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17\"/>
    </mc:Choice>
  </mc:AlternateContent>
  <bookViews>
    <workbookView xWindow="-45" yWindow="-15" windowWidth="10350" windowHeight="10635" tabRatio="439"/>
  </bookViews>
  <sheets>
    <sheet name="Sheet 1" sheetId="24" r:id="rId1"/>
  </sheets>
  <definedNames>
    <definedName name="_xlnm.Print_Area" localSheetId="0">'Sheet 1'!$A$4:$AO$549</definedName>
    <definedName name="_xlnm.Print_Titles" localSheetId="0">'Sheet 1'!$1:$3</definedName>
  </definedNames>
  <calcPr calcId="162913"/>
</workbook>
</file>

<file path=xl/calcChain.xml><?xml version="1.0" encoding="utf-8"?>
<calcChain xmlns="http://schemas.openxmlformats.org/spreadsheetml/2006/main">
  <c r="AL549" i="24" l="1"/>
  <c r="AK549" i="24"/>
  <c r="AI549" i="24"/>
  <c r="AH549" i="24"/>
  <c r="AG549" i="24"/>
  <c r="AF549" i="24"/>
  <c r="AD549" i="24"/>
  <c r="AA549" i="24"/>
  <c r="Z549" i="24"/>
  <c r="Y549" i="24"/>
  <c r="T549" i="24"/>
  <c r="Q549" i="24"/>
  <c r="P549" i="24"/>
  <c r="M549" i="24"/>
  <c r="L549" i="24"/>
  <c r="K549" i="24"/>
  <c r="J549" i="24"/>
  <c r="H549" i="24"/>
  <c r="G549" i="24"/>
  <c r="E549" i="24"/>
  <c r="A549" i="24"/>
  <c r="AB547" i="24"/>
  <c r="U547" i="24"/>
  <c r="R547" i="24"/>
  <c r="I547" i="24"/>
  <c r="N547" i="24" s="1"/>
  <c r="AB546" i="24"/>
  <c r="U546" i="24"/>
  <c r="R546" i="24"/>
  <c r="I546" i="24"/>
  <c r="N546" i="24" s="1"/>
  <c r="AB545" i="24"/>
  <c r="U545" i="24"/>
  <c r="R545" i="24"/>
  <c r="I545" i="24"/>
  <c r="N545" i="24" s="1"/>
  <c r="AB544" i="24"/>
  <c r="U544" i="24"/>
  <c r="R544" i="24"/>
  <c r="I544" i="24"/>
  <c r="N544" i="24" s="1"/>
  <c r="AB543" i="24"/>
  <c r="U543" i="24"/>
  <c r="R543" i="24"/>
  <c r="I543" i="24"/>
  <c r="N543" i="24" s="1"/>
  <c r="AB542" i="24"/>
  <c r="U542" i="24"/>
  <c r="R542" i="24"/>
  <c r="I542" i="24"/>
  <c r="N542" i="24" s="1"/>
  <c r="AB541" i="24"/>
  <c r="U541" i="24"/>
  <c r="R541" i="24"/>
  <c r="I541" i="24"/>
  <c r="N541" i="24" s="1"/>
  <c r="AB540" i="24"/>
  <c r="U540" i="24"/>
  <c r="R540" i="24"/>
  <c r="I540" i="24"/>
  <c r="N540" i="24" s="1"/>
  <c r="AB539" i="24"/>
  <c r="U539" i="24"/>
  <c r="R539" i="24"/>
  <c r="I539" i="24"/>
  <c r="N539" i="24" s="1"/>
  <c r="AB538" i="24"/>
  <c r="U538" i="24"/>
  <c r="R538" i="24"/>
  <c r="I538" i="24"/>
  <c r="N538" i="24" s="1"/>
  <c r="AB537" i="24"/>
  <c r="U537" i="24"/>
  <c r="R537" i="24"/>
  <c r="I537" i="24"/>
  <c r="N537" i="24" s="1"/>
  <c r="AB536" i="24"/>
  <c r="U536" i="24"/>
  <c r="R536" i="24"/>
  <c r="I536" i="24"/>
  <c r="N536" i="24" s="1"/>
  <c r="AB535" i="24"/>
  <c r="U535" i="24"/>
  <c r="R535" i="24"/>
  <c r="I535" i="24"/>
  <c r="N535" i="24" s="1"/>
  <c r="AB534" i="24"/>
  <c r="U534" i="24"/>
  <c r="R534" i="24"/>
  <c r="I534" i="24"/>
  <c r="N534" i="24" s="1"/>
  <c r="AB533" i="24"/>
  <c r="U533" i="24"/>
  <c r="R533" i="24"/>
  <c r="I533" i="24"/>
  <c r="N533" i="24" s="1"/>
  <c r="AB532" i="24"/>
  <c r="U532" i="24"/>
  <c r="R532" i="24"/>
  <c r="I532" i="24"/>
  <c r="N532" i="24" s="1"/>
  <c r="AB531" i="24"/>
  <c r="U531" i="24"/>
  <c r="R531" i="24"/>
  <c r="I531" i="24"/>
  <c r="N531" i="24" s="1"/>
  <c r="AB530" i="24"/>
  <c r="U530" i="24"/>
  <c r="R530" i="24"/>
  <c r="I530" i="24"/>
  <c r="N530" i="24" s="1"/>
  <c r="AB529" i="24"/>
  <c r="U529" i="24"/>
  <c r="R529" i="24"/>
  <c r="I529" i="24"/>
  <c r="N529" i="24" s="1"/>
  <c r="AB528" i="24"/>
  <c r="U528" i="24"/>
  <c r="R528" i="24"/>
  <c r="I528" i="24"/>
  <c r="N528" i="24" s="1"/>
  <c r="AB527" i="24"/>
  <c r="U527" i="24"/>
  <c r="R527" i="24"/>
  <c r="I527" i="24"/>
  <c r="N527" i="24" s="1"/>
  <c r="AB526" i="24"/>
  <c r="U526" i="24"/>
  <c r="R526" i="24"/>
  <c r="I526" i="24"/>
  <c r="N526" i="24" s="1"/>
  <c r="AB525" i="24"/>
  <c r="U525" i="24"/>
  <c r="R525" i="24"/>
  <c r="I525" i="24"/>
  <c r="N525" i="24" s="1"/>
  <c r="AB524" i="24"/>
  <c r="U524" i="24"/>
  <c r="R524" i="24"/>
  <c r="I524" i="24"/>
  <c r="N524" i="24" s="1"/>
  <c r="AB523" i="24"/>
  <c r="U523" i="24"/>
  <c r="R523" i="24"/>
  <c r="I523" i="24"/>
  <c r="N523" i="24" s="1"/>
  <c r="AB522" i="24"/>
  <c r="U522" i="24"/>
  <c r="R522" i="24"/>
  <c r="I522" i="24"/>
  <c r="N522" i="24" s="1"/>
  <c r="AB521" i="24"/>
  <c r="U521" i="24"/>
  <c r="R521" i="24"/>
  <c r="I521" i="24"/>
  <c r="N521" i="24" s="1"/>
  <c r="AB520" i="24"/>
  <c r="U520" i="24"/>
  <c r="R520" i="24"/>
  <c r="I520" i="24"/>
  <c r="N520" i="24" s="1"/>
  <c r="AB519" i="24"/>
  <c r="U519" i="24"/>
  <c r="R519" i="24"/>
  <c r="I519" i="24"/>
  <c r="N519" i="24" s="1"/>
  <c r="AB518" i="24"/>
  <c r="U518" i="24"/>
  <c r="R518" i="24"/>
  <c r="I518" i="24"/>
  <c r="N518" i="24" s="1"/>
  <c r="AB517" i="24"/>
  <c r="U517" i="24"/>
  <c r="R517" i="24"/>
  <c r="I517" i="24"/>
  <c r="N517" i="24" s="1"/>
  <c r="AB516" i="24"/>
  <c r="U516" i="24"/>
  <c r="R516" i="24"/>
  <c r="I516" i="24"/>
  <c r="N516" i="24" s="1"/>
  <c r="AB515" i="24"/>
  <c r="U515" i="24"/>
  <c r="R515" i="24"/>
  <c r="I515" i="24"/>
  <c r="N515" i="24" s="1"/>
  <c r="AB514" i="24"/>
  <c r="U514" i="24"/>
  <c r="R514" i="24"/>
  <c r="I514" i="24"/>
  <c r="N514" i="24" s="1"/>
  <c r="AB513" i="24"/>
  <c r="U513" i="24"/>
  <c r="R513" i="24"/>
  <c r="I513" i="24"/>
  <c r="N513" i="24" s="1"/>
  <c r="AB512" i="24"/>
  <c r="U512" i="24"/>
  <c r="R512" i="24"/>
  <c r="I512" i="24"/>
  <c r="N512" i="24" s="1"/>
  <c r="AB511" i="24"/>
  <c r="U511" i="24"/>
  <c r="R511" i="24"/>
  <c r="I511" i="24"/>
  <c r="N511" i="24" s="1"/>
  <c r="AB510" i="24"/>
  <c r="U510" i="24"/>
  <c r="R510" i="24"/>
  <c r="I510" i="24"/>
  <c r="N510" i="24" s="1"/>
  <c r="AB509" i="24"/>
  <c r="U509" i="24"/>
  <c r="R509" i="24"/>
  <c r="I509" i="24"/>
  <c r="N509" i="24" s="1"/>
  <c r="AB508" i="24"/>
  <c r="U508" i="24"/>
  <c r="R508" i="24"/>
  <c r="I508" i="24"/>
  <c r="N508" i="24" s="1"/>
  <c r="AB507" i="24"/>
  <c r="U507" i="24"/>
  <c r="R507" i="24"/>
  <c r="I507" i="24"/>
  <c r="N507" i="24" s="1"/>
  <c r="AB506" i="24"/>
  <c r="U506" i="24"/>
  <c r="R506" i="24"/>
  <c r="I506" i="24"/>
  <c r="N506" i="24" s="1"/>
  <c r="AB505" i="24"/>
  <c r="U505" i="24"/>
  <c r="R505" i="24"/>
  <c r="I505" i="24"/>
  <c r="N505" i="24" s="1"/>
  <c r="AB504" i="24"/>
  <c r="U504" i="24"/>
  <c r="R504" i="24"/>
  <c r="I504" i="24"/>
  <c r="N504" i="24" s="1"/>
  <c r="AB503" i="24"/>
  <c r="U503" i="24"/>
  <c r="R503" i="24"/>
  <c r="I503" i="24"/>
  <c r="N503" i="24" s="1"/>
  <c r="AB502" i="24"/>
  <c r="U502" i="24"/>
  <c r="R502" i="24"/>
  <c r="I502" i="24"/>
  <c r="N502" i="24" s="1"/>
  <c r="AB501" i="24"/>
  <c r="U501" i="24"/>
  <c r="R501" i="24"/>
  <c r="I501" i="24"/>
  <c r="N501" i="24" s="1"/>
  <c r="AB500" i="24"/>
  <c r="U500" i="24"/>
  <c r="R500" i="24"/>
  <c r="I500" i="24"/>
  <c r="N500" i="24" s="1"/>
  <c r="AB499" i="24"/>
  <c r="U499" i="24"/>
  <c r="R499" i="24"/>
  <c r="I499" i="24"/>
  <c r="N499" i="24" s="1"/>
  <c r="AB498" i="24"/>
  <c r="U498" i="24"/>
  <c r="R498" i="24"/>
  <c r="I498" i="24"/>
  <c r="N498" i="24" s="1"/>
  <c r="AB497" i="24"/>
  <c r="U497" i="24"/>
  <c r="R497" i="24"/>
  <c r="I497" i="24"/>
  <c r="N497" i="24" s="1"/>
  <c r="AB496" i="24"/>
  <c r="U496" i="24"/>
  <c r="R496" i="24"/>
  <c r="I496" i="24"/>
  <c r="N496" i="24" s="1"/>
  <c r="AB495" i="24"/>
  <c r="U495" i="24"/>
  <c r="R495" i="24"/>
  <c r="I495" i="24"/>
  <c r="N495" i="24" s="1"/>
  <c r="AB494" i="24"/>
  <c r="U494" i="24"/>
  <c r="R494" i="24"/>
  <c r="I494" i="24"/>
  <c r="N494" i="24" s="1"/>
  <c r="AB493" i="24"/>
  <c r="U493" i="24"/>
  <c r="R493" i="24"/>
  <c r="I493" i="24"/>
  <c r="N493" i="24" s="1"/>
  <c r="AB492" i="24"/>
  <c r="U492" i="24"/>
  <c r="R492" i="24"/>
  <c r="I492" i="24"/>
  <c r="N492" i="24" s="1"/>
  <c r="AB491" i="24"/>
  <c r="U491" i="24"/>
  <c r="R491" i="24"/>
  <c r="I491" i="24"/>
  <c r="N491" i="24" s="1"/>
  <c r="AB490" i="24"/>
  <c r="U490" i="24"/>
  <c r="R490" i="24"/>
  <c r="I490" i="24"/>
  <c r="N490" i="24" s="1"/>
  <c r="AB489" i="24"/>
  <c r="U489" i="24"/>
  <c r="R489" i="24"/>
  <c r="I489" i="24"/>
  <c r="N489" i="24" s="1"/>
  <c r="AB488" i="24"/>
  <c r="U488" i="24"/>
  <c r="R488" i="24"/>
  <c r="I488" i="24"/>
  <c r="N488" i="24" s="1"/>
  <c r="AB487" i="24"/>
  <c r="U487" i="24"/>
  <c r="R487" i="24"/>
  <c r="I487" i="24"/>
  <c r="N487" i="24" s="1"/>
  <c r="AB486" i="24"/>
  <c r="U486" i="24"/>
  <c r="R486" i="24"/>
  <c r="I486" i="24"/>
  <c r="N486" i="24" s="1"/>
  <c r="AB485" i="24"/>
  <c r="U485" i="24"/>
  <c r="R485" i="24"/>
  <c r="I485" i="24"/>
  <c r="N485" i="24" s="1"/>
  <c r="AB484" i="24"/>
  <c r="U484" i="24"/>
  <c r="R484" i="24"/>
  <c r="I484" i="24"/>
  <c r="N484" i="24" s="1"/>
  <c r="AB483" i="24"/>
  <c r="U483" i="24"/>
  <c r="R483" i="24"/>
  <c r="I483" i="24"/>
  <c r="N483" i="24" s="1"/>
  <c r="AB482" i="24"/>
  <c r="U482" i="24"/>
  <c r="R482" i="24"/>
  <c r="I482" i="24"/>
  <c r="N482" i="24" s="1"/>
  <c r="AB481" i="24"/>
  <c r="U481" i="24"/>
  <c r="R481" i="24"/>
  <c r="I481" i="24"/>
  <c r="N481" i="24" s="1"/>
  <c r="AB480" i="24"/>
  <c r="U480" i="24"/>
  <c r="R480" i="24"/>
  <c r="I480" i="24"/>
  <c r="N480" i="24" s="1"/>
  <c r="AB479" i="24"/>
  <c r="U479" i="24"/>
  <c r="R479" i="24"/>
  <c r="I479" i="24"/>
  <c r="N479" i="24" s="1"/>
  <c r="AB478" i="24"/>
  <c r="U478" i="24"/>
  <c r="R478" i="24"/>
  <c r="I478" i="24"/>
  <c r="N478" i="24" s="1"/>
  <c r="AB477" i="24"/>
  <c r="U477" i="24"/>
  <c r="R477" i="24"/>
  <c r="I477" i="24"/>
  <c r="N477" i="24" s="1"/>
  <c r="AB476" i="24"/>
  <c r="U476" i="24"/>
  <c r="R476" i="24"/>
  <c r="I476" i="24"/>
  <c r="N476" i="24" s="1"/>
  <c r="AB475" i="24"/>
  <c r="U475" i="24"/>
  <c r="R475" i="24"/>
  <c r="I475" i="24"/>
  <c r="N475" i="24" s="1"/>
  <c r="AB474" i="24"/>
  <c r="U474" i="24"/>
  <c r="R474" i="24"/>
  <c r="I474" i="24"/>
  <c r="N474" i="24" s="1"/>
  <c r="AB473" i="24"/>
  <c r="U473" i="24"/>
  <c r="R473" i="24"/>
  <c r="I473" i="24"/>
  <c r="N473" i="24" s="1"/>
  <c r="AB472" i="24"/>
  <c r="U472" i="24"/>
  <c r="R472" i="24"/>
  <c r="I472" i="24"/>
  <c r="N472" i="24" s="1"/>
  <c r="AB471" i="24"/>
  <c r="U471" i="24"/>
  <c r="R471" i="24"/>
  <c r="I471" i="24"/>
  <c r="N471" i="24" s="1"/>
  <c r="AB470" i="24"/>
  <c r="U470" i="24"/>
  <c r="R470" i="24"/>
  <c r="I470" i="24"/>
  <c r="N470" i="24" s="1"/>
  <c r="AB469" i="24"/>
  <c r="U469" i="24"/>
  <c r="R469" i="24"/>
  <c r="I469" i="24"/>
  <c r="N469" i="24" s="1"/>
  <c r="AB468" i="24"/>
  <c r="U468" i="24"/>
  <c r="R468" i="24"/>
  <c r="I468" i="24"/>
  <c r="N468" i="24" s="1"/>
  <c r="AB467" i="24"/>
  <c r="U467" i="24"/>
  <c r="R467" i="24"/>
  <c r="I467" i="24"/>
  <c r="N467" i="24" s="1"/>
  <c r="AB466" i="24"/>
  <c r="U466" i="24"/>
  <c r="R466" i="24"/>
  <c r="I466" i="24"/>
  <c r="N466" i="24" s="1"/>
  <c r="AB465" i="24"/>
  <c r="U465" i="24"/>
  <c r="R465" i="24"/>
  <c r="I465" i="24"/>
  <c r="N465" i="24" s="1"/>
  <c r="AB464" i="24"/>
  <c r="U464" i="24"/>
  <c r="R464" i="24"/>
  <c r="I464" i="24"/>
  <c r="N464" i="24" s="1"/>
  <c r="AB463" i="24"/>
  <c r="U463" i="24"/>
  <c r="R463" i="24"/>
  <c r="I463" i="24"/>
  <c r="N463" i="24" s="1"/>
  <c r="AB462" i="24"/>
  <c r="U462" i="24"/>
  <c r="R462" i="24"/>
  <c r="I462" i="24"/>
  <c r="N462" i="24" s="1"/>
  <c r="AB461" i="24"/>
  <c r="U461" i="24"/>
  <c r="R461" i="24"/>
  <c r="I461" i="24"/>
  <c r="N461" i="24" s="1"/>
  <c r="AB460" i="24"/>
  <c r="U460" i="24"/>
  <c r="R460" i="24"/>
  <c r="I460" i="24"/>
  <c r="N460" i="24" s="1"/>
  <c r="AB459" i="24"/>
  <c r="U459" i="24"/>
  <c r="R459" i="24"/>
  <c r="I459" i="24"/>
  <c r="N459" i="24" s="1"/>
  <c r="AB458" i="24"/>
  <c r="U458" i="24"/>
  <c r="R458" i="24"/>
  <c r="I458" i="24"/>
  <c r="N458" i="24" s="1"/>
  <c r="AB457" i="24"/>
  <c r="U457" i="24"/>
  <c r="R457" i="24"/>
  <c r="I457" i="24"/>
  <c r="N457" i="24" s="1"/>
  <c r="AB456" i="24"/>
  <c r="U456" i="24"/>
  <c r="R456" i="24"/>
  <c r="I456" i="24"/>
  <c r="N456" i="24" s="1"/>
  <c r="AB455" i="24"/>
  <c r="U455" i="24"/>
  <c r="R455" i="24"/>
  <c r="I455" i="24"/>
  <c r="N455" i="24" s="1"/>
  <c r="AB454" i="24"/>
  <c r="U454" i="24"/>
  <c r="R454" i="24"/>
  <c r="I454" i="24"/>
  <c r="N454" i="24" s="1"/>
  <c r="AB453" i="24"/>
  <c r="U453" i="24"/>
  <c r="R453" i="24"/>
  <c r="I453" i="24"/>
  <c r="N453" i="24" s="1"/>
  <c r="AB452" i="24"/>
  <c r="U452" i="24"/>
  <c r="R452" i="24"/>
  <c r="I452" i="24"/>
  <c r="N452" i="24" s="1"/>
  <c r="AB451" i="24"/>
  <c r="U451" i="24"/>
  <c r="R451" i="24"/>
  <c r="I451" i="24"/>
  <c r="N451" i="24" s="1"/>
  <c r="AB450" i="24"/>
  <c r="U450" i="24"/>
  <c r="R450" i="24"/>
  <c r="I450" i="24"/>
  <c r="N450" i="24" s="1"/>
  <c r="AB449" i="24"/>
  <c r="U449" i="24"/>
  <c r="R449" i="24"/>
  <c r="I449" i="24"/>
  <c r="N449" i="24" s="1"/>
  <c r="AB448" i="24"/>
  <c r="U448" i="24"/>
  <c r="R448" i="24"/>
  <c r="I448" i="24"/>
  <c r="N448" i="24" s="1"/>
  <c r="AB447" i="24"/>
  <c r="U447" i="24"/>
  <c r="R447" i="24"/>
  <c r="I447" i="24"/>
  <c r="N447" i="24" s="1"/>
  <c r="AB446" i="24"/>
  <c r="U446" i="24"/>
  <c r="R446" i="24"/>
  <c r="I446" i="24"/>
  <c r="N446" i="24" s="1"/>
  <c r="AB445" i="24"/>
  <c r="U445" i="24"/>
  <c r="R445" i="24"/>
  <c r="I445" i="24"/>
  <c r="N445" i="24" s="1"/>
  <c r="AB444" i="24"/>
  <c r="U444" i="24"/>
  <c r="R444" i="24"/>
  <c r="I444" i="24"/>
  <c r="N444" i="24" s="1"/>
  <c r="AB443" i="24"/>
  <c r="U443" i="24"/>
  <c r="R443" i="24"/>
  <c r="I443" i="24"/>
  <c r="N443" i="24" s="1"/>
  <c r="AB442" i="24"/>
  <c r="U442" i="24"/>
  <c r="R442" i="24"/>
  <c r="I442" i="24"/>
  <c r="N442" i="24" s="1"/>
  <c r="AB441" i="24"/>
  <c r="U441" i="24"/>
  <c r="R441" i="24"/>
  <c r="I441" i="24"/>
  <c r="N441" i="24" s="1"/>
  <c r="AB440" i="24"/>
  <c r="U440" i="24"/>
  <c r="R440" i="24"/>
  <c r="I440" i="24"/>
  <c r="N440" i="24" s="1"/>
  <c r="AB439" i="24"/>
  <c r="U439" i="24"/>
  <c r="R439" i="24"/>
  <c r="I439" i="24"/>
  <c r="N439" i="24" s="1"/>
  <c r="AB438" i="24"/>
  <c r="U438" i="24"/>
  <c r="R438" i="24"/>
  <c r="I438" i="24"/>
  <c r="N438" i="24" s="1"/>
  <c r="AB437" i="24"/>
  <c r="U437" i="24"/>
  <c r="R437" i="24"/>
  <c r="I437" i="24"/>
  <c r="N437" i="24" s="1"/>
  <c r="AB436" i="24"/>
  <c r="U436" i="24"/>
  <c r="R436" i="24"/>
  <c r="I436" i="24"/>
  <c r="N436" i="24" s="1"/>
  <c r="AB435" i="24"/>
  <c r="U435" i="24"/>
  <c r="R435" i="24"/>
  <c r="I435" i="24"/>
  <c r="N435" i="24" s="1"/>
  <c r="AB434" i="24"/>
  <c r="U434" i="24"/>
  <c r="R434" i="24"/>
  <c r="I434" i="24"/>
  <c r="N434" i="24" s="1"/>
  <c r="AB433" i="24"/>
  <c r="U433" i="24"/>
  <c r="R433" i="24"/>
  <c r="I433" i="24"/>
  <c r="N433" i="24" s="1"/>
  <c r="AB432" i="24"/>
  <c r="U432" i="24"/>
  <c r="R432" i="24"/>
  <c r="I432" i="24"/>
  <c r="N432" i="24" s="1"/>
  <c r="AB431" i="24"/>
  <c r="U431" i="24"/>
  <c r="R431" i="24"/>
  <c r="I431" i="24"/>
  <c r="N431" i="24" s="1"/>
  <c r="AB430" i="24"/>
  <c r="U430" i="24"/>
  <c r="R430" i="24"/>
  <c r="I430" i="24"/>
  <c r="N430" i="24" s="1"/>
  <c r="AB429" i="24"/>
  <c r="U429" i="24"/>
  <c r="R429" i="24"/>
  <c r="I429" i="24"/>
  <c r="N429" i="24" s="1"/>
  <c r="AB428" i="24"/>
  <c r="U428" i="24"/>
  <c r="R428" i="24"/>
  <c r="I428" i="24"/>
  <c r="N428" i="24" s="1"/>
  <c r="AB427" i="24"/>
  <c r="U427" i="24"/>
  <c r="R427" i="24"/>
  <c r="I427" i="24"/>
  <c r="N427" i="24" s="1"/>
  <c r="AB426" i="24"/>
  <c r="U426" i="24"/>
  <c r="R426" i="24"/>
  <c r="I426" i="24"/>
  <c r="N426" i="24" s="1"/>
  <c r="AB425" i="24"/>
  <c r="U425" i="24"/>
  <c r="R425" i="24"/>
  <c r="I425" i="24"/>
  <c r="N425" i="24" s="1"/>
  <c r="AB424" i="24"/>
  <c r="U424" i="24"/>
  <c r="R424" i="24"/>
  <c r="I424" i="24"/>
  <c r="N424" i="24" s="1"/>
  <c r="AB423" i="24"/>
  <c r="U423" i="24"/>
  <c r="R423" i="24"/>
  <c r="I423" i="24"/>
  <c r="N423" i="24" s="1"/>
  <c r="AB422" i="24"/>
  <c r="U422" i="24"/>
  <c r="R422" i="24"/>
  <c r="I422" i="24"/>
  <c r="N422" i="24" s="1"/>
  <c r="AB421" i="24"/>
  <c r="U421" i="24"/>
  <c r="R421" i="24"/>
  <c r="I421" i="24"/>
  <c r="N421" i="24" s="1"/>
  <c r="AB420" i="24"/>
  <c r="U420" i="24"/>
  <c r="R420" i="24"/>
  <c r="I420" i="24"/>
  <c r="N420" i="24" s="1"/>
  <c r="AB419" i="24"/>
  <c r="U419" i="24"/>
  <c r="R419" i="24"/>
  <c r="I419" i="24"/>
  <c r="N419" i="24" s="1"/>
  <c r="AB418" i="24"/>
  <c r="U418" i="24"/>
  <c r="R418" i="24"/>
  <c r="I418" i="24"/>
  <c r="N418" i="24" s="1"/>
  <c r="AB417" i="24"/>
  <c r="U417" i="24"/>
  <c r="R417" i="24"/>
  <c r="I417" i="24"/>
  <c r="N417" i="24" s="1"/>
  <c r="AB416" i="24"/>
  <c r="U416" i="24"/>
  <c r="R416" i="24"/>
  <c r="I416" i="24"/>
  <c r="N416" i="24" s="1"/>
  <c r="AB415" i="24"/>
  <c r="U415" i="24"/>
  <c r="R415" i="24"/>
  <c r="I415" i="24"/>
  <c r="N415" i="24" s="1"/>
  <c r="AB414" i="24"/>
  <c r="U414" i="24"/>
  <c r="R414" i="24"/>
  <c r="N414" i="24"/>
  <c r="I414" i="24"/>
  <c r="AB413" i="24"/>
  <c r="U413" i="24"/>
  <c r="R413" i="24"/>
  <c r="I413" i="24"/>
  <c r="N413" i="24" s="1"/>
  <c r="AB412" i="24"/>
  <c r="U412" i="24"/>
  <c r="R412" i="24"/>
  <c r="I412" i="24"/>
  <c r="N412" i="24" s="1"/>
  <c r="AB411" i="24"/>
  <c r="U411" i="24"/>
  <c r="R411" i="24"/>
  <c r="I411" i="24"/>
  <c r="N411" i="24" s="1"/>
  <c r="AB410" i="24"/>
  <c r="U410" i="24"/>
  <c r="R410" i="24"/>
  <c r="I410" i="24"/>
  <c r="N410" i="24" s="1"/>
  <c r="AB409" i="24"/>
  <c r="U409" i="24"/>
  <c r="R409" i="24"/>
  <c r="I409" i="24"/>
  <c r="N409" i="24" s="1"/>
  <c r="AB408" i="24"/>
  <c r="U408" i="24"/>
  <c r="R408" i="24"/>
  <c r="I408" i="24"/>
  <c r="N408" i="24" s="1"/>
  <c r="AB407" i="24"/>
  <c r="U407" i="24"/>
  <c r="R407" i="24"/>
  <c r="I407" i="24"/>
  <c r="N407" i="24" s="1"/>
  <c r="AB406" i="24"/>
  <c r="U406" i="24"/>
  <c r="R406" i="24"/>
  <c r="I406" i="24"/>
  <c r="N406" i="24" s="1"/>
  <c r="AB405" i="24"/>
  <c r="U405" i="24"/>
  <c r="R405" i="24"/>
  <c r="I405" i="24"/>
  <c r="N405" i="24" s="1"/>
  <c r="AB404" i="24"/>
  <c r="U404" i="24"/>
  <c r="R404" i="24"/>
  <c r="I404" i="24"/>
  <c r="N404" i="24" s="1"/>
  <c r="AB403" i="24"/>
  <c r="U403" i="24"/>
  <c r="R403" i="24"/>
  <c r="I403" i="24"/>
  <c r="N403" i="24" s="1"/>
  <c r="AB402" i="24"/>
  <c r="U402" i="24"/>
  <c r="R402" i="24"/>
  <c r="I402" i="24"/>
  <c r="N402" i="24" s="1"/>
  <c r="AB401" i="24"/>
  <c r="U401" i="24"/>
  <c r="R401" i="24"/>
  <c r="I401" i="24"/>
  <c r="N401" i="24" s="1"/>
  <c r="AB400" i="24"/>
  <c r="U400" i="24"/>
  <c r="R400" i="24"/>
  <c r="I400" i="24"/>
  <c r="N400" i="24" s="1"/>
  <c r="AB399" i="24"/>
  <c r="U399" i="24"/>
  <c r="R399" i="24"/>
  <c r="I399" i="24"/>
  <c r="N399" i="24" s="1"/>
  <c r="AB398" i="24"/>
  <c r="U398" i="24"/>
  <c r="R398" i="24"/>
  <c r="I398" i="24"/>
  <c r="N398" i="24" s="1"/>
  <c r="AB397" i="24"/>
  <c r="U397" i="24"/>
  <c r="R397" i="24"/>
  <c r="I397" i="24"/>
  <c r="N397" i="24" s="1"/>
  <c r="AB396" i="24"/>
  <c r="U396" i="24"/>
  <c r="R396" i="24"/>
  <c r="I396" i="24"/>
  <c r="N396" i="24" s="1"/>
  <c r="AB395" i="24"/>
  <c r="U395" i="24"/>
  <c r="R395" i="24"/>
  <c r="I395" i="24"/>
  <c r="N395" i="24" s="1"/>
  <c r="AB394" i="24"/>
  <c r="U394" i="24"/>
  <c r="R394" i="24"/>
  <c r="I394" i="24"/>
  <c r="N394" i="24" s="1"/>
  <c r="AB393" i="24"/>
  <c r="U393" i="24"/>
  <c r="R393" i="24"/>
  <c r="I393" i="24"/>
  <c r="N393" i="24" s="1"/>
  <c r="AB392" i="24"/>
  <c r="U392" i="24"/>
  <c r="R392" i="24"/>
  <c r="I392" i="24"/>
  <c r="N392" i="24" s="1"/>
  <c r="AB391" i="24"/>
  <c r="U391" i="24"/>
  <c r="R391" i="24"/>
  <c r="I391" i="24"/>
  <c r="N391" i="24" s="1"/>
  <c r="AB390" i="24"/>
  <c r="U390" i="24"/>
  <c r="R390" i="24"/>
  <c r="I390" i="24"/>
  <c r="N390" i="24" s="1"/>
  <c r="AB389" i="24"/>
  <c r="U389" i="24"/>
  <c r="R389" i="24"/>
  <c r="I389" i="24"/>
  <c r="N389" i="24" s="1"/>
  <c r="AB388" i="24"/>
  <c r="U388" i="24"/>
  <c r="R388" i="24"/>
  <c r="I388" i="24"/>
  <c r="N388" i="24" s="1"/>
  <c r="AB387" i="24"/>
  <c r="U387" i="24"/>
  <c r="R387" i="24"/>
  <c r="I387" i="24"/>
  <c r="N387" i="24" s="1"/>
  <c r="AB386" i="24"/>
  <c r="U386" i="24"/>
  <c r="R386" i="24"/>
  <c r="I386" i="24"/>
  <c r="N386" i="24" s="1"/>
  <c r="AB385" i="24"/>
  <c r="U385" i="24"/>
  <c r="R385" i="24"/>
  <c r="I385" i="24"/>
  <c r="N385" i="24" s="1"/>
  <c r="AB384" i="24"/>
  <c r="U384" i="24"/>
  <c r="R384" i="24"/>
  <c r="I384" i="24"/>
  <c r="N384" i="24" s="1"/>
  <c r="AB383" i="24"/>
  <c r="U383" i="24"/>
  <c r="R383" i="24"/>
  <c r="I383" i="24"/>
  <c r="N383" i="24" s="1"/>
  <c r="AB382" i="24"/>
  <c r="U382" i="24"/>
  <c r="R382" i="24"/>
  <c r="I382" i="24"/>
  <c r="N382" i="24" s="1"/>
  <c r="AB381" i="24"/>
  <c r="U381" i="24"/>
  <c r="R381" i="24"/>
  <c r="I381" i="24"/>
  <c r="N381" i="24" s="1"/>
  <c r="AB380" i="24"/>
  <c r="U380" i="24"/>
  <c r="R380" i="24"/>
  <c r="I380" i="24"/>
  <c r="N380" i="24" s="1"/>
  <c r="AB379" i="24"/>
  <c r="U379" i="24"/>
  <c r="R379" i="24"/>
  <c r="I379" i="24"/>
  <c r="N379" i="24" s="1"/>
  <c r="AB378" i="24"/>
  <c r="U378" i="24"/>
  <c r="R378" i="24"/>
  <c r="I378" i="24"/>
  <c r="N378" i="24" s="1"/>
  <c r="AB377" i="24"/>
  <c r="U377" i="24"/>
  <c r="R377" i="24"/>
  <c r="I377" i="24"/>
  <c r="N377" i="24" s="1"/>
  <c r="AB376" i="24"/>
  <c r="U376" i="24"/>
  <c r="R376" i="24"/>
  <c r="I376" i="24"/>
  <c r="N376" i="24" s="1"/>
  <c r="AB375" i="24"/>
  <c r="U375" i="24"/>
  <c r="R375" i="24"/>
  <c r="I375" i="24"/>
  <c r="N375" i="24" s="1"/>
  <c r="AB374" i="24"/>
  <c r="U374" i="24"/>
  <c r="R374" i="24"/>
  <c r="I374" i="24"/>
  <c r="N374" i="24" s="1"/>
  <c r="AB373" i="24"/>
  <c r="U373" i="24"/>
  <c r="R373" i="24"/>
  <c r="I373" i="24"/>
  <c r="N373" i="24" s="1"/>
  <c r="AB372" i="24"/>
  <c r="U372" i="24"/>
  <c r="R372" i="24"/>
  <c r="I372" i="24"/>
  <c r="N372" i="24" s="1"/>
  <c r="AB371" i="24"/>
  <c r="U371" i="24"/>
  <c r="R371" i="24"/>
  <c r="I371" i="24"/>
  <c r="N371" i="24" s="1"/>
  <c r="AB370" i="24"/>
  <c r="U370" i="24"/>
  <c r="R370" i="24"/>
  <c r="I370" i="24"/>
  <c r="N370" i="24" s="1"/>
  <c r="AB369" i="24"/>
  <c r="U369" i="24"/>
  <c r="R369" i="24"/>
  <c r="I369" i="24"/>
  <c r="N369" i="24" s="1"/>
  <c r="AB368" i="24"/>
  <c r="U368" i="24"/>
  <c r="R368" i="24"/>
  <c r="I368" i="24"/>
  <c r="N368" i="24" s="1"/>
  <c r="AB367" i="24"/>
  <c r="U367" i="24"/>
  <c r="R367" i="24"/>
  <c r="I367" i="24"/>
  <c r="N367" i="24" s="1"/>
  <c r="AB366" i="24"/>
  <c r="U366" i="24"/>
  <c r="R366" i="24"/>
  <c r="I366" i="24"/>
  <c r="N366" i="24" s="1"/>
  <c r="AB365" i="24"/>
  <c r="U365" i="24"/>
  <c r="R365" i="24"/>
  <c r="I365" i="24"/>
  <c r="N365" i="24" s="1"/>
  <c r="AB364" i="24"/>
  <c r="U364" i="24"/>
  <c r="R364" i="24"/>
  <c r="I364" i="24"/>
  <c r="N364" i="24" s="1"/>
  <c r="AB363" i="24"/>
  <c r="U363" i="24"/>
  <c r="R363" i="24"/>
  <c r="I363" i="24"/>
  <c r="N363" i="24" s="1"/>
  <c r="AB362" i="24"/>
  <c r="U362" i="24"/>
  <c r="R362" i="24"/>
  <c r="I362" i="24"/>
  <c r="N362" i="24" s="1"/>
  <c r="AB361" i="24"/>
  <c r="U361" i="24"/>
  <c r="R361" i="24"/>
  <c r="I361" i="24"/>
  <c r="N361" i="24" s="1"/>
  <c r="AB360" i="24"/>
  <c r="U360" i="24"/>
  <c r="R360" i="24"/>
  <c r="I360" i="24"/>
  <c r="N360" i="24" s="1"/>
  <c r="AB359" i="24"/>
  <c r="U359" i="24"/>
  <c r="R359" i="24"/>
  <c r="I359" i="24"/>
  <c r="N359" i="24" s="1"/>
  <c r="AB358" i="24"/>
  <c r="U358" i="24"/>
  <c r="R358" i="24"/>
  <c r="I358" i="24"/>
  <c r="N358" i="24" s="1"/>
  <c r="AB357" i="24"/>
  <c r="U357" i="24"/>
  <c r="R357" i="24"/>
  <c r="I357" i="24"/>
  <c r="N357" i="24" s="1"/>
  <c r="AB356" i="24"/>
  <c r="U356" i="24"/>
  <c r="R356" i="24"/>
  <c r="I356" i="24"/>
  <c r="N356" i="24" s="1"/>
  <c r="AB355" i="24"/>
  <c r="U355" i="24"/>
  <c r="R355" i="24"/>
  <c r="I355" i="24"/>
  <c r="N355" i="24" s="1"/>
  <c r="AB354" i="24"/>
  <c r="U354" i="24"/>
  <c r="R354" i="24"/>
  <c r="I354" i="24"/>
  <c r="N354" i="24" s="1"/>
  <c r="AB353" i="24"/>
  <c r="U353" i="24"/>
  <c r="R353" i="24"/>
  <c r="I353" i="24"/>
  <c r="N353" i="24" s="1"/>
  <c r="AB352" i="24"/>
  <c r="U352" i="24"/>
  <c r="R352" i="24"/>
  <c r="I352" i="24"/>
  <c r="N352" i="24" s="1"/>
  <c r="AB351" i="24"/>
  <c r="U351" i="24"/>
  <c r="R351" i="24"/>
  <c r="I351" i="24"/>
  <c r="N351" i="24" s="1"/>
  <c r="AB350" i="24"/>
  <c r="U350" i="24"/>
  <c r="R350" i="24"/>
  <c r="I350" i="24"/>
  <c r="N350" i="24" s="1"/>
  <c r="AB349" i="24"/>
  <c r="U349" i="24"/>
  <c r="R349" i="24"/>
  <c r="I349" i="24"/>
  <c r="N349" i="24" s="1"/>
  <c r="AB348" i="24"/>
  <c r="U348" i="24"/>
  <c r="R348" i="24"/>
  <c r="I348" i="24"/>
  <c r="N348" i="24" s="1"/>
  <c r="AB347" i="24"/>
  <c r="U347" i="24"/>
  <c r="R347" i="24"/>
  <c r="I347" i="24"/>
  <c r="N347" i="24" s="1"/>
  <c r="AB346" i="24"/>
  <c r="U346" i="24"/>
  <c r="R346" i="24"/>
  <c r="I346" i="24"/>
  <c r="N346" i="24" s="1"/>
  <c r="AB345" i="24"/>
  <c r="U345" i="24"/>
  <c r="R345" i="24"/>
  <c r="I345" i="24"/>
  <c r="N345" i="24" s="1"/>
  <c r="AB344" i="24"/>
  <c r="U344" i="24"/>
  <c r="R344" i="24"/>
  <c r="I344" i="24"/>
  <c r="N344" i="24" s="1"/>
  <c r="AB343" i="24"/>
  <c r="U343" i="24"/>
  <c r="R343" i="24"/>
  <c r="I343" i="24"/>
  <c r="N343" i="24" s="1"/>
  <c r="AB342" i="24"/>
  <c r="U342" i="24"/>
  <c r="R342" i="24"/>
  <c r="I342" i="24"/>
  <c r="N342" i="24" s="1"/>
  <c r="AB341" i="24"/>
  <c r="U341" i="24"/>
  <c r="R341" i="24"/>
  <c r="I341" i="24"/>
  <c r="N341" i="24" s="1"/>
  <c r="AB340" i="24"/>
  <c r="U340" i="24"/>
  <c r="R340" i="24"/>
  <c r="I340" i="24"/>
  <c r="N340" i="24" s="1"/>
  <c r="AB339" i="24"/>
  <c r="U339" i="24"/>
  <c r="R339" i="24"/>
  <c r="I339" i="24"/>
  <c r="N339" i="24" s="1"/>
  <c r="AB338" i="24"/>
  <c r="U338" i="24"/>
  <c r="R338" i="24"/>
  <c r="I338" i="24"/>
  <c r="N338" i="24" s="1"/>
  <c r="AB337" i="24"/>
  <c r="U337" i="24"/>
  <c r="R337" i="24"/>
  <c r="I337" i="24"/>
  <c r="N337" i="24" s="1"/>
  <c r="AB336" i="24"/>
  <c r="U336" i="24"/>
  <c r="R336" i="24"/>
  <c r="I336" i="24"/>
  <c r="N336" i="24" s="1"/>
  <c r="AB335" i="24"/>
  <c r="U335" i="24"/>
  <c r="R335" i="24"/>
  <c r="I335" i="24"/>
  <c r="N335" i="24" s="1"/>
  <c r="AB334" i="24"/>
  <c r="U334" i="24"/>
  <c r="R334" i="24"/>
  <c r="I334" i="24"/>
  <c r="N334" i="24" s="1"/>
  <c r="AB333" i="24"/>
  <c r="U333" i="24"/>
  <c r="R333" i="24"/>
  <c r="I333" i="24"/>
  <c r="N333" i="24" s="1"/>
  <c r="AB332" i="24"/>
  <c r="U332" i="24"/>
  <c r="R332" i="24"/>
  <c r="I332" i="24"/>
  <c r="N332" i="24" s="1"/>
  <c r="AB331" i="24"/>
  <c r="U331" i="24"/>
  <c r="R331" i="24"/>
  <c r="I331" i="24"/>
  <c r="N331" i="24" s="1"/>
  <c r="AB330" i="24"/>
  <c r="U330" i="24"/>
  <c r="R330" i="24"/>
  <c r="I330" i="24"/>
  <c r="N330" i="24" s="1"/>
  <c r="AB329" i="24"/>
  <c r="U329" i="24"/>
  <c r="R329" i="24"/>
  <c r="I329" i="24"/>
  <c r="N329" i="24" s="1"/>
  <c r="AB328" i="24"/>
  <c r="U328" i="24"/>
  <c r="R328" i="24"/>
  <c r="I328" i="24"/>
  <c r="N328" i="24" s="1"/>
  <c r="AB327" i="24"/>
  <c r="U327" i="24"/>
  <c r="R327" i="24"/>
  <c r="I327" i="24"/>
  <c r="N327" i="24" s="1"/>
  <c r="AB326" i="24"/>
  <c r="U326" i="24"/>
  <c r="R326" i="24"/>
  <c r="I326" i="24"/>
  <c r="N326" i="24" s="1"/>
  <c r="AB325" i="24"/>
  <c r="U325" i="24"/>
  <c r="R325" i="24"/>
  <c r="I325" i="24"/>
  <c r="N325" i="24" s="1"/>
  <c r="AB324" i="24"/>
  <c r="U324" i="24"/>
  <c r="R324" i="24"/>
  <c r="I324" i="24"/>
  <c r="N324" i="24" s="1"/>
  <c r="AB323" i="24"/>
  <c r="U323" i="24"/>
  <c r="R323" i="24"/>
  <c r="I323" i="24"/>
  <c r="N323" i="24" s="1"/>
  <c r="AB322" i="24"/>
  <c r="U322" i="24"/>
  <c r="R322" i="24"/>
  <c r="I322" i="24"/>
  <c r="N322" i="24" s="1"/>
  <c r="AB321" i="24"/>
  <c r="U321" i="24"/>
  <c r="R321" i="24"/>
  <c r="I321" i="24"/>
  <c r="N321" i="24" s="1"/>
  <c r="AB320" i="24"/>
  <c r="U320" i="24"/>
  <c r="R320" i="24"/>
  <c r="I320" i="24"/>
  <c r="N320" i="24" s="1"/>
  <c r="AB319" i="24"/>
  <c r="U319" i="24"/>
  <c r="R319" i="24"/>
  <c r="I319" i="24"/>
  <c r="N319" i="24" s="1"/>
  <c r="AB318" i="24"/>
  <c r="U318" i="24"/>
  <c r="R318" i="24"/>
  <c r="I318" i="24"/>
  <c r="N318" i="24" s="1"/>
  <c r="AB317" i="24"/>
  <c r="U317" i="24"/>
  <c r="R317" i="24"/>
  <c r="I317" i="24"/>
  <c r="N317" i="24" s="1"/>
  <c r="AB316" i="24"/>
  <c r="U316" i="24"/>
  <c r="R316" i="24"/>
  <c r="I316" i="24"/>
  <c r="N316" i="24" s="1"/>
  <c r="AB315" i="24"/>
  <c r="U315" i="24"/>
  <c r="R315" i="24"/>
  <c r="I315" i="24"/>
  <c r="N315" i="24" s="1"/>
  <c r="AB314" i="24"/>
  <c r="U314" i="24"/>
  <c r="R314" i="24"/>
  <c r="I314" i="24"/>
  <c r="N314" i="24" s="1"/>
  <c r="AB313" i="24"/>
  <c r="U313" i="24"/>
  <c r="R313" i="24"/>
  <c r="I313" i="24"/>
  <c r="N313" i="24" s="1"/>
  <c r="AB312" i="24"/>
  <c r="U312" i="24"/>
  <c r="R312" i="24"/>
  <c r="I312" i="24"/>
  <c r="N312" i="24" s="1"/>
  <c r="AB311" i="24"/>
  <c r="U311" i="24"/>
  <c r="R311" i="24"/>
  <c r="I311" i="24"/>
  <c r="N311" i="24" s="1"/>
  <c r="AB310" i="24"/>
  <c r="U310" i="24"/>
  <c r="R310" i="24"/>
  <c r="I310" i="24"/>
  <c r="N310" i="24" s="1"/>
  <c r="AB309" i="24"/>
  <c r="U309" i="24"/>
  <c r="R309" i="24"/>
  <c r="I309" i="24"/>
  <c r="N309" i="24" s="1"/>
  <c r="AB308" i="24"/>
  <c r="U308" i="24"/>
  <c r="R308" i="24"/>
  <c r="I308" i="24"/>
  <c r="N308" i="24" s="1"/>
  <c r="AB307" i="24"/>
  <c r="U307" i="24"/>
  <c r="R307" i="24"/>
  <c r="I307" i="24"/>
  <c r="N307" i="24" s="1"/>
  <c r="AB306" i="24"/>
  <c r="U306" i="24"/>
  <c r="R306" i="24"/>
  <c r="I306" i="24"/>
  <c r="N306" i="24" s="1"/>
  <c r="AB305" i="24"/>
  <c r="U305" i="24"/>
  <c r="R305" i="24"/>
  <c r="I305" i="24"/>
  <c r="N305" i="24" s="1"/>
  <c r="AB304" i="24"/>
  <c r="U304" i="24"/>
  <c r="R304" i="24"/>
  <c r="I304" i="24"/>
  <c r="N304" i="24" s="1"/>
  <c r="AB303" i="24"/>
  <c r="U303" i="24"/>
  <c r="R303" i="24"/>
  <c r="I303" i="24"/>
  <c r="N303" i="24" s="1"/>
  <c r="AB302" i="24"/>
  <c r="U302" i="24"/>
  <c r="R302" i="24"/>
  <c r="I302" i="24"/>
  <c r="N302" i="24" s="1"/>
  <c r="AB301" i="24"/>
  <c r="U301" i="24"/>
  <c r="R301" i="24"/>
  <c r="I301" i="24"/>
  <c r="N301" i="24" s="1"/>
  <c r="AB300" i="24"/>
  <c r="U300" i="24"/>
  <c r="R300" i="24"/>
  <c r="I300" i="24"/>
  <c r="N300" i="24" s="1"/>
  <c r="AB299" i="24"/>
  <c r="U299" i="24"/>
  <c r="R299" i="24"/>
  <c r="I299" i="24"/>
  <c r="N299" i="24" s="1"/>
  <c r="AB298" i="24"/>
  <c r="U298" i="24"/>
  <c r="R298" i="24"/>
  <c r="I298" i="24"/>
  <c r="N298" i="24" s="1"/>
  <c r="AB297" i="24"/>
  <c r="U297" i="24"/>
  <c r="R297" i="24"/>
  <c r="I297" i="24"/>
  <c r="N297" i="24" s="1"/>
  <c r="AB296" i="24"/>
  <c r="U296" i="24"/>
  <c r="R296" i="24"/>
  <c r="I296" i="24"/>
  <c r="N296" i="24" s="1"/>
  <c r="AB295" i="24"/>
  <c r="U295" i="24"/>
  <c r="R295" i="24"/>
  <c r="I295" i="24"/>
  <c r="N295" i="24" s="1"/>
  <c r="AB294" i="24"/>
  <c r="U294" i="24"/>
  <c r="R294" i="24"/>
  <c r="I294" i="24"/>
  <c r="N294" i="24" s="1"/>
  <c r="AB293" i="24"/>
  <c r="U293" i="24"/>
  <c r="R293" i="24"/>
  <c r="I293" i="24"/>
  <c r="N293" i="24" s="1"/>
  <c r="AB292" i="24"/>
  <c r="U292" i="24"/>
  <c r="R292" i="24"/>
  <c r="I292" i="24"/>
  <c r="N292" i="24" s="1"/>
  <c r="AB291" i="24"/>
  <c r="U291" i="24"/>
  <c r="R291" i="24"/>
  <c r="I291" i="24"/>
  <c r="N291" i="24" s="1"/>
  <c r="AB290" i="24"/>
  <c r="U290" i="24"/>
  <c r="R290" i="24"/>
  <c r="I290" i="24"/>
  <c r="N290" i="24" s="1"/>
  <c r="AB289" i="24"/>
  <c r="U289" i="24"/>
  <c r="R289" i="24"/>
  <c r="I289" i="24"/>
  <c r="N289" i="24" s="1"/>
  <c r="AB288" i="24"/>
  <c r="U288" i="24"/>
  <c r="R288" i="24"/>
  <c r="I288" i="24"/>
  <c r="N288" i="24" s="1"/>
  <c r="AB287" i="24"/>
  <c r="U287" i="24"/>
  <c r="R287" i="24"/>
  <c r="I287" i="24"/>
  <c r="N287" i="24" s="1"/>
  <c r="AB286" i="24"/>
  <c r="U286" i="24"/>
  <c r="R286" i="24"/>
  <c r="I286" i="24"/>
  <c r="N286" i="24" s="1"/>
  <c r="AB285" i="24"/>
  <c r="U285" i="24"/>
  <c r="R285" i="24"/>
  <c r="I285" i="24"/>
  <c r="N285" i="24" s="1"/>
  <c r="AB284" i="24"/>
  <c r="U284" i="24"/>
  <c r="R284" i="24"/>
  <c r="I284" i="24"/>
  <c r="N284" i="24" s="1"/>
  <c r="AB283" i="24"/>
  <c r="U283" i="24"/>
  <c r="R283" i="24"/>
  <c r="I283" i="24"/>
  <c r="N283" i="24" s="1"/>
  <c r="AB282" i="24"/>
  <c r="U282" i="24"/>
  <c r="R282" i="24"/>
  <c r="I282" i="24"/>
  <c r="N282" i="24" s="1"/>
  <c r="AB281" i="24"/>
  <c r="U281" i="24"/>
  <c r="R281" i="24"/>
  <c r="I281" i="24"/>
  <c r="N281" i="24" s="1"/>
  <c r="AB280" i="24"/>
  <c r="U280" i="24"/>
  <c r="R280" i="24"/>
  <c r="I280" i="24"/>
  <c r="N280" i="24" s="1"/>
  <c r="AB279" i="24"/>
  <c r="U279" i="24"/>
  <c r="R279" i="24"/>
  <c r="I279" i="24"/>
  <c r="N279" i="24" s="1"/>
  <c r="AB278" i="24"/>
  <c r="U278" i="24"/>
  <c r="R278" i="24"/>
  <c r="I278" i="24"/>
  <c r="N278" i="24" s="1"/>
  <c r="AB277" i="24"/>
  <c r="U277" i="24"/>
  <c r="R277" i="24"/>
  <c r="I277" i="24"/>
  <c r="N277" i="24" s="1"/>
  <c r="AB276" i="24"/>
  <c r="U276" i="24"/>
  <c r="R276" i="24"/>
  <c r="I276" i="24"/>
  <c r="N276" i="24" s="1"/>
  <c r="AB275" i="24"/>
  <c r="U275" i="24"/>
  <c r="R275" i="24"/>
  <c r="I275" i="24"/>
  <c r="N275" i="24" s="1"/>
  <c r="AB274" i="24"/>
  <c r="U274" i="24"/>
  <c r="R274" i="24"/>
  <c r="I274" i="24"/>
  <c r="N274" i="24" s="1"/>
  <c r="AB273" i="24"/>
  <c r="U273" i="24"/>
  <c r="R273" i="24"/>
  <c r="I273" i="24"/>
  <c r="N273" i="24" s="1"/>
  <c r="AB272" i="24"/>
  <c r="U272" i="24"/>
  <c r="R272" i="24"/>
  <c r="I272" i="24"/>
  <c r="N272" i="24" s="1"/>
  <c r="AB271" i="24"/>
  <c r="U271" i="24"/>
  <c r="R271" i="24"/>
  <c r="I271" i="24"/>
  <c r="N271" i="24" s="1"/>
  <c r="AB270" i="24"/>
  <c r="U270" i="24"/>
  <c r="R270" i="24"/>
  <c r="I270" i="24"/>
  <c r="N270" i="24" s="1"/>
  <c r="AB269" i="24"/>
  <c r="U269" i="24"/>
  <c r="R269" i="24"/>
  <c r="I269" i="24"/>
  <c r="N269" i="24" s="1"/>
  <c r="AB268" i="24"/>
  <c r="U268" i="24"/>
  <c r="R268" i="24"/>
  <c r="I268" i="24"/>
  <c r="N268" i="24" s="1"/>
  <c r="AB267" i="24"/>
  <c r="U267" i="24"/>
  <c r="R267" i="24"/>
  <c r="I267" i="24"/>
  <c r="N267" i="24" s="1"/>
  <c r="AB266" i="24"/>
  <c r="U266" i="24"/>
  <c r="R266" i="24"/>
  <c r="I266" i="24"/>
  <c r="N266" i="24" s="1"/>
  <c r="AB265" i="24"/>
  <c r="U265" i="24"/>
  <c r="R265" i="24"/>
  <c r="I265" i="24"/>
  <c r="N265" i="24" s="1"/>
  <c r="AB264" i="24"/>
  <c r="U264" i="24"/>
  <c r="R264" i="24"/>
  <c r="I264" i="24"/>
  <c r="N264" i="24" s="1"/>
  <c r="AB263" i="24"/>
  <c r="U263" i="24"/>
  <c r="R263" i="24"/>
  <c r="I263" i="24"/>
  <c r="N263" i="24" s="1"/>
  <c r="AB262" i="24"/>
  <c r="U262" i="24"/>
  <c r="R262" i="24"/>
  <c r="I262" i="24"/>
  <c r="N262" i="24" s="1"/>
  <c r="AB261" i="24"/>
  <c r="U261" i="24"/>
  <c r="R261" i="24"/>
  <c r="I261" i="24"/>
  <c r="N261" i="24" s="1"/>
  <c r="AB260" i="24"/>
  <c r="U260" i="24"/>
  <c r="R260" i="24"/>
  <c r="I260" i="24"/>
  <c r="N260" i="24" s="1"/>
  <c r="AB259" i="24"/>
  <c r="U259" i="24"/>
  <c r="R259" i="24"/>
  <c r="I259" i="24"/>
  <c r="N259" i="24" s="1"/>
  <c r="AB258" i="24"/>
  <c r="U258" i="24"/>
  <c r="R258" i="24"/>
  <c r="I258" i="24"/>
  <c r="N258" i="24" s="1"/>
  <c r="AB257" i="24"/>
  <c r="U257" i="24"/>
  <c r="R257" i="24"/>
  <c r="I257" i="24"/>
  <c r="N257" i="24" s="1"/>
  <c r="AB256" i="24"/>
  <c r="U256" i="24"/>
  <c r="R256" i="24"/>
  <c r="I256" i="24"/>
  <c r="N256" i="24" s="1"/>
  <c r="AB255" i="24"/>
  <c r="U255" i="24"/>
  <c r="R255" i="24"/>
  <c r="I255" i="24"/>
  <c r="N255" i="24" s="1"/>
  <c r="AB254" i="24"/>
  <c r="U254" i="24"/>
  <c r="R254" i="24"/>
  <c r="I254" i="24"/>
  <c r="N254" i="24" s="1"/>
  <c r="AB253" i="24"/>
  <c r="U253" i="24"/>
  <c r="R253" i="24"/>
  <c r="I253" i="24"/>
  <c r="N253" i="24" s="1"/>
  <c r="AB252" i="24"/>
  <c r="U252" i="24"/>
  <c r="R252" i="24"/>
  <c r="I252" i="24"/>
  <c r="N252" i="24" s="1"/>
  <c r="AB251" i="24"/>
  <c r="U251" i="24"/>
  <c r="R251" i="24"/>
  <c r="I251" i="24"/>
  <c r="N251" i="24" s="1"/>
  <c r="AB250" i="24"/>
  <c r="U250" i="24"/>
  <c r="R250" i="24"/>
  <c r="I250" i="24"/>
  <c r="N250" i="24" s="1"/>
  <c r="AB249" i="24"/>
  <c r="U249" i="24"/>
  <c r="R249" i="24"/>
  <c r="I249" i="24"/>
  <c r="N249" i="24" s="1"/>
  <c r="AB248" i="24"/>
  <c r="U248" i="24"/>
  <c r="R248" i="24"/>
  <c r="I248" i="24"/>
  <c r="N248" i="24" s="1"/>
  <c r="AB247" i="24"/>
  <c r="U247" i="24"/>
  <c r="R247" i="24"/>
  <c r="I247" i="24"/>
  <c r="N247" i="24" s="1"/>
  <c r="AB246" i="24"/>
  <c r="U246" i="24"/>
  <c r="R246" i="24"/>
  <c r="I246" i="24"/>
  <c r="N246" i="24" s="1"/>
  <c r="AB245" i="24"/>
  <c r="U245" i="24"/>
  <c r="R245" i="24"/>
  <c r="I245" i="24"/>
  <c r="N245" i="24" s="1"/>
  <c r="AB244" i="24"/>
  <c r="U244" i="24"/>
  <c r="R244" i="24"/>
  <c r="I244" i="24"/>
  <c r="N244" i="24" s="1"/>
  <c r="AB243" i="24"/>
  <c r="U243" i="24"/>
  <c r="R243" i="24"/>
  <c r="I243" i="24"/>
  <c r="N243" i="24" s="1"/>
  <c r="AB242" i="24"/>
  <c r="U242" i="24"/>
  <c r="R242" i="24"/>
  <c r="I242" i="24"/>
  <c r="N242" i="24" s="1"/>
  <c r="AB241" i="24"/>
  <c r="U241" i="24"/>
  <c r="R241" i="24"/>
  <c r="I241" i="24"/>
  <c r="N241" i="24" s="1"/>
  <c r="AB240" i="24"/>
  <c r="U240" i="24"/>
  <c r="R240" i="24"/>
  <c r="I240" i="24"/>
  <c r="N240" i="24" s="1"/>
  <c r="AB239" i="24"/>
  <c r="U239" i="24"/>
  <c r="R239" i="24"/>
  <c r="I239" i="24"/>
  <c r="N239" i="24" s="1"/>
  <c r="AB238" i="24"/>
  <c r="U238" i="24"/>
  <c r="R238" i="24"/>
  <c r="I238" i="24"/>
  <c r="N238" i="24" s="1"/>
  <c r="AB237" i="24"/>
  <c r="U237" i="24"/>
  <c r="R237" i="24"/>
  <c r="I237" i="24"/>
  <c r="N237" i="24" s="1"/>
  <c r="AB236" i="24"/>
  <c r="U236" i="24"/>
  <c r="R236" i="24"/>
  <c r="I236" i="24"/>
  <c r="N236" i="24" s="1"/>
  <c r="AB235" i="24"/>
  <c r="U235" i="24"/>
  <c r="R235" i="24"/>
  <c r="I235" i="24"/>
  <c r="N235" i="24" s="1"/>
  <c r="AB234" i="24"/>
  <c r="U234" i="24"/>
  <c r="R234" i="24"/>
  <c r="I234" i="24"/>
  <c r="N234" i="24" s="1"/>
  <c r="AB233" i="24"/>
  <c r="U233" i="24"/>
  <c r="R233" i="24"/>
  <c r="I233" i="24"/>
  <c r="N233" i="24" s="1"/>
  <c r="AB232" i="24"/>
  <c r="U232" i="24"/>
  <c r="R232" i="24"/>
  <c r="I232" i="24"/>
  <c r="N232" i="24" s="1"/>
  <c r="AB231" i="24"/>
  <c r="U231" i="24"/>
  <c r="R231" i="24"/>
  <c r="I231" i="24"/>
  <c r="N231" i="24" s="1"/>
  <c r="AB230" i="24"/>
  <c r="U230" i="24"/>
  <c r="R230" i="24"/>
  <c r="I230" i="24"/>
  <c r="N230" i="24" s="1"/>
  <c r="AB229" i="24"/>
  <c r="U229" i="24"/>
  <c r="R229" i="24"/>
  <c r="I229" i="24"/>
  <c r="N229" i="24" s="1"/>
  <c r="AB228" i="24"/>
  <c r="U228" i="24"/>
  <c r="R228" i="24"/>
  <c r="I228" i="24"/>
  <c r="N228" i="24" s="1"/>
  <c r="AB227" i="24"/>
  <c r="U227" i="24"/>
  <c r="R227" i="24"/>
  <c r="I227" i="24"/>
  <c r="N227" i="24" s="1"/>
  <c r="AB226" i="24"/>
  <c r="U226" i="24"/>
  <c r="R226" i="24"/>
  <c r="I226" i="24"/>
  <c r="N226" i="24" s="1"/>
  <c r="AB225" i="24"/>
  <c r="U225" i="24"/>
  <c r="R225" i="24"/>
  <c r="I225" i="24"/>
  <c r="N225" i="24" s="1"/>
  <c r="AB224" i="24"/>
  <c r="U224" i="24"/>
  <c r="R224" i="24"/>
  <c r="I224" i="24"/>
  <c r="N224" i="24" s="1"/>
  <c r="AB223" i="24"/>
  <c r="U223" i="24"/>
  <c r="R223" i="24"/>
  <c r="I223" i="24"/>
  <c r="N223" i="24" s="1"/>
  <c r="AB222" i="24"/>
  <c r="U222" i="24"/>
  <c r="R222" i="24"/>
  <c r="I222" i="24"/>
  <c r="N222" i="24" s="1"/>
  <c r="AB221" i="24"/>
  <c r="U221" i="24"/>
  <c r="R221" i="24"/>
  <c r="I221" i="24"/>
  <c r="N221" i="24" s="1"/>
  <c r="AB220" i="24"/>
  <c r="U220" i="24"/>
  <c r="R220" i="24"/>
  <c r="I220" i="24"/>
  <c r="N220" i="24" s="1"/>
  <c r="AB219" i="24"/>
  <c r="U219" i="24"/>
  <c r="R219" i="24"/>
  <c r="I219" i="24"/>
  <c r="N219" i="24" s="1"/>
  <c r="AB218" i="24"/>
  <c r="U218" i="24"/>
  <c r="R218" i="24"/>
  <c r="I218" i="24"/>
  <c r="N218" i="24" s="1"/>
  <c r="AB217" i="24"/>
  <c r="U217" i="24"/>
  <c r="R217" i="24"/>
  <c r="I217" i="24"/>
  <c r="N217" i="24" s="1"/>
  <c r="AB216" i="24"/>
  <c r="U216" i="24"/>
  <c r="R216" i="24"/>
  <c r="I216" i="24"/>
  <c r="N216" i="24" s="1"/>
  <c r="AB215" i="24"/>
  <c r="U215" i="24"/>
  <c r="R215" i="24"/>
  <c r="I215" i="24"/>
  <c r="N215" i="24" s="1"/>
  <c r="AB214" i="24"/>
  <c r="U214" i="24"/>
  <c r="R214" i="24"/>
  <c r="I214" i="24"/>
  <c r="N214" i="24" s="1"/>
  <c r="AB213" i="24"/>
  <c r="U213" i="24"/>
  <c r="R213" i="24"/>
  <c r="I213" i="24"/>
  <c r="N213" i="24" s="1"/>
  <c r="AB212" i="24"/>
  <c r="U212" i="24"/>
  <c r="R212" i="24"/>
  <c r="I212" i="24"/>
  <c r="N212" i="24" s="1"/>
  <c r="AB211" i="24"/>
  <c r="U211" i="24"/>
  <c r="R211" i="24"/>
  <c r="I211" i="24"/>
  <c r="N211" i="24" s="1"/>
  <c r="AB210" i="24"/>
  <c r="U210" i="24"/>
  <c r="R210" i="24"/>
  <c r="I210" i="24"/>
  <c r="N210" i="24" s="1"/>
  <c r="AB209" i="24"/>
  <c r="U209" i="24"/>
  <c r="R209" i="24"/>
  <c r="I209" i="24"/>
  <c r="N209" i="24" s="1"/>
  <c r="AB208" i="24"/>
  <c r="U208" i="24"/>
  <c r="R208" i="24"/>
  <c r="I208" i="24"/>
  <c r="N208" i="24" s="1"/>
  <c r="AB207" i="24"/>
  <c r="U207" i="24"/>
  <c r="R207" i="24"/>
  <c r="I207" i="24"/>
  <c r="N207" i="24" s="1"/>
  <c r="AB206" i="24"/>
  <c r="U206" i="24"/>
  <c r="R206" i="24"/>
  <c r="I206" i="24"/>
  <c r="N206" i="24" s="1"/>
  <c r="AB205" i="24"/>
  <c r="U205" i="24"/>
  <c r="R205" i="24"/>
  <c r="I205" i="24"/>
  <c r="N205" i="24" s="1"/>
  <c r="AB204" i="24"/>
  <c r="U204" i="24"/>
  <c r="R204" i="24"/>
  <c r="I204" i="24"/>
  <c r="N204" i="24" s="1"/>
  <c r="AB203" i="24"/>
  <c r="U203" i="24"/>
  <c r="R203" i="24"/>
  <c r="I203" i="24"/>
  <c r="N203" i="24" s="1"/>
  <c r="AB202" i="24"/>
  <c r="U202" i="24"/>
  <c r="R202" i="24"/>
  <c r="I202" i="24"/>
  <c r="N202" i="24" s="1"/>
  <c r="AB201" i="24"/>
  <c r="U201" i="24"/>
  <c r="R201" i="24"/>
  <c r="I201" i="24"/>
  <c r="N201" i="24" s="1"/>
  <c r="AB200" i="24"/>
  <c r="U200" i="24"/>
  <c r="R200" i="24"/>
  <c r="I200" i="24"/>
  <c r="N200" i="24" s="1"/>
  <c r="AB199" i="24"/>
  <c r="U199" i="24"/>
  <c r="R199" i="24"/>
  <c r="I199" i="24"/>
  <c r="N199" i="24" s="1"/>
  <c r="AB198" i="24"/>
  <c r="U198" i="24"/>
  <c r="R198" i="24"/>
  <c r="I198" i="24"/>
  <c r="N198" i="24" s="1"/>
  <c r="AB197" i="24"/>
  <c r="U197" i="24"/>
  <c r="R197" i="24"/>
  <c r="I197" i="24"/>
  <c r="N197" i="24" s="1"/>
  <c r="AB196" i="24"/>
  <c r="U196" i="24"/>
  <c r="R196" i="24"/>
  <c r="I196" i="24"/>
  <c r="N196" i="24" s="1"/>
  <c r="AB195" i="24"/>
  <c r="U195" i="24"/>
  <c r="R195" i="24"/>
  <c r="I195" i="24"/>
  <c r="N195" i="24" s="1"/>
  <c r="AB194" i="24"/>
  <c r="U194" i="24"/>
  <c r="R194" i="24"/>
  <c r="I194" i="24"/>
  <c r="N194" i="24" s="1"/>
  <c r="AB193" i="24"/>
  <c r="U193" i="24"/>
  <c r="R193" i="24"/>
  <c r="I193" i="24"/>
  <c r="N193" i="24" s="1"/>
  <c r="AB192" i="24"/>
  <c r="U192" i="24"/>
  <c r="R192" i="24"/>
  <c r="I192" i="24"/>
  <c r="N192" i="24" s="1"/>
  <c r="AB191" i="24"/>
  <c r="U191" i="24"/>
  <c r="R191" i="24"/>
  <c r="I191" i="24"/>
  <c r="N191" i="24" s="1"/>
  <c r="AB190" i="24"/>
  <c r="U190" i="24"/>
  <c r="R190" i="24"/>
  <c r="I190" i="24"/>
  <c r="N190" i="24" s="1"/>
  <c r="AB189" i="24"/>
  <c r="U189" i="24"/>
  <c r="R189" i="24"/>
  <c r="I189" i="24"/>
  <c r="N189" i="24" s="1"/>
  <c r="AB188" i="24"/>
  <c r="U188" i="24"/>
  <c r="R188" i="24"/>
  <c r="I188" i="24"/>
  <c r="N188" i="24" s="1"/>
  <c r="AB187" i="24"/>
  <c r="U187" i="24"/>
  <c r="R187" i="24"/>
  <c r="I187" i="24"/>
  <c r="N187" i="24" s="1"/>
  <c r="AB186" i="24"/>
  <c r="U186" i="24"/>
  <c r="R186" i="24"/>
  <c r="I186" i="24"/>
  <c r="N186" i="24" s="1"/>
  <c r="AB185" i="24"/>
  <c r="U185" i="24"/>
  <c r="R185" i="24"/>
  <c r="I185" i="24"/>
  <c r="N185" i="24" s="1"/>
  <c r="AB184" i="24"/>
  <c r="U184" i="24"/>
  <c r="R184" i="24"/>
  <c r="I184" i="24"/>
  <c r="N184" i="24" s="1"/>
  <c r="AB183" i="24"/>
  <c r="U183" i="24"/>
  <c r="R183" i="24"/>
  <c r="I183" i="24"/>
  <c r="N183" i="24" s="1"/>
  <c r="AB182" i="24"/>
  <c r="U182" i="24"/>
  <c r="R182" i="24"/>
  <c r="I182" i="24"/>
  <c r="N182" i="24" s="1"/>
  <c r="AB181" i="24"/>
  <c r="U181" i="24"/>
  <c r="R181" i="24"/>
  <c r="I181" i="24"/>
  <c r="N181" i="24" s="1"/>
  <c r="AB180" i="24"/>
  <c r="U180" i="24"/>
  <c r="R180" i="24"/>
  <c r="I180" i="24"/>
  <c r="N180" i="24" s="1"/>
  <c r="AB179" i="24"/>
  <c r="U179" i="24"/>
  <c r="R179" i="24"/>
  <c r="I179" i="24"/>
  <c r="N179" i="24" s="1"/>
  <c r="AB178" i="24"/>
  <c r="U178" i="24"/>
  <c r="R178" i="24"/>
  <c r="I178" i="24"/>
  <c r="N178" i="24" s="1"/>
  <c r="AB177" i="24"/>
  <c r="U177" i="24"/>
  <c r="R177" i="24"/>
  <c r="I177" i="24"/>
  <c r="N177" i="24" s="1"/>
  <c r="AB176" i="24"/>
  <c r="U176" i="24"/>
  <c r="R176" i="24"/>
  <c r="I176" i="24"/>
  <c r="N176" i="24" s="1"/>
  <c r="AB175" i="24"/>
  <c r="U175" i="24"/>
  <c r="R175" i="24"/>
  <c r="I175" i="24"/>
  <c r="N175" i="24" s="1"/>
  <c r="AB174" i="24"/>
  <c r="U174" i="24"/>
  <c r="R174" i="24"/>
  <c r="I174" i="24"/>
  <c r="N174" i="24" s="1"/>
  <c r="AB173" i="24"/>
  <c r="U173" i="24"/>
  <c r="R173" i="24"/>
  <c r="I173" i="24"/>
  <c r="N173" i="24" s="1"/>
  <c r="AB172" i="24"/>
  <c r="U172" i="24"/>
  <c r="R172" i="24"/>
  <c r="I172" i="24"/>
  <c r="N172" i="24" s="1"/>
  <c r="AB171" i="24"/>
  <c r="U171" i="24"/>
  <c r="R171" i="24"/>
  <c r="I171" i="24"/>
  <c r="N171" i="24" s="1"/>
  <c r="AB170" i="24"/>
  <c r="U170" i="24"/>
  <c r="R170" i="24"/>
  <c r="I170" i="24"/>
  <c r="N170" i="24" s="1"/>
  <c r="AB169" i="24"/>
  <c r="U169" i="24"/>
  <c r="R169" i="24"/>
  <c r="I169" i="24"/>
  <c r="N169" i="24" s="1"/>
  <c r="AB168" i="24"/>
  <c r="U168" i="24"/>
  <c r="R168" i="24"/>
  <c r="I168" i="24"/>
  <c r="N168" i="24" s="1"/>
  <c r="AB167" i="24"/>
  <c r="U167" i="24"/>
  <c r="R167" i="24"/>
  <c r="I167" i="24"/>
  <c r="N167" i="24" s="1"/>
  <c r="AB166" i="24"/>
  <c r="U166" i="24"/>
  <c r="R166" i="24"/>
  <c r="I166" i="24"/>
  <c r="N166" i="24" s="1"/>
  <c r="AB165" i="24"/>
  <c r="U165" i="24"/>
  <c r="R165" i="24"/>
  <c r="I165" i="24"/>
  <c r="N165" i="24" s="1"/>
  <c r="AB164" i="24"/>
  <c r="U164" i="24"/>
  <c r="R164" i="24"/>
  <c r="I164" i="24"/>
  <c r="N164" i="24" s="1"/>
  <c r="AB163" i="24"/>
  <c r="U163" i="24"/>
  <c r="R163" i="24"/>
  <c r="I163" i="24"/>
  <c r="N163" i="24" s="1"/>
  <c r="AB162" i="24"/>
  <c r="U162" i="24"/>
  <c r="R162" i="24"/>
  <c r="I162" i="24"/>
  <c r="N162" i="24" s="1"/>
  <c r="AB161" i="24"/>
  <c r="U161" i="24"/>
  <c r="R161" i="24"/>
  <c r="I161" i="24"/>
  <c r="N161" i="24" s="1"/>
  <c r="AB160" i="24"/>
  <c r="U160" i="24"/>
  <c r="R160" i="24"/>
  <c r="I160" i="24"/>
  <c r="N160" i="24" s="1"/>
  <c r="AB159" i="24"/>
  <c r="U159" i="24"/>
  <c r="R159" i="24"/>
  <c r="I159" i="24"/>
  <c r="N159" i="24" s="1"/>
  <c r="AB158" i="24"/>
  <c r="U158" i="24"/>
  <c r="R158" i="24"/>
  <c r="I158" i="24"/>
  <c r="N158" i="24" s="1"/>
  <c r="AB157" i="24"/>
  <c r="U157" i="24"/>
  <c r="R157" i="24"/>
  <c r="I157" i="24"/>
  <c r="N157" i="24" s="1"/>
  <c r="AB156" i="24"/>
  <c r="U156" i="24"/>
  <c r="R156" i="24"/>
  <c r="I156" i="24"/>
  <c r="N156" i="24" s="1"/>
  <c r="AB155" i="24"/>
  <c r="U155" i="24"/>
  <c r="R155" i="24"/>
  <c r="I155" i="24"/>
  <c r="N155" i="24" s="1"/>
  <c r="AB154" i="24"/>
  <c r="U154" i="24"/>
  <c r="R154" i="24"/>
  <c r="I154" i="24"/>
  <c r="N154" i="24" s="1"/>
  <c r="AB153" i="24"/>
  <c r="U153" i="24"/>
  <c r="R153" i="24"/>
  <c r="I153" i="24"/>
  <c r="N153" i="24" s="1"/>
  <c r="AB152" i="24"/>
  <c r="U152" i="24"/>
  <c r="R152" i="24"/>
  <c r="I152" i="24"/>
  <c r="N152" i="24" s="1"/>
  <c r="AB151" i="24"/>
  <c r="U151" i="24"/>
  <c r="R151" i="24"/>
  <c r="I151" i="24"/>
  <c r="N151" i="24" s="1"/>
  <c r="AB150" i="24"/>
  <c r="U150" i="24"/>
  <c r="R150" i="24"/>
  <c r="I150" i="24"/>
  <c r="N150" i="24" s="1"/>
  <c r="AB149" i="24"/>
  <c r="U149" i="24"/>
  <c r="R149" i="24"/>
  <c r="I149" i="24"/>
  <c r="N149" i="24" s="1"/>
  <c r="AB148" i="24"/>
  <c r="U148" i="24"/>
  <c r="R148" i="24"/>
  <c r="I148" i="24"/>
  <c r="N148" i="24" s="1"/>
  <c r="AB147" i="24"/>
  <c r="U147" i="24"/>
  <c r="R147" i="24"/>
  <c r="I147" i="24"/>
  <c r="N147" i="24" s="1"/>
  <c r="AB146" i="24"/>
  <c r="U146" i="24"/>
  <c r="R146" i="24"/>
  <c r="I146" i="24"/>
  <c r="N146" i="24" s="1"/>
  <c r="AB145" i="24"/>
  <c r="U145" i="24"/>
  <c r="R145" i="24"/>
  <c r="I145" i="24"/>
  <c r="N145" i="24" s="1"/>
  <c r="AB144" i="24"/>
  <c r="U144" i="24"/>
  <c r="R144" i="24"/>
  <c r="I144" i="24"/>
  <c r="N144" i="24" s="1"/>
  <c r="AB143" i="24"/>
  <c r="U143" i="24"/>
  <c r="R143" i="24"/>
  <c r="I143" i="24"/>
  <c r="N143" i="24" s="1"/>
  <c r="AB142" i="24"/>
  <c r="U142" i="24"/>
  <c r="R142" i="24"/>
  <c r="I142" i="24"/>
  <c r="N142" i="24" s="1"/>
  <c r="AB141" i="24"/>
  <c r="U141" i="24"/>
  <c r="R141" i="24"/>
  <c r="I141" i="24"/>
  <c r="N141" i="24" s="1"/>
  <c r="AB140" i="24"/>
  <c r="U140" i="24"/>
  <c r="R140" i="24"/>
  <c r="I140" i="24"/>
  <c r="N140" i="24" s="1"/>
  <c r="AB139" i="24"/>
  <c r="U139" i="24"/>
  <c r="R139" i="24"/>
  <c r="I139" i="24"/>
  <c r="N139" i="24" s="1"/>
  <c r="AB138" i="24"/>
  <c r="U138" i="24"/>
  <c r="R138" i="24"/>
  <c r="I138" i="24"/>
  <c r="N138" i="24" s="1"/>
  <c r="AB137" i="24"/>
  <c r="U137" i="24"/>
  <c r="R137" i="24"/>
  <c r="I137" i="24"/>
  <c r="N137" i="24" s="1"/>
  <c r="AB136" i="24"/>
  <c r="U136" i="24"/>
  <c r="R136" i="24"/>
  <c r="I136" i="24"/>
  <c r="N136" i="24" s="1"/>
  <c r="AB135" i="24"/>
  <c r="U135" i="24"/>
  <c r="R135" i="24"/>
  <c r="I135" i="24"/>
  <c r="N135" i="24" s="1"/>
  <c r="AB134" i="24"/>
  <c r="U134" i="24"/>
  <c r="R134" i="24"/>
  <c r="I134" i="24"/>
  <c r="N134" i="24" s="1"/>
  <c r="AB133" i="24"/>
  <c r="U133" i="24"/>
  <c r="R133" i="24"/>
  <c r="I133" i="24"/>
  <c r="N133" i="24" s="1"/>
  <c r="AB132" i="24"/>
  <c r="U132" i="24"/>
  <c r="R132" i="24"/>
  <c r="I132" i="24"/>
  <c r="N132" i="24" s="1"/>
  <c r="AB131" i="24"/>
  <c r="U131" i="24"/>
  <c r="R131" i="24"/>
  <c r="I131" i="24"/>
  <c r="N131" i="24" s="1"/>
  <c r="AB130" i="24"/>
  <c r="U130" i="24"/>
  <c r="R130" i="24"/>
  <c r="I130" i="24"/>
  <c r="N130" i="24" s="1"/>
  <c r="AB129" i="24"/>
  <c r="U129" i="24"/>
  <c r="R129" i="24"/>
  <c r="I129" i="24"/>
  <c r="N129" i="24" s="1"/>
  <c r="AB128" i="24"/>
  <c r="U128" i="24"/>
  <c r="R128" i="24"/>
  <c r="I128" i="24"/>
  <c r="N128" i="24" s="1"/>
  <c r="AB127" i="24"/>
  <c r="U127" i="24"/>
  <c r="R127" i="24"/>
  <c r="I127" i="24"/>
  <c r="N127" i="24" s="1"/>
  <c r="AB126" i="24"/>
  <c r="U126" i="24"/>
  <c r="R126" i="24"/>
  <c r="I126" i="24"/>
  <c r="N126" i="24" s="1"/>
  <c r="AB125" i="24"/>
  <c r="U125" i="24"/>
  <c r="R125" i="24"/>
  <c r="I125" i="24"/>
  <c r="N125" i="24" s="1"/>
  <c r="AB124" i="24"/>
  <c r="U124" i="24"/>
  <c r="R124" i="24"/>
  <c r="I124" i="24"/>
  <c r="N124" i="24" s="1"/>
  <c r="AB123" i="24"/>
  <c r="U123" i="24"/>
  <c r="R123" i="24"/>
  <c r="I123" i="24"/>
  <c r="N123" i="24" s="1"/>
  <c r="AB122" i="24"/>
  <c r="U122" i="24"/>
  <c r="R122" i="24"/>
  <c r="I122" i="24"/>
  <c r="N122" i="24" s="1"/>
  <c r="AB121" i="24"/>
  <c r="U121" i="24"/>
  <c r="R121" i="24"/>
  <c r="I121" i="24"/>
  <c r="N121" i="24" s="1"/>
  <c r="AB120" i="24"/>
  <c r="U120" i="24"/>
  <c r="R120" i="24"/>
  <c r="I120" i="24"/>
  <c r="N120" i="24" s="1"/>
  <c r="AB119" i="24"/>
  <c r="U119" i="24"/>
  <c r="R119" i="24"/>
  <c r="I119" i="24"/>
  <c r="N119" i="24" s="1"/>
  <c r="AB118" i="24"/>
  <c r="U118" i="24"/>
  <c r="R118" i="24"/>
  <c r="I118" i="24"/>
  <c r="N118" i="24" s="1"/>
  <c r="AB117" i="24"/>
  <c r="U117" i="24"/>
  <c r="R117" i="24"/>
  <c r="I117" i="24"/>
  <c r="N117" i="24" s="1"/>
  <c r="AB116" i="24"/>
  <c r="U116" i="24"/>
  <c r="R116" i="24"/>
  <c r="I116" i="24"/>
  <c r="N116" i="24" s="1"/>
  <c r="AB115" i="24"/>
  <c r="U115" i="24"/>
  <c r="R115" i="24"/>
  <c r="I115" i="24"/>
  <c r="N115" i="24" s="1"/>
  <c r="AB114" i="24"/>
  <c r="U114" i="24"/>
  <c r="R114" i="24"/>
  <c r="I114" i="24"/>
  <c r="N114" i="24" s="1"/>
  <c r="AB113" i="24"/>
  <c r="U113" i="24"/>
  <c r="R113" i="24"/>
  <c r="I113" i="24"/>
  <c r="N113" i="24" s="1"/>
  <c r="AB112" i="24"/>
  <c r="U112" i="24"/>
  <c r="R112" i="24"/>
  <c r="I112" i="24"/>
  <c r="N112" i="24" s="1"/>
  <c r="AB111" i="24"/>
  <c r="U111" i="24"/>
  <c r="R111" i="24"/>
  <c r="I111" i="24"/>
  <c r="N111" i="24" s="1"/>
  <c r="AB110" i="24"/>
  <c r="U110" i="24"/>
  <c r="R110" i="24"/>
  <c r="I110" i="24"/>
  <c r="N110" i="24" s="1"/>
  <c r="AB109" i="24"/>
  <c r="U109" i="24"/>
  <c r="R109" i="24"/>
  <c r="I109" i="24"/>
  <c r="N109" i="24" s="1"/>
  <c r="AB108" i="24"/>
  <c r="U108" i="24"/>
  <c r="R108" i="24"/>
  <c r="I108" i="24"/>
  <c r="N108" i="24" s="1"/>
  <c r="AB107" i="24"/>
  <c r="U107" i="24"/>
  <c r="R107" i="24"/>
  <c r="I107" i="24"/>
  <c r="N107" i="24" s="1"/>
  <c r="AB106" i="24"/>
  <c r="U106" i="24"/>
  <c r="R106" i="24"/>
  <c r="I106" i="24"/>
  <c r="N106" i="24" s="1"/>
  <c r="AB105" i="24"/>
  <c r="U105" i="24"/>
  <c r="R105" i="24"/>
  <c r="I105" i="24"/>
  <c r="N105" i="24" s="1"/>
  <c r="AB104" i="24"/>
  <c r="U104" i="24"/>
  <c r="R104" i="24"/>
  <c r="I104" i="24"/>
  <c r="N104" i="24" s="1"/>
  <c r="AB103" i="24"/>
  <c r="U103" i="24"/>
  <c r="R103" i="24"/>
  <c r="I103" i="24"/>
  <c r="N103" i="24" s="1"/>
  <c r="AB102" i="24"/>
  <c r="U102" i="24"/>
  <c r="R102" i="24"/>
  <c r="I102" i="24"/>
  <c r="N102" i="24" s="1"/>
  <c r="AB101" i="24"/>
  <c r="U101" i="24"/>
  <c r="R101" i="24"/>
  <c r="I101" i="24"/>
  <c r="N101" i="24" s="1"/>
  <c r="AB100" i="24"/>
  <c r="U100" i="24"/>
  <c r="R100" i="24"/>
  <c r="I100" i="24"/>
  <c r="N100" i="24" s="1"/>
  <c r="AB99" i="24"/>
  <c r="U99" i="24"/>
  <c r="R99" i="24"/>
  <c r="I99" i="24"/>
  <c r="N99" i="24" s="1"/>
  <c r="AB98" i="24"/>
  <c r="U98" i="24"/>
  <c r="R98" i="24"/>
  <c r="I98" i="24"/>
  <c r="N98" i="24" s="1"/>
  <c r="AB97" i="24"/>
  <c r="U97" i="24"/>
  <c r="R97" i="24"/>
  <c r="I97" i="24"/>
  <c r="N97" i="24" s="1"/>
  <c r="AB96" i="24"/>
  <c r="U96" i="24"/>
  <c r="R96" i="24"/>
  <c r="I96" i="24"/>
  <c r="N96" i="24" s="1"/>
  <c r="AB95" i="24"/>
  <c r="U95" i="24"/>
  <c r="R95" i="24"/>
  <c r="I95" i="24"/>
  <c r="N95" i="24" s="1"/>
  <c r="AB94" i="24"/>
  <c r="U94" i="24"/>
  <c r="R94" i="24"/>
  <c r="I94" i="24"/>
  <c r="N94" i="24" s="1"/>
  <c r="AB93" i="24"/>
  <c r="U93" i="24"/>
  <c r="R93" i="24"/>
  <c r="I93" i="24"/>
  <c r="N93" i="24" s="1"/>
  <c r="AB92" i="24"/>
  <c r="U92" i="24"/>
  <c r="R92" i="24"/>
  <c r="I92" i="24"/>
  <c r="N92" i="24" s="1"/>
  <c r="AB91" i="24"/>
  <c r="U91" i="24"/>
  <c r="R91" i="24"/>
  <c r="I91" i="24"/>
  <c r="N91" i="24" s="1"/>
  <c r="AB90" i="24"/>
  <c r="U90" i="24"/>
  <c r="R90" i="24"/>
  <c r="I90" i="24"/>
  <c r="N90" i="24" s="1"/>
  <c r="AB89" i="24"/>
  <c r="U89" i="24"/>
  <c r="R89" i="24"/>
  <c r="I89" i="24"/>
  <c r="N89" i="24" s="1"/>
  <c r="AB88" i="24"/>
  <c r="U88" i="24"/>
  <c r="R88" i="24"/>
  <c r="I88" i="24"/>
  <c r="N88" i="24" s="1"/>
  <c r="AB87" i="24"/>
  <c r="U87" i="24"/>
  <c r="R87" i="24"/>
  <c r="I87" i="24"/>
  <c r="N87" i="24" s="1"/>
  <c r="AB86" i="24"/>
  <c r="U86" i="24"/>
  <c r="R86" i="24"/>
  <c r="I86" i="24"/>
  <c r="N86" i="24" s="1"/>
  <c r="AB85" i="24"/>
  <c r="U85" i="24"/>
  <c r="R85" i="24"/>
  <c r="I85" i="24"/>
  <c r="N85" i="24" s="1"/>
  <c r="AB84" i="24"/>
  <c r="U84" i="24"/>
  <c r="R84" i="24"/>
  <c r="I84" i="24"/>
  <c r="N84" i="24" s="1"/>
  <c r="AB83" i="24"/>
  <c r="U83" i="24"/>
  <c r="R83" i="24"/>
  <c r="I83" i="24"/>
  <c r="N83" i="24" s="1"/>
  <c r="AB82" i="24"/>
  <c r="U82" i="24"/>
  <c r="R82" i="24"/>
  <c r="I82" i="24"/>
  <c r="N82" i="24" s="1"/>
  <c r="AB81" i="24"/>
  <c r="U81" i="24"/>
  <c r="R81" i="24"/>
  <c r="I81" i="24"/>
  <c r="N81" i="24" s="1"/>
  <c r="AB80" i="24"/>
  <c r="U80" i="24"/>
  <c r="R80" i="24"/>
  <c r="I80" i="24"/>
  <c r="N80" i="24" s="1"/>
  <c r="AB79" i="24"/>
  <c r="U79" i="24"/>
  <c r="R79" i="24"/>
  <c r="I79" i="24"/>
  <c r="N79" i="24" s="1"/>
  <c r="AB78" i="24"/>
  <c r="U78" i="24"/>
  <c r="R78" i="24"/>
  <c r="I78" i="24"/>
  <c r="N78" i="24" s="1"/>
  <c r="AB77" i="24"/>
  <c r="U77" i="24"/>
  <c r="R77" i="24"/>
  <c r="I77" i="24"/>
  <c r="N77" i="24" s="1"/>
  <c r="AB76" i="24"/>
  <c r="U76" i="24"/>
  <c r="R76" i="24"/>
  <c r="I76" i="24"/>
  <c r="N76" i="24" s="1"/>
  <c r="AB75" i="24"/>
  <c r="U75" i="24"/>
  <c r="R75" i="24"/>
  <c r="I75" i="24"/>
  <c r="N75" i="24" s="1"/>
  <c r="AB74" i="24"/>
  <c r="U74" i="24"/>
  <c r="R74" i="24"/>
  <c r="I74" i="24"/>
  <c r="N74" i="24" s="1"/>
  <c r="AB73" i="24"/>
  <c r="U73" i="24"/>
  <c r="R73" i="24"/>
  <c r="I73" i="24"/>
  <c r="N73" i="24" s="1"/>
  <c r="AB72" i="24"/>
  <c r="U72" i="24"/>
  <c r="R72" i="24"/>
  <c r="I72" i="24"/>
  <c r="N72" i="24" s="1"/>
  <c r="AB71" i="24"/>
  <c r="U71" i="24"/>
  <c r="R71" i="24"/>
  <c r="I71" i="24"/>
  <c r="N71" i="24" s="1"/>
  <c r="AB70" i="24"/>
  <c r="U70" i="24"/>
  <c r="R70" i="24"/>
  <c r="I70" i="24"/>
  <c r="N70" i="24" s="1"/>
  <c r="AB69" i="24"/>
  <c r="U69" i="24"/>
  <c r="R69" i="24"/>
  <c r="I69" i="24"/>
  <c r="N69" i="24" s="1"/>
  <c r="AB68" i="24"/>
  <c r="U68" i="24"/>
  <c r="R68" i="24"/>
  <c r="I68" i="24"/>
  <c r="N68" i="24" s="1"/>
  <c r="AB67" i="24"/>
  <c r="U67" i="24"/>
  <c r="R67" i="24"/>
  <c r="I67" i="24"/>
  <c r="N67" i="24" s="1"/>
  <c r="AB66" i="24"/>
  <c r="U66" i="24"/>
  <c r="R66" i="24"/>
  <c r="I66" i="24"/>
  <c r="N66" i="24" s="1"/>
  <c r="AB65" i="24"/>
  <c r="U65" i="24"/>
  <c r="R65" i="24"/>
  <c r="I65" i="24"/>
  <c r="N65" i="24" s="1"/>
  <c r="AB64" i="24"/>
  <c r="U64" i="24"/>
  <c r="R64" i="24"/>
  <c r="I64" i="24"/>
  <c r="N64" i="24" s="1"/>
  <c r="AB63" i="24"/>
  <c r="U63" i="24"/>
  <c r="R63" i="24"/>
  <c r="I63" i="24"/>
  <c r="N63" i="24" s="1"/>
  <c r="AB62" i="24"/>
  <c r="U62" i="24"/>
  <c r="R62" i="24"/>
  <c r="I62" i="24"/>
  <c r="N62" i="24" s="1"/>
  <c r="AB61" i="24"/>
  <c r="U61" i="24"/>
  <c r="R61" i="24"/>
  <c r="I61" i="24"/>
  <c r="N61" i="24" s="1"/>
  <c r="AB60" i="24"/>
  <c r="U60" i="24"/>
  <c r="R60" i="24"/>
  <c r="I60" i="24"/>
  <c r="N60" i="24" s="1"/>
  <c r="AB59" i="24"/>
  <c r="U59" i="24"/>
  <c r="R59" i="24"/>
  <c r="I59" i="24"/>
  <c r="N59" i="24" s="1"/>
  <c r="AB58" i="24"/>
  <c r="U58" i="24"/>
  <c r="R58" i="24"/>
  <c r="I58" i="24"/>
  <c r="N58" i="24" s="1"/>
  <c r="AB57" i="24"/>
  <c r="U57" i="24"/>
  <c r="R57" i="24"/>
  <c r="I57" i="24"/>
  <c r="N57" i="24" s="1"/>
  <c r="AB56" i="24"/>
  <c r="U56" i="24"/>
  <c r="R56" i="24"/>
  <c r="I56" i="24"/>
  <c r="N56" i="24" s="1"/>
  <c r="AB55" i="24"/>
  <c r="U55" i="24"/>
  <c r="R55" i="24"/>
  <c r="I55" i="24"/>
  <c r="N55" i="24" s="1"/>
  <c r="AB54" i="24"/>
  <c r="U54" i="24"/>
  <c r="R54" i="24"/>
  <c r="I54" i="24"/>
  <c r="N54" i="24" s="1"/>
  <c r="AB53" i="24"/>
  <c r="U53" i="24"/>
  <c r="R53" i="24"/>
  <c r="I53" i="24"/>
  <c r="N53" i="24" s="1"/>
  <c r="AB52" i="24"/>
  <c r="U52" i="24"/>
  <c r="R52" i="24"/>
  <c r="I52" i="24"/>
  <c r="N52" i="24" s="1"/>
  <c r="AB51" i="24"/>
  <c r="U51" i="24"/>
  <c r="R51" i="24"/>
  <c r="I51" i="24"/>
  <c r="N51" i="24" s="1"/>
  <c r="AB50" i="24"/>
  <c r="U50" i="24"/>
  <c r="R50" i="24"/>
  <c r="I50" i="24"/>
  <c r="N50" i="24" s="1"/>
  <c r="AB49" i="24"/>
  <c r="U49" i="24"/>
  <c r="R49" i="24"/>
  <c r="I49" i="24"/>
  <c r="N49" i="24" s="1"/>
  <c r="AB48" i="24"/>
  <c r="U48" i="24"/>
  <c r="R48" i="24"/>
  <c r="I48" i="24"/>
  <c r="N48" i="24" s="1"/>
  <c r="AB47" i="24"/>
  <c r="U47" i="24"/>
  <c r="R47" i="24"/>
  <c r="I47" i="24"/>
  <c r="N47" i="24" s="1"/>
  <c r="AB46" i="24"/>
  <c r="U46" i="24"/>
  <c r="R46" i="24"/>
  <c r="I46" i="24"/>
  <c r="N46" i="24" s="1"/>
  <c r="AB45" i="24"/>
  <c r="U45" i="24"/>
  <c r="R45" i="24"/>
  <c r="I45" i="24"/>
  <c r="N45" i="24" s="1"/>
  <c r="AB44" i="24"/>
  <c r="U44" i="24"/>
  <c r="R44" i="24"/>
  <c r="I44" i="24"/>
  <c r="N44" i="24" s="1"/>
  <c r="AB43" i="24"/>
  <c r="U43" i="24"/>
  <c r="R43" i="24"/>
  <c r="I43" i="24"/>
  <c r="N43" i="24" s="1"/>
  <c r="AB42" i="24"/>
  <c r="U42" i="24"/>
  <c r="R42" i="24"/>
  <c r="I42" i="24"/>
  <c r="N42" i="24" s="1"/>
  <c r="AB41" i="24"/>
  <c r="U41" i="24"/>
  <c r="R41" i="24"/>
  <c r="I41" i="24"/>
  <c r="N41" i="24" s="1"/>
  <c r="AB40" i="24"/>
  <c r="U40" i="24"/>
  <c r="R40" i="24"/>
  <c r="I40" i="24"/>
  <c r="N40" i="24" s="1"/>
  <c r="AB39" i="24"/>
  <c r="U39" i="24"/>
  <c r="R39" i="24"/>
  <c r="I39" i="24"/>
  <c r="N39" i="24" s="1"/>
  <c r="AB38" i="24"/>
  <c r="U38" i="24"/>
  <c r="R38" i="24"/>
  <c r="I38" i="24"/>
  <c r="N38" i="24" s="1"/>
  <c r="AB37" i="24"/>
  <c r="U37" i="24"/>
  <c r="R37" i="24"/>
  <c r="I37" i="24"/>
  <c r="N37" i="24" s="1"/>
  <c r="AB36" i="24"/>
  <c r="U36" i="24"/>
  <c r="R36" i="24"/>
  <c r="I36" i="24"/>
  <c r="N36" i="24" s="1"/>
  <c r="AB35" i="24"/>
  <c r="U35" i="24"/>
  <c r="R35" i="24"/>
  <c r="I35" i="24"/>
  <c r="N35" i="24" s="1"/>
  <c r="AB34" i="24"/>
  <c r="U34" i="24"/>
  <c r="R34" i="24"/>
  <c r="I34" i="24"/>
  <c r="N34" i="24" s="1"/>
  <c r="AB33" i="24"/>
  <c r="U33" i="24"/>
  <c r="R33" i="24"/>
  <c r="I33" i="24"/>
  <c r="N33" i="24" s="1"/>
  <c r="AB32" i="24"/>
  <c r="U32" i="24"/>
  <c r="R32" i="24"/>
  <c r="I32" i="24"/>
  <c r="N32" i="24" s="1"/>
  <c r="AB31" i="24"/>
  <c r="U31" i="24"/>
  <c r="R31" i="24"/>
  <c r="I31" i="24"/>
  <c r="N31" i="24" s="1"/>
  <c r="AB30" i="24"/>
  <c r="U30" i="24"/>
  <c r="R30" i="24"/>
  <c r="I30" i="24"/>
  <c r="N30" i="24" s="1"/>
  <c r="AB29" i="24"/>
  <c r="U29" i="24"/>
  <c r="R29" i="24"/>
  <c r="I29" i="24"/>
  <c r="N29" i="24" s="1"/>
  <c r="AB28" i="24"/>
  <c r="U28" i="24"/>
  <c r="R28" i="24"/>
  <c r="I28" i="24"/>
  <c r="N28" i="24" s="1"/>
  <c r="AB27" i="24"/>
  <c r="U27" i="24"/>
  <c r="R27" i="24"/>
  <c r="I27" i="24"/>
  <c r="N27" i="24" s="1"/>
  <c r="AB26" i="24"/>
  <c r="U26" i="24"/>
  <c r="R26" i="24"/>
  <c r="I26" i="24"/>
  <c r="N26" i="24" s="1"/>
  <c r="AB25" i="24"/>
  <c r="U25" i="24"/>
  <c r="R25" i="24"/>
  <c r="I25" i="24"/>
  <c r="N25" i="24" s="1"/>
  <c r="AB24" i="24"/>
  <c r="U24" i="24"/>
  <c r="R24" i="24"/>
  <c r="I24" i="24"/>
  <c r="N24" i="24" s="1"/>
  <c r="AB23" i="24"/>
  <c r="U23" i="24"/>
  <c r="R23" i="24"/>
  <c r="I23" i="24"/>
  <c r="N23" i="24" s="1"/>
  <c r="AB22" i="24"/>
  <c r="U22" i="24"/>
  <c r="R22" i="24"/>
  <c r="I22" i="24"/>
  <c r="N22" i="24" s="1"/>
  <c r="AB21" i="24"/>
  <c r="U21" i="24"/>
  <c r="R21" i="24"/>
  <c r="I21" i="24"/>
  <c r="N21" i="24" s="1"/>
  <c r="AB20" i="24"/>
  <c r="U20" i="24"/>
  <c r="R20" i="24"/>
  <c r="I20" i="24"/>
  <c r="N20" i="24" s="1"/>
  <c r="AB19" i="24"/>
  <c r="U19" i="24"/>
  <c r="R19" i="24"/>
  <c r="I19" i="24"/>
  <c r="N19" i="24" s="1"/>
  <c r="AB18" i="24"/>
  <c r="U18" i="24"/>
  <c r="R18" i="24"/>
  <c r="I18" i="24"/>
  <c r="N18" i="24" s="1"/>
  <c r="AB17" i="24"/>
  <c r="U17" i="24"/>
  <c r="R17" i="24"/>
  <c r="I17" i="24"/>
  <c r="N17" i="24" s="1"/>
  <c r="AB16" i="24"/>
  <c r="U16" i="24"/>
  <c r="R16" i="24"/>
  <c r="I16" i="24"/>
  <c r="N16" i="24" s="1"/>
  <c r="AB15" i="24"/>
  <c r="U15" i="24"/>
  <c r="R15" i="24"/>
  <c r="I15" i="24"/>
  <c r="N15" i="24" s="1"/>
  <c r="AB14" i="24"/>
  <c r="U14" i="24"/>
  <c r="R14" i="24"/>
  <c r="I14" i="24"/>
  <c r="N14" i="24" s="1"/>
  <c r="AB13" i="24"/>
  <c r="U13" i="24"/>
  <c r="R13" i="24"/>
  <c r="I13" i="24"/>
  <c r="N13" i="24" s="1"/>
  <c r="AB12" i="24"/>
  <c r="U12" i="24"/>
  <c r="R12" i="24"/>
  <c r="I12" i="24"/>
  <c r="N12" i="24" s="1"/>
  <c r="AB11" i="24"/>
  <c r="U11" i="24"/>
  <c r="R11" i="24"/>
  <c r="I11" i="24"/>
  <c r="N11" i="24" s="1"/>
  <c r="AB10" i="24"/>
  <c r="U10" i="24"/>
  <c r="R10" i="24"/>
  <c r="I10" i="24"/>
  <c r="N10" i="24" s="1"/>
  <c r="AB9" i="24"/>
  <c r="U9" i="24"/>
  <c r="R9" i="24"/>
  <c r="I9" i="24"/>
  <c r="N9" i="24" s="1"/>
  <c r="AB8" i="24"/>
  <c r="U8" i="24"/>
  <c r="R8" i="24"/>
  <c r="I8" i="24"/>
  <c r="N8" i="24" s="1"/>
  <c r="AB7" i="24"/>
  <c r="U7" i="24"/>
  <c r="R7" i="24"/>
  <c r="I7" i="24"/>
  <c r="N7" i="24" s="1"/>
  <c r="AB6" i="24"/>
  <c r="U6" i="24"/>
  <c r="R6" i="24"/>
  <c r="I6" i="24"/>
  <c r="N6" i="24" s="1"/>
  <c r="AB5" i="24"/>
  <c r="U5" i="24"/>
  <c r="R5" i="24"/>
  <c r="I5" i="24"/>
  <c r="N5" i="24" s="1"/>
  <c r="AB4" i="24"/>
  <c r="U4" i="24"/>
  <c r="R4" i="24"/>
  <c r="I4" i="24"/>
  <c r="N4" i="24" s="1"/>
  <c r="S547" i="24" l="1"/>
  <c r="S543" i="24"/>
  <c r="V543" i="24" s="1"/>
  <c r="S539" i="24"/>
  <c r="S535" i="24"/>
  <c r="V535" i="24" s="1"/>
  <c r="S531" i="24"/>
  <c r="S527" i="24"/>
  <c r="V527" i="24" s="1"/>
  <c r="S523" i="24"/>
  <c r="S519" i="24"/>
  <c r="V519" i="24" s="1"/>
  <c r="S515" i="24"/>
  <c r="S511" i="24"/>
  <c r="V511" i="24" s="1"/>
  <c r="S507" i="24"/>
  <c r="S503" i="24"/>
  <c r="V503" i="24" s="1"/>
  <c r="S499" i="24"/>
  <c r="S495" i="24"/>
  <c r="V495" i="24" s="1"/>
  <c r="S491" i="24"/>
  <c r="S487" i="24"/>
  <c r="V487" i="24" s="1"/>
  <c r="S483" i="24"/>
  <c r="S479" i="24"/>
  <c r="V479" i="24" s="1"/>
  <c r="S475" i="24"/>
  <c r="S471" i="24"/>
  <c r="V471" i="24" s="1"/>
  <c r="S467" i="24"/>
  <c r="V467" i="24" s="1"/>
  <c r="S463" i="24"/>
  <c r="V463" i="24" s="1"/>
  <c r="W463" i="24" s="1"/>
  <c r="AO463" i="24" s="1"/>
  <c r="S459" i="24"/>
  <c r="S455" i="24"/>
  <c r="V455" i="24" s="1"/>
  <c r="S451" i="24"/>
  <c r="S447" i="24"/>
  <c r="V447" i="24" s="1"/>
  <c r="S443" i="24"/>
  <c r="S439" i="24"/>
  <c r="V439" i="24" s="1"/>
  <c r="S435" i="24"/>
  <c r="S431" i="24"/>
  <c r="V431" i="24" s="1"/>
  <c r="S427" i="24"/>
  <c r="S423" i="24"/>
  <c r="V423" i="24" s="1"/>
  <c r="W423" i="24" s="1"/>
  <c r="AO423" i="24" s="1"/>
  <c r="S419" i="24"/>
  <c r="S415" i="24"/>
  <c r="V415" i="24" s="1"/>
  <c r="W415" i="24" s="1"/>
  <c r="AO415" i="24" s="1"/>
  <c r="S411" i="24"/>
  <c r="S407" i="24"/>
  <c r="V407" i="24" s="1"/>
  <c r="S403" i="24"/>
  <c r="S399" i="24"/>
  <c r="V399" i="24" s="1"/>
  <c r="S395" i="24"/>
  <c r="S391" i="24"/>
  <c r="S387" i="24"/>
  <c r="S383" i="24"/>
  <c r="V383" i="24" s="1"/>
  <c r="W383" i="24" s="1"/>
  <c r="AO383" i="24" s="1"/>
  <c r="S379" i="24"/>
  <c r="V379" i="24" s="1"/>
  <c r="S375" i="24"/>
  <c r="S371" i="24"/>
  <c r="S367" i="24"/>
  <c r="V367" i="24" s="1"/>
  <c r="S363" i="24"/>
  <c r="S359" i="24"/>
  <c r="V359" i="24" s="1"/>
  <c r="S355" i="24"/>
  <c r="S351" i="24"/>
  <c r="V351" i="24" s="1"/>
  <c r="S347" i="24"/>
  <c r="S343" i="24"/>
  <c r="V343" i="24" s="1"/>
  <c r="S339" i="24"/>
  <c r="S335" i="24"/>
  <c r="S331" i="24"/>
  <c r="V331" i="24" s="1"/>
  <c r="S327" i="24"/>
  <c r="V327" i="24" s="1"/>
  <c r="S323" i="24"/>
  <c r="S319" i="24"/>
  <c r="S315" i="24"/>
  <c r="S311" i="24"/>
  <c r="V311" i="24" s="1"/>
  <c r="W311" i="24" s="1"/>
  <c r="AO311" i="24" s="1"/>
  <c r="S307" i="24"/>
  <c r="S303" i="24"/>
  <c r="V303" i="24" s="1"/>
  <c r="S299" i="24"/>
  <c r="S295" i="24"/>
  <c r="V295" i="24" s="1"/>
  <c r="S291" i="24"/>
  <c r="S287" i="24"/>
  <c r="V287" i="24" s="1"/>
  <c r="S283" i="24"/>
  <c r="S279" i="24"/>
  <c r="V279" i="24" s="1"/>
  <c r="S275" i="24"/>
  <c r="S271" i="24"/>
  <c r="V271" i="24" s="1"/>
  <c r="S267" i="24"/>
  <c r="S263" i="24"/>
  <c r="V263" i="24" s="1"/>
  <c r="S259" i="24"/>
  <c r="S255" i="24"/>
  <c r="V255" i="24" s="1"/>
  <c r="S251" i="24"/>
  <c r="S247" i="24"/>
  <c r="V247" i="24" s="1"/>
  <c r="S243" i="24"/>
  <c r="S239" i="24"/>
  <c r="V239" i="24" s="1"/>
  <c r="S235" i="24"/>
  <c r="S231" i="24"/>
  <c r="V231" i="24" s="1"/>
  <c r="S227" i="24"/>
  <c r="S223" i="24"/>
  <c r="V223" i="24" s="1"/>
  <c r="S219" i="24"/>
  <c r="S215" i="24"/>
  <c r="V215" i="24" s="1"/>
  <c r="S211" i="24"/>
  <c r="S546" i="24"/>
  <c r="V546" i="24" s="1"/>
  <c r="S542" i="24"/>
  <c r="S538" i="24"/>
  <c r="V538" i="24" s="1"/>
  <c r="S534" i="24"/>
  <c r="S530" i="24"/>
  <c r="V530" i="24" s="1"/>
  <c r="S526" i="24"/>
  <c r="S522" i="24"/>
  <c r="V522" i="24" s="1"/>
  <c r="S518" i="24"/>
  <c r="S514" i="24"/>
  <c r="V514" i="24" s="1"/>
  <c r="S510" i="24"/>
  <c r="S506" i="24"/>
  <c r="V506" i="24" s="1"/>
  <c r="S502" i="24"/>
  <c r="S498" i="24"/>
  <c r="V498" i="24" s="1"/>
  <c r="S494" i="24"/>
  <c r="S490" i="24"/>
  <c r="V490" i="24" s="1"/>
  <c r="S486" i="24"/>
  <c r="S482" i="24"/>
  <c r="V482" i="24" s="1"/>
  <c r="S478" i="24"/>
  <c r="S474" i="24"/>
  <c r="V474" i="24" s="1"/>
  <c r="S470" i="24"/>
  <c r="S466" i="24"/>
  <c r="V466" i="24" s="1"/>
  <c r="S462" i="24"/>
  <c r="S458" i="24"/>
  <c r="V458" i="24" s="1"/>
  <c r="S454" i="24"/>
  <c r="S450" i="24"/>
  <c r="V450" i="24" s="1"/>
  <c r="S446" i="24"/>
  <c r="S442" i="24"/>
  <c r="V442" i="24" s="1"/>
  <c r="S438" i="24"/>
  <c r="S434" i="24"/>
  <c r="V434" i="24" s="1"/>
  <c r="W434" i="24" s="1"/>
  <c r="S430" i="24"/>
  <c r="S426" i="24"/>
  <c r="V426" i="24" s="1"/>
  <c r="S422" i="24"/>
  <c r="S418" i="24"/>
  <c r="V418" i="24" s="1"/>
  <c r="S414" i="24"/>
  <c r="S410" i="24"/>
  <c r="V410" i="24" s="1"/>
  <c r="S406" i="24"/>
  <c r="S402" i="24"/>
  <c r="V402" i="24" s="1"/>
  <c r="S398" i="24"/>
  <c r="S394" i="24"/>
  <c r="V394" i="24" s="1"/>
  <c r="S390" i="24"/>
  <c r="S386" i="24"/>
  <c r="V386" i="24" s="1"/>
  <c r="S382" i="24"/>
  <c r="S378" i="24"/>
  <c r="V378" i="24" s="1"/>
  <c r="S374" i="24"/>
  <c r="S370" i="24"/>
  <c r="V370" i="24" s="1"/>
  <c r="S366" i="24"/>
  <c r="S362" i="24"/>
  <c r="V362" i="24" s="1"/>
  <c r="S358" i="24"/>
  <c r="S354" i="24"/>
  <c r="V354" i="24" s="1"/>
  <c r="S350" i="24"/>
  <c r="S346" i="24"/>
  <c r="S342" i="24"/>
  <c r="S338" i="24"/>
  <c r="V338" i="24" s="1"/>
  <c r="S334" i="24"/>
  <c r="S330" i="24"/>
  <c r="V330" i="24" s="1"/>
  <c r="S326" i="24"/>
  <c r="S322" i="24"/>
  <c r="V322" i="24" s="1"/>
  <c r="S318" i="24"/>
  <c r="S314" i="24"/>
  <c r="V314" i="24" s="1"/>
  <c r="S310" i="24"/>
  <c r="S306" i="24"/>
  <c r="V306" i="24" s="1"/>
  <c r="S302" i="24"/>
  <c r="S298" i="24"/>
  <c r="V298" i="24" s="1"/>
  <c r="S294" i="24"/>
  <c r="S290" i="24"/>
  <c r="V290" i="24" s="1"/>
  <c r="S286" i="24"/>
  <c r="S282" i="24"/>
  <c r="V282" i="24" s="1"/>
  <c r="S278" i="24"/>
  <c r="S274" i="24"/>
  <c r="V274" i="24" s="1"/>
  <c r="S270" i="24"/>
  <c r="S266" i="24"/>
  <c r="V266" i="24" s="1"/>
  <c r="S262" i="24"/>
  <c r="S258" i="24"/>
  <c r="V258" i="24" s="1"/>
  <c r="S254" i="24"/>
  <c r="S250" i="24"/>
  <c r="V250" i="24" s="1"/>
  <c r="W250" i="24" s="1"/>
  <c r="AO250" i="24" s="1"/>
  <c r="S246" i="24"/>
  <c r="S242" i="24"/>
  <c r="V242" i="24" s="1"/>
  <c r="S238" i="24"/>
  <c r="S234" i="24"/>
  <c r="V234" i="24" s="1"/>
  <c r="W234" i="24" s="1"/>
  <c r="AO234" i="24" s="1"/>
  <c r="S230" i="24"/>
  <c r="S226" i="24"/>
  <c r="V226" i="24" s="1"/>
  <c r="S222" i="24"/>
  <c r="V222" i="24" s="1"/>
  <c r="S218" i="24"/>
  <c r="V218" i="24" s="1"/>
  <c r="S214" i="24"/>
  <c r="S210" i="24"/>
  <c r="V210" i="24" s="1"/>
  <c r="S545" i="24"/>
  <c r="S541" i="24"/>
  <c r="V541" i="24" s="1"/>
  <c r="S537" i="24"/>
  <c r="S533" i="24"/>
  <c r="V533" i="24" s="1"/>
  <c r="S529" i="24"/>
  <c r="S525" i="24"/>
  <c r="V525" i="24" s="1"/>
  <c r="W525" i="24" s="1"/>
  <c r="AO525" i="24" s="1"/>
  <c r="S521" i="24"/>
  <c r="S517" i="24"/>
  <c r="V517" i="24" s="1"/>
  <c r="S513" i="24"/>
  <c r="S509" i="24"/>
  <c r="V509" i="24" s="1"/>
  <c r="S505" i="24"/>
  <c r="S501" i="24"/>
  <c r="V501" i="24" s="1"/>
  <c r="S497" i="24"/>
  <c r="S493" i="24"/>
  <c r="V493" i="24" s="1"/>
  <c r="S489" i="24"/>
  <c r="S485" i="24"/>
  <c r="V485" i="24" s="1"/>
  <c r="S481" i="24"/>
  <c r="S477" i="24"/>
  <c r="V477" i="24" s="1"/>
  <c r="S473" i="24"/>
  <c r="S469" i="24"/>
  <c r="V469" i="24" s="1"/>
  <c r="S465" i="24"/>
  <c r="V465" i="24" s="1"/>
  <c r="S461" i="24"/>
  <c r="V461" i="24" s="1"/>
  <c r="W461" i="24" s="1"/>
  <c r="AO461" i="24" s="1"/>
  <c r="S457" i="24"/>
  <c r="S453" i="24"/>
  <c r="V453" i="24" s="1"/>
  <c r="S449" i="24"/>
  <c r="S445" i="24"/>
  <c r="V445" i="24" s="1"/>
  <c r="S441" i="24"/>
  <c r="S437" i="24"/>
  <c r="V437" i="24" s="1"/>
  <c r="S433" i="24"/>
  <c r="S429" i="24"/>
  <c r="V429" i="24" s="1"/>
  <c r="S425" i="24"/>
  <c r="V425" i="24" s="1"/>
  <c r="S421" i="24"/>
  <c r="V421" i="24" s="1"/>
  <c r="S417" i="24"/>
  <c r="V417" i="24" s="1"/>
  <c r="S413" i="24"/>
  <c r="V413" i="24" s="1"/>
  <c r="S409" i="24"/>
  <c r="S405" i="24"/>
  <c r="V405" i="24" s="1"/>
  <c r="S401" i="24"/>
  <c r="S397" i="24"/>
  <c r="V397" i="24" s="1"/>
  <c r="S393" i="24"/>
  <c r="S389" i="24"/>
  <c r="V389" i="24" s="1"/>
  <c r="S385" i="24"/>
  <c r="S381" i="24"/>
  <c r="V381" i="24" s="1"/>
  <c r="W381" i="24" s="1"/>
  <c r="AO381" i="24" s="1"/>
  <c r="S377" i="24"/>
  <c r="S373" i="24"/>
  <c r="V373" i="24" s="1"/>
  <c r="S369" i="24"/>
  <c r="S365" i="24"/>
  <c r="V365" i="24" s="1"/>
  <c r="S361" i="24"/>
  <c r="S357" i="24"/>
  <c r="S353" i="24"/>
  <c r="S349" i="24"/>
  <c r="V349" i="24" s="1"/>
  <c r="S345" i="24"/>
  <c r="S341" i="24"/>
  <c r="V341" i="24" s="1"/>
  <c r="S337" i="24"/>
  <c r="S333" i="24"/>
  <c r="V333" i="24" s="1"/>
  <c r="S329" i="24"/>
  <c r="S325" i="24"/>
  <c r="V325" i="24" s="1"/>
  <c r="S321" i="24"/>
  <c r="S317" i="24"/>
  <c r="V317" i="24" s="1"/>
  <c r="S313" i="24"/>
  <c r="S309" i="24"/>
  <c r="V309" i="24" s="1"/>
  <c r="S305" i="24"/>
  <c r="S301" i="24"/>
  <c r="V301" i="24" s="1"/>
  <c r="S297" i="24"/>
  <c r="S293" i="24"/>
  <c r="V293" i="24" s="1"/>
  <c r="S289" i="24"/>
  <c r="V289" i="24" s="1"/>
  <c r="S285" i="24"/>
  <c r="V285" i="24" s="1"/>
  <c r="S281" i="24"/>
  <c r="S277" i="24"/>
  <c r="V277" i="24" s="1"/>
  <c r="S273" i="24"/>
  <c r="S269" i="24"/>
  <c r="V269" i="24" s="1"/>
  <c r="S265" i="24"/>
  <c r="S261" i="24"/>
  <c r="V261" i="24" s="1"/>
  <c r="S257" i="24"/>
  <c r="S253" i="24"/>
  <c r="V253" i="24" s="1"/>
  <c r="S249" i="24"/>
  <c r="S245" i="24"/>
  <c r="V245" i="24" s="1"/>
  <c r="S241" i="24"/>
  <c r="S237" i="24"/>
  <c r="S233" i="24"/>
  <c r="S229" i="24"/>
  <c r="V229" i="24" s="1"/>
  <c r="S225" i="24"/>
  <c r="S221" i="24"/>
  <c r="V221" i="24" s="1"/>
  <c r="S217" i="24"/>
  <c r="S213" i="24"/>
  <c r="V213" i="24" s="1"/>
  <c r="S209" i="24"/>
  <c r="S544" i="24"/>
  <c r="V544" i="24" s="1"/>
  <c r="S528" i="24"/>
  <c r="S512" i="24"/>
  <c r="V512" i="24" s="1"/>
  <c r="S496" i="24"/>
  <c r="S480" i="24"/>
  <c r="V480" i="24" s="1"/>
  <c r="S464" i="24"/>
  <c r="S448" i="24"/>
  <c r="V448" i="24" s="1"/>
  <c r="S432" i="24"/>
  <c r="S416" i="24"/>
  <c r="V416" i="24" s="1"/>
  <c r="S400" i="24"/>
  <c r="S384" i="24"/>
  <c r="V384" i="24" s="1"/>
  <c r="S368" i="24"/>
  <c r="S352" i="24"/>
  <c r="V352" i="24" s="1"/>
  <c r="S336" i="24"/>
  <c r="S320" i="24"/>
  <c r="V320" i="24" s="1"/>
  <c r="S304" i="24"/>
  <c r="S288" i="24"/>
  <c r="V288" i="24" s="1"/>
  <c r="S272" i="24"/>
  <c r="S256" i="24"/>
  <c r="V256" i="24" s="1"/>
  <c r="S240" i="24"/>
  <c r="S224" i="24"/>
  <c r="V224" i="24" s="1"/>
  <c r="S208" i="24"/>
  <c r="S204" i="24"/>
  <c r="V204" i="24" s="1"/>
  <c r="W204" i="24" s="1"/>
  <c r="AO204" i="24" s="1"/>
  <c r="S200" i="24"/>
  <c r="S196" i="24"/>
  <c r="V196" i="24" s="1"/>
  <c r="S192" i="24"/>
  <c r="S540" i="24"/>
  <c r="V540" i="24" s="1"/>
  <c r="S524" i="24"/>
  <c r="S508" i="24"/>
  <c r="V508" i="24" s="1"/>
  <c r="S492" i="24"/>
  <c r="S476" i="24"/>
  <c r="V476" i="24" s="1"/>
  <c r="S460" i="24"/>
  <c r="S444" i="24"/>
  <c r="V444" i="24" s="1"/>
  <c r="S428" i="24"/>
  <c r="S412" i="24"/>
  <c r="V412" i="24" s="1"/>
  <c r="S396" i="24"/>
  <c r="S380" i="24"/>
  <c r="V380" i="24" s="1"/>
  <c r="S364" i="24"/>
  <c r="S348" i="24"/>
  <c r="V348" i="24" s="1"/>
  <c r="S332" i="24"/>
  <c r="S316" i="24"/>
  <c r="V316" i="24" s="1"/>
  <c r="S300" i="24"/>
  <c r="S284" i="24"/>
  <c r="V284" i="24" s="1"/>
  <c r="S268" i="24"/>
  <c r="S252" i="24"/>
  <c r="V252" i="24" s="1"/>
  <c r="S236" i="24"/>
  <c r="S220" i="24"/>
  <c r="V220" i="24" s="1"/>
  <c r="W220" i="24" s="1"/>
  <c r="S207" i="24"/>
  <c r="S203" i="24"/>
  <c r="V203" i="24" s="1"/>
  <c r="S199" i="24"/>
  <c r="S195" i="24"/>
  <c r="V195" i="24" s="1"/>
  <c r="S191" i="24"/>
  <c r="S187" i="24"/>
  <c r="V187" i="24" s="1"/>
  <c r="S183" i="24"/>
  <c r="S179" i="24"/>
  <c r="V179" i="24" s="1"/>
  <c r="S175" i="24"/>
  <c r="S171" i="24"/>
  <c r="V171" i="24" s="1"/>
  <c r="S167" i="24"/>
  <c r="S163" i="24"/>
  <c r="V163" i="24" s="1"/>
  <c r="S159" i="24"/>
  <c r="S155" i="24"/>
  <c r="V155" i="24" s="1"/>
  <c r="S151" i="24"/>
  <c r="S147" i="24"/>
  <c r="V147" i="24" s="1"/>
  <c r="S143" i="24"/>
  <c r="S139" i="24"/>
  <c r="V139" i="24" s="1"/>
  <c r="S135" i="24"/>
  <c r="S131" i="24"/>
  <c r="V131" i="24" s="1"/>
  <c r="S127" i="24"/>
  <c r="S123" i="24"/>
  <c r="V123" i="24" s="1"/>
  <c r="S119" i="24"/>
  <c r="S115" i="24"/>
  <c r="V115" i="24" s="1"/>
  <c r="S111" i="24"/>
  <c r="S107" i="24"/>
  <c r="V107" i="24" s="1"/>
  <c r="S103" i="24"/>
  <c r="S99" i="24"/>
  <c r="V99" i="24" s="1"/>
  <c r="S95" i="24"/>
  <c r="S91" i="24"/>
  <c r="V91" i="24" s="1"/>
  <c r="S87" i="24"/>
  <c r="S83" i="24"/>
  <c r="V83" i="24" s="1"/>
  <c r="S536" i="24"/>
  <c r="S520" i="24"/>
  <c r="V520" i="24" s="1"/>
  <c r="S504" i="24"/>
  <c r="S488" i="24"/>
  <c r="S472" i="24"/>
  <c r="S456" i="24"/>
  <c r="V456" i="24" s="1"/>
  <c r="S440" i="24"/>
  <c r="S424" i="24"/>
  <c r="V424" i="24" s="1"/>
  <c r="S408" i="24"/>
  <c r="S392" i="24"/>
  <c r="V392" i="24" s="1"/>
  <c r="S376" i="24"/>
  <c r="S360" i="24"/>
  <c r="V360" i="24" s="1"/>
  <c r="S344" i="24"/>
  <c r="S328" i="24"/>
  <c r="V328" i="24" s="1"/>
  <c r="S312" i="24"/>
  <c r="S296" i="24"/>
  <c r="V296" i="24" s="1"/>
  <c r="S280" i="24"/>
  <c r="S264" i="24"/>
  <c r="V264" i="24" s="1"/>
  <c r="S248" i="24"/>
  <c r="V248" i="24" s="1"/>
  <c r="S232" i="24"/>
  <c r="V232" i="24" s="1"/>
  <c r="S216" i="24"/>
  <c r="S206" i="24"/>
  <c r="V206" i="24" s="1"/>
  <c r="S202" i="24"/>
  <c r="S198" i="24"/>
  <c r="V198" i="24" s="1"/>
  <c r="S194" i="24"/>
  <c r="S190" i="24"/>
  <c r="V190" i="24" s="1"/>
  <c r="S186" i="24"/>
  <c r="S182" i="24"/>
  <c r="V182" i="24" s="1"/>
  <c r="S178" i="24"/>
  <c r="S174" i="24"/>
  <c r="S170" i="24"/>
  <c r="S166" i="24"/>
  <c r="V166" i="24" s="1"/>
  <c r="S162" i="24"/>
  <c r="S158" i="24"/>
  <c r="V158" i="24" s="1"/>
  <c r="W158" i="24" s="1"/>
  <c r="AO158" i="24" s="1"/>
  <c r="S154" i="24"/>
  <c r="V154" i="24" s="1"/>
  <c r="S150" i="24"/>
  <c r="V150" i="24" s="1"/>
  <c r="W150" i="24" s="1"/>
  <c r="AO150" i="24" s="1"/>
  <c r="S146" i="24"/>
  <c r="S142" i="24"/>
  <c r="V142" i="24" s="1"/>
  <c r="S138" i="24"/>
  <c r="S134" i="24"/>
  <c r="V134" i="24" s="1"/>
  <c r="S130" i="24"/>
  <c r="S126" i="24"/>
  <c r="V126" i="24" s="1"/>
  <c r="S122" i="24"/>
  <c r="S118" i="24"/>
  <c r="V118" i="24" s="1"/>
  <c r="S114" i="24"/>
  <c r="S110" i="24"/>
  <c r="V110" i="24" s="1"/>
  <c r="S106" i="24"/>
  <c r="S102" i="24"/>
  <c r="V102" i="24" s="1"/>
  <c r="S98" i="24"/>
  <c r="S94" i="24"/>
  <c r="S90" i="24"/>
  <c r="S86" i="24"/>
  <c r="V86" i="24" s="1"/>
  <c r="S82" i="24"/>
  <c r="S78" i="24"/>
  <c r="V78" i="24" s="1"/>
  <c r="S74" i="24"/>
  <c r="S70" i="24"/>
  <c r="V70" i="24" s="1"/>
  <c r="S66" i="24"/>
  <c r="S62" i="24"/>
  <c r="V62" i="24" s="1"/>
  <c r="S58" i="24"/>
  <c r="S54" i="24"/>
  <c r="V54" i="24" s="1"/>
  <c r="S50" i="24"/>
  <c r="S46" i="24"/>
  <c r="V46" i="24" s="1"/>
  <c r="S42" i="24"/>
  <c r="S38" i="24"/>
  <c r="V38" i="24" s="1"/>
  <c r="S34" i="24"/>
  <c r="S30" i="24"/>
  <c r="V30" i="24" s="1"/>
  <c r="S26" i="24"/>
  <c r="S22" i="24"/>
  <c r="V22" i="24" s="1"/>
  <c r="S18" i="24"/>
  <c r="S14" i="24"/>
  <c r="V14" i="24" s="1"/>
  <c r="S10" i="24"/>
  <c r="S6" i="24"/>
  <c r="S532" i="24"/>
  <c r="S468" i="24"/>
  <c r="V468" i="24" s="1"/>
  <c r="S404" i="24"/>
  <c r="S340" i="24"/>
  <c r="V340" i="24" s="1"/>
  <c r="S276" i="24"/>
  <c r="S212" i="24"/>
  <c r="V212" i="24" s="1"/>
  <c r="S193" i="24"/>
  <c r="S184" i="24"/>
  <c r="V184" i="24" s="1"/>
  <c r="S176" i="24"/>
  <c r="S168" i="24"/>
  <c r="V168" i="24" s="1"/>
  <c r="S160" i="24"/>
  <c r="S152" i="24"/>
  <c r="V152" i="24" s="1"/>
  <c r="W152" i="24" s="1"/>
  <c r="AO152" i="24" s="1"/>
  <c r="S144" i="24"/>
  <c r="S136" i="24"/>
  <c r="V136" i="24" s="1"/>
  <c r="S128" i="24"/>
  <c r="S120" i="24"/>
  <c r="V120" i="24" s="1"/>
  <c r="S112" i="24"/>
  <c r="S104" i="24"/>
  <c r="V104" i="24" s="1"/>
  <c r="S96" i="24"/>
  <c r="S88" i="24"/>
  <c r="V88" i="24" s="1"/>
  <c r="S80" i="24"/>
  <c r="S75" i="24"/>
  <c r="V75" i="24" s="1"/>
  <c r="S69" i="24"/>
  <c r="S64" i="24"/>
  <c r="V64" i="24" s="1"/>
  <c r="S59" i="24"/>
  <c r="S53" i="24"/>
  <c r="V53" i="24" s="1"/>
  <c r="S48" i="24"/>
  <c r="S43" i="24"/>
  <c r="V43" i="24" s="1"/>
  <c r="S37" i="24"/>
  <c r="S32" i="24"/>
  <c r="V32" i="24" s="1"/>
  <c r="S27" i="24"/>
  <c r="S21" i="24"/>
  <c r="V21" i="24" s="1"/>
  <c r="S16" i="24"/>
  <c r="S11" i="24"/>
  <c r="V11" i="24" s="1"/>
  <c r="S5" i="24"/>
  <c r="S516" i="24"/>
  <c r="V516" i="24" s="1"/>
  <c r="S452" i="24"/>
  <c r="S388" i="24"/>
  <c r="V388" i="24" s="1"/>
  <c r="S324" i="24"/>
  <c r="S260" i="24"/>
  <c r="V260" i="24" s="1"/>
  <c r="S205" i="24"/>
  <c r="S189" i="24"/>
  <c r="V189" i="24" s="1"/>
  <c r="S181" i="24"/>
  <c r="S173" i="24"/>
  <c r="V173" i="24" s="1"/>
  <c r="S165" i="24"/>
  <c r="S157" i="24"/>
  <c r="V157" i="24" s="1"/>
  <c r="S149" i="24"/>
  <c r="S141" i="24"/>
  <c r="V141" i="24" s="1"/>
  <c r="S133" i="24"/>
  <c r="S125" i="24"/>
  <c r="V125" i="24" s="1"/>
  <c r="S117" i="24"/>
  <c r="S109" i="24"/>
  <c r="V109" i="24" s="1"/>
  <c r="S101" i="24"/>
  <c r="S93" i="24"/>
  <c r="S85" i="24"/>
  <c r="S79" i="24"/>
  <c r="V79" i="24" s="1"/>
  <c r="S73" i="24"/>
  <c r="S68" i="24"/>
  <c r="V68" i="24" s="1"/>
  <c r="S63" i="24"/>
  <c r="S57" i="24"/>
  <c r="V57" i="24" s="1"/>
  <c r="S52" i="24"/>
  <c r="S47" i="24"/>
  <c r="V47" i="24" s="1"/>
  <c r="S41" i="24"/>
  <c r="V41" i="24" s="1"/>
  <c r="S36" i="24"/>
  <c r="V36" i="24" s="1"/>
  <c r="S31" i="24"/>
  <c r="S25" i="24"/>
  <c r="V25" i="24" s="1"/>
  <c r="W25" i="24" s="1"/>
  <c r="AO25" i="24" s="1"/>
  <c r="S20" i="24"/>
  <c r="S15" i="24"/>
  <c r="V15" i="24" s="1"/>
  <c r="S9" i="24"/>
  <c r="V9" i="24" s="1"/>
  <c r="S4" i="24"/>
  <c r="V4" i="24" s="1"/>
  <c r="W4" i="24" s="1"/>
  <c r="S500" i="24"/>
  <c r="S436" i="24"/>
  <c r="V436" i="24" s="1"/>
  <c r="W436" i="24" s="1"/>
  <c r="AO436" i="24" s="1"/>
  <c r="S372" i="24"/>
  <c r="S308" i="24"/>
  <c r="V308" i="24" s="1"/>
  <c r="S244" i="24"/>
  <c r="S201" i="24"/>
  <c r="V201" i="24" s="1"/>
  <c r="S188" i="24"/>
  <c r="S180" i="24"/>
  <c r="V180" i="24" s="1"/>
  <c r="S172" i="24"/>
  <c r="S164" i="24"/>
  <c r="V164" i="24" s="1"/>
  <c r="S156" i="24"/>
  <c r="V156" i="24" s="1"/>
  <c r="S148" i="24"/>
  <c r="V148" i="24" s="1"/>
  <c r="S140" i="24"/>
  <c r="S132" i="24"/>
  <c r="V132" i="24" s="1"/>
  <c r="S124" i="24"/>
  <c r="S116" i="24"/>
  <c r="V116" i="24" s="1"/>
  <c r="S108" i="24"/>
  <c r="S100" i="24"/>
  <c r="V100" i="24" s="1"/>
  <c r="S92" i="24"/>
  <c r="S84" i="24"/>
  <c r="V84" i="24" s="1"/>
  <c r="S77" i="24"/>
  <c r="S72" i="24"/>
  <c r="V72" i="24" s="1"/>
  <c r="S67" i="24"/>
  <c r="S61" i="24"/>
  <c r="V61" i="24" s="1"/>
  <c r="S56" i="24"/>
  <c r="S51" i="24"/>
  <c r="V51" i="24" s="1"/>
  <c r="S45" i="24"/>
  <c r="S40" i="24"/>
  <c r="V40" i="24" s="1"/>
  <c r="S35" i="24"/>
  <c r="S29" i="24"/>
  <c r="V29" i="24" s="1"/>
  <c r="S24" i="24"/>
  <c r="S19" i="24"/>
  <c r="V19" i="24" s="1"/>
  <c r="S13" i="24"/>
  <c r="S8" i="24"/>
  <c r="V8" i="24" s="1"/>
  <c r="S484" i="24"/>
  <c r="S420" i="24"/>
  <c r="V420" i="24" s="1"/>
  <c r="S356" i="24"/>
  <c r="S292" i="24"/>
  <c r="V292" i="24" s="1"/>
  <c r="S228" i="24"/>
  <c r="S197" i="24"/>
  <c r="V197" i="24" s="1"/>
  <c r="S185" i="24"/>
  <c r="S177" i="24"/>
  <c r="V177" i="24" s="1"/>
  <c r="S169" i="24"/>
  <c r="S161" i="24"/>
  <c r="V161" i="24" s="1"/>
  <c r="S153" i="24"/>
  <c r="S145" i="24"/>
  <c r="V145" i="24" s="1"/>
  <c r="S137" i="24"/>
  <c r="S129" i="24"/>
  <c r="V129" i="24" s="1"/>
  <c r="S121" i="24"/>
  <c r="S113" i="24"/>
  <c r="V113" i="24" s="1"/>
  <c r="S105" i="24"/>
  <c r="S97" i="24"/>
  <c r="V97" i="24" s="1"/>
  <c r="S89" i="24"/>
  <c r="S81" i="24"/>
  <c r="V81" i="24" s="1"/>
  <c r="S76" i="24"/>
  <c r="S71" i="24"/>
  <c r="V71" i="24" s="1"/>
  <c r="S65" i="24"/>
  <c r="S60" i="24"/>
  <c r="V60" i="24" s="1"/>
  <c r="S55" i="24"/>
  <c r="S49" i="24"/>
  <c r="V49" i="24" s="1"/>
  <c r="W49" i="24" s="1"/>
  <c r="AO49" i="24" s="1"/>
  <c r="S44" i="24"/>
  <c r="S39" i="24"/>
  <c r="V39" i="24" s="1"/>
  <c r="S33" i="24"/>
  <c r="V33" i="24" s="1"/>
  <c r="S28" i="24"/>
  <c r="V28" i="24" s="1"/>
  <c r="S23" i="24"/>
  <c r="S17" i="24"/>
  <c r="V17" i="24" s="1"/>
  <c r="W17" i="24" s="1"/>
  <c r="AO17" i="24" s="1"/>
  <c r="S12" i="24"/>
  <c r="S7" i="24"/>
  <c r="V7" i="24" s="1"/>
  <c r="F546" i="24"/>
  <c r="F542" i="24"/>
  <c r="O542" i="24" s="1"/>
  <c r="AN542" i="24" s="1"/>
  <c r="F538" i="24"/>
  <c r="F534" i="24"/>
  <c r="O534" i="24" s="1"/>
  <c r="AN534" i="24" s="1"/>
  <c r="F530" i="24"/>
  <c r="F526" i="24"/>
  <c r="O526" i="24" s="1"/>
  <c r="AN526" i="24" s="1"/>
  <c r="F522" i="24"/>
  <c r="F518" i="24"/>
  <c r="O518" i="24" s="1"/>
  <c r="AN518" i="24" s="1"/>
  <c r="F514" i="24"/>
  <c r="F510" i="24"/>
  <c r="O510" i="24" s="1"/>
  <c r="AN510" i="24" s="1"/>
  <c r="F506" i="24"/>
  <c r="F502" i="24"/>
  <c r="F498" i="24"/>
  <c r="F494" i="24"/>
  <c r="O494" i="24" s="1"/>
  <c r="AN494" i="24" s="1"/>
  <c r="F490" i="24"/>
  <c r="F486" i="24"/>
  <c r="O486" i="24" s="1"/>
  <c r="AN486" i="24" s="1"/>
  <c r="F482" i="24"/>
  <c r="F478" i="24"/>
  <c r="O478" i="24" s="1"/>
  <c r="AN478" i="24" s="1"/>
  <c r="F474" i="24"/>
  <c r="F470" i="24"/>
  <c r="O470" i="24" s="1"/>
  <c r="AN470" i="24" s="1"/>
  <c r="F466" i="24"/>
  <c r="F462" i="24"/>
  <c r="O462" i="24" s="1"/>
  <c r="AN462" i="24" s="1"/>
  <c r="F458" i="24"/>
  <c r="F454" i="24"/>
  <c r="O454" i="24" s="1"/>
  <c r="AN454" i="24" s="1"/>
  <c r="F450" i="24"/>
  <c r="F446" i="24"/>
  <c r="O446" i="24" s="1"/>
  <c r="AN446" i="24" s="1"/>
  <c r="F442" i="24"/>
  <c r="F438" i="24"/>
  <c r="O438" i="24" s="1"/>
  <c r="AN438" i="24" s="1"/>
  <c r="F434" i="24"/>
  <c r="F430" i="24"/>
  <c r="O430" i="24" s="1"/>
  <c r="AN430" i="24" s="1"/>
  <c r="F426" i="24"/>
  <c r="F422" i="24"/>
  <c r="O422" i="24" s="1"/>
  <c r="AN422" i="24" s="1"/>
  <c r="F418" i="24"/>
  <c r="F414" i="24"/>
  <c r="O414" i="24" s="1"/>
  <c r="AN414" i="24" s="1"/>
  <c r="F410" i="24"/>
  <c r="F406" i="24"/>
  <c r="O406" i="24" s="1"/>
  <c r="AN406" i="24" s="1"/>
  <c r="F402" i="24"/>
  <c r="F398" i="24"/>
  <c r="O398" i="24" s="1"/>
  <c r="AN398" i="24" s="1"/>
  <c r="F394" i="24"/>
  <c r="F390" i="24"/>
  <c r="O390" i="24" s="1"/>
  <c r="AN390" i="24" s="1"/>
  <c r="F386" i="24"/>
  <c r="F382" i="24"/>
  <c r="O382" i="24" s="1"/>
  <c r="AN382" i="24" s="1"/>
  <c r="F378" i="24"/>
  <c r="F374" i="24"/>
  <c r="O374" i="24" s="1"/>
  <c r="AN374" i="24" s="1"/>
  <c r="F370" i="24"/>
  <c r="F366" i="24"/>
  <c r="O366" i="24" s="1"/>
  <c r="AN366" i="24" s="1"/>
  <c r="F362" i="24"/>
  <c r="F358" i="24"/>
  <c r="O358" i="24" s="1"/>
  <c r="AN358" i="24" s="1"/>
  <c r="F354" i="24"/>
  <c r="F350" i="24"/>
  <c r="O350" i="24" s="1"/>
  <c r="AN350" i="24" s="1"/>
  <c r="F346" i="24"/>
  <c r="F342" i="24"/>
  <c r="O342" i="24" s="1"/>
  <c r="AN342" i="24" s="1"/>
  <c r="F338" i="24"/>
  <c r="F334" i="24"/>
  <c r="O334" i="24" s="1"/>
  <c r="AN334" i="24" s="1"/>
  <c r="F330" i="24"/>
  <c r="F326" i="24"/>
  <c r="O326" i="24" s="1"/>
  <c r="AN326" i="24" s="1"/>
  <c r="F322" i="24"/>
  <c r="F318" i="24"/>
  <c r="O318" i="24" s="1"/>
  <c r="AN318" i="24" s="1"/>
  <c r="F314" i="24"/>
  <c r="F310" i="24"/>
  <c r="F306" i="24"/>
  <c r="F302" i="24"/>
  <c r="O302" i="24" s="1"/>
  <c r="AN302" i="24" s="1"/>
  <c r="F298" i="24"/>
  <c r="F294" i="24"/>
  <c r="O294" i="24" s="1"/>
  <c r="AN294" i="24" s="1"/>
  <c r="F290" i="24"/>
  <c r="F286" i="24"/>
  <c r="O286" i="24" s="1"/>
  <c r="AN286" i="24" s="1"/>
  <c r="F282" i="24"/>
  <c r="F278" i="24"/>
  <c r="O278" i="24" s="1"/>
  <c r="AN278" i="24" s="1"/>
  <c r="F274" i="24"/>
  <c r="F270" i="24"/>
  <c r="O270" i="24" s="1"/>
  <c r="AN270" i="24" s="1"/>
  <c r="F266" i="24"/>
  <c r="F262" i="24"/>
  <c r="O262" i="24" s="1"/>
  <c r="AN262" i="24" s="1"/>
  <c r="F258" i="24"/>
  <c r="F254" i="24"/>
  <c r="O254" i="24" s="1"/>
  <c r="AN254" i="24" s="1"/>
  <c r="F250" i="24"/>
  <c r="F246" i="24"/>
  <c r="O246" i="24" s="1"/>
  <c r="AN246" i="24" s="1"/>
  <c r="F242" i="24"/>
  <c r="F238" i="24"/>
  <c r="O238" i="24" s="1"/>
  <c r="AN238" i="24" s="1"/>
  <c r="F234" i="24"/>
  <c r="F230" i="24"/>
  <c r="O230" i="24" s="1"/>
  <c r="AN230" i="24" s="1"/>
  <c r="F226" i="24"/>
  <c r="F222" i="24"/>
  <c r="O222" i="24" s="1"/>
  <c r="AN222" i="24" s="1"/>
  <c r="F218" i="24"/>
  <c r="F214" i="24"/>
  <c r="O214" i="24" s="1"/>
  <c r="AN214" i="24" s="1"/>
  <c r="F210" i="24"/>
  <c r="F206" i="24"/>
  <c r="O206" i="24" s="1"/>
  <c r="AN206" i="24" s="1"/>
  <c r="F202" i="24"/>
  <c r="F198" i="24"/>
  <c r="O198" i="24" s="1"/>
  <c r="AN198" i="24" s="1"/>
  <c r="F194" i="24"/>
  <c r="F190" i="24"/>
  <c r="O190" i="24" s="1"/>
  <c r="AN190" i="24" s="1"/>
  <c r="F186" i="24"/>
  <c r="F182" i="24"/>
  <c r="O182" i="24" s="1"/>
  <c r="AN182" i="24" s="1"/>
  <c r="F178" i="24"/>
  <c r="F174" i="24"/>
  <c r="O174" i="24" s="1"/>
  <c r="AN174" i="24" s="1"/>
  <c r="F170" i="24"/>
  <c r="F166" i="24"/>
  <c r="O166" i="24" s="1"/>
  <c r="AN166" i="24" s="1"/>
  <c r="F162" i="24"/>
  <c r="F158" i="24"/>
  <c r="O158" i="24" s="1"/>
  <c r="F544" i="24"/>
  <c r="F539" i="24"/>
  <c r="O539" i="24" s="1"/>
  <c r="AN539" i="24" s="1"/>
  <c r="F533" i="24"/>
  <c r="F528" i="24"/>
  <c r="O528" i="24" s="1"/>
  <c r="AN528" i="24" s="1"/>
  <c r="F523" i="24"/>
  <c r="F517" i="24"/>
  <c r="O517" i="24" s="1"/>
  <c r="AN517" i="24" s="1"/>
  <c r="F512" i="24"/>
  <c r="F507" i="24"/>
  <c r="O507" i="24" s="1"/>
  <c r="AN507" i="24" s="1"/>
  <c r="F501" i="24"/>
  <c r="F496" i="24"/>
  <c r="O496" i="24" s="1"/>
  <c r="AN496" i="24" s="1"/>
  <c r="F491" i="24"/>
  <c r="F543" i="24"/>
  <c r="O543" i="24" s="1"/>
  <c r="AN543" i="24" s="1"/>
  <c r="F537" i="24"/>
  <c r="F532" i="24"/>
  <c r="O532" i="24" s="1"/>
  <c r="AN532" i="24" s="1"/>
  <c r="F527" i="24"/>
  <c r="F521" i="24"/>
  <c r="O521" i="24" s="1"/>
  <c r="AN521" i="24" s="1"/>
  <c r="F516" i="24"/>
  <c r="F511" i="24"/>
  <c r="O511" i="24" s="1"/>
  <c r="AN511" i="24" s="1"/>
  <c r="F505" i="24"/>
  <c r="F500" i="24"/>
  <c r="O500" i="24" s="1"/>
  <c r="AN500" i="24" s="1"/>
  <c r="F495" i="24"/>
  <c r="F489" i="24"/>
  <c r="O489" i="24" s="1"/>
  <c r="AN489" i="24" s="1"/>
  <c r="F484" i="24"/>
  <c r="F479" i="24"/>
  <c r="O479" i="24" s="1"/>
  <c r="AN479" i="24" s="1"/>
  <c r="F473" i="24"/>
  <c r="F468" i="24"/>
  <c r="O468" i="24" s="1"/>
  <c r="AN468" i="24" s="1"/>
  <c r="F463" i="24"/>
  <c r="F457" i="24"/>
  <c r="O457" i="24" s="1"/>
  <c r="AN457" i="24" s="1"/>
  <c r="F452" i="24"/>
  <c r="F447" i="24"/>
  <c r="O447" i="24" s="1"/>
  <c r="AN447" i="24" s="1"/>
  <c r="F441" i="24"/>
  <c r="F436" i="24"/>
  <c r="O436" i="24" s="1"/>
  <c r="AN436" i="24" s="1"/>
  <c r="F431" i="24"/>
  <c r="F425" i="24"/>
  <c r="O425" i="24" s="1"/>
  <c r="AN425" i="24" s="1"/>
  <c r="F420" i="24"/>
  <c r="F415" i="24"/>
  <c r="O415" i="24" s="1"/>
  <c r="AN415" i="24" s="1"/>
  <c r="F409" i="24"/>
  <c r="F404" i="24"/>
  <c r="O404" i="24" s="1"/>
  <c r="AN404" i="24" s="1"/>
  <c r="F399" i="24"/>
  <c r="F393" i="24"/>
  <c r="O393" i="24" s="1"/>
  <c r="AN393" i="24" s="1"/>
  <c r="F388" i="24"/>
  <c r="F383" i="24"/>
  <c r="O383" i="24" s="1"/>
  <c r="AN383" i="24" s="1"/>
  <c r="F377" i="24"/>
  <c r="F372" i="24"/>
  <c r="O372" i="24" s="1"/>
  <c r="AN372" i="24" s="1"/>
  <c r="F367" i="24"/>
  <c r="F361" i="24"/>
  <c r="O361" i="24" s="1"/>
  <c r="AN361" i="24" s="1"/>
  <c r="F356" i="24"/>
  <c r="F351" i="24"/>
  <c r="O351" i="24" s="1"/>
  <c r="AN351" i="24" s="1"/>
  <c r="F345" i="24"/>
  <c r="F340" i="24"/>
  <c r="O340" i="24" s="1"/>
  <c r="AN340" i="24" s="1"/>
  <c r="F335" i="24"/>
  <c r="F329" i="24"/>
  <c r="O329" i="24" s="1"/>
  <c r="AN329" i="24" s="1"/>
  <c r="F324" i="24"/>
  <c r="F319" i="24"/>
  <c r="O319" i="24" s="1"/>
  <c r="AN319" i="24" s="1"/>
  <c r="F313" i="24"/>
  <c r="F308" i="24"/>
  <c r="O308" i="24" s="1"/>
  <c r="AN308" i="24" s="1"/>
  <c r="F303" i="24"/>
  <c r="F297" i="24"/>
  <c r="O297" i="24" s="1"/>
  <c r="AN297" i="24" s="1"/>
  <c r="F292" i="24"/>
  <c r="F287" i="24"/>
  <c r="O287" i="24" s="1"/>
  <c r="AN287" i="24" s="1"/>
  <c r="F281" i="24"/>
  <c r="F547" i="24"/>
  <c r="O547" i="24" s="1"/>
  <c r="AN547" i="24" s="1"/>
  <c r="F541" i="24"/>
  <c r="F536" i="24"/>
  <c r="O536" i="24" s="1"/>
  <c r="AN536" i="24" s="1"/>
  <c r="F531" i="24"/>
  <c r="O531" i="24" s="1"/>
  <c r="AN531" i="24" s="1"/>
  <c r="F525" i="24"/>
  <c r="O525" i="24" s="1"/>
  <c r="AN525" i="24" s="1"/>
  <c r="F520" i="24"/>
  <c r="F515" i="24"/>
  <c r="O515" i="24" s="1"/>
  <c r="AN515" i="24" s="1"/>
  <c r="F509" i="24"/>
  <c r="F504" i="24"/>
  <c r="O504" i="24" s="1"/>
  <c r="AN504" i="24" s="1"/>
  <c r="F499" i="24"/>
  <c r="F493" i="24"/>
  <c r="O493" i="24" s="1"/>
  <c r="AN493" i="24" s="1"/>
  <c r="F488" i="24"/>
  <c r="F483" i="24"/>
  <c r="O483" i="24" s="1"/>
  <c r="AN483" i="24" s="1"/>
  <c r="F477" i="24"/>
  <c r="F472" i="24"/>
  <c r="O472" i="24" s="1"/>
  <c r="AN472" i="24" s="1"/>
  <c r="F467" i="24"/>
  <c r="F461" i="24"/>
  <c r="O461" i="24" s="1"/>
  <c r="AN461" i="24" s="1"/>
  <c r="F456" i="24"/>
  <c r="F451" i="24"/>
  <c r="O451" i="24" s="1"/>
  <c r="AN451" i="24" s="1"/>
  <c r="F445" i="24"/>
  <c r="F440" i="24"/>
  <c r="O440" i="24" s="1"/>
  <c r="AN440" i="24" s="1"/>
  <c r="F435" i="24"/>
  <c r="F429" i="24"/>
  <c r="O429" i="24" s="1"/>
  <c r="AN429" i="24" s="1"/>
  <c r="F424" i="24"/>
  <c r="F419" i="24"/>
  <c r="O419" i="24" s="1"/>
  <c r="AN419" i="24" s="1"/>
  <c r="F413" i="24"/>
  <c r="O413" i="24" s="1"/>
  <c r="AN413" i="24" s="1"/>
  <c r="F408" i="24"/>
  <c r="O408" i="24" s="1"/>
  <c r="F403" i="24"/>
  <c r="F397" i="24"/>
  <c r="O397" i="24" s="1"/>
  <c r="AN397" i="24" s="1"/>
  <c r="F392" i="24"/>
  <c r="F387" i="24"/>
  <c r="O387" i="24" s="1"/>
  <c r="AN387" i="24" s="1"/>
  <c r="F381" i="24"/>
  <c r="F376" i="24"/>
  <c r="O376" i="24" s="1"/>
  <c r="AN376" i="24" s="1"/>
  <c r="F371" i="24"/>
  <c r="F365" i="24"/>
  <c r="O365" i="24" s="1"/>
  <c r="AN365" i="24" s="1"/>
  <c r="F360" i="24"/>
  <c r="O360" i="24" s="1"/>
  <c r="AN360" i="24" s="1"/>
  <c r="F355" i="24"/>
  <c r="O355" i="24" s="1"/>
  <c r="AN355" i="24" s="1"/>
  <c r="F349" i="24"/>
  <c r="F344" i="24"/>
  <c r="O344" i="24" s="1"/>
  <c r="AN344" i="24" s="1"/>
  <c r="F339" i="24"/>
  <c r="F333" i="24"/>
  <c r="O333" i="24" s="1"/>
  <c r="AN333" i="24" s="1"/>
  <c r="F328" i="24"/>
  <c r="F323" i="24"/>
  <c r="O323" i="24" s="1"/>
  <c r="AN323" i="24" s="1"/>
  <c r="F317" i="24"/>
  <c r="F312" i="24"/>
  <c r="O312" i="24" s="1"/>
  <c r="AN312" i="24" s="1"/>
  <c r="F307" i="24"/>
  <c r="F301" i="24"/>
  <c r="O301" i="24" s="1"/>
  <c r="AN301" i="24" s="1"/>
  <c r="F296" i="24"/>
  <c r="F291" i="24"/>
  <c r="O291" i="24" s="1"/>
  <c r="AN291" i="24" s="1"/>
  <c r="F285" i="24"/>
  <c r="F280" i="24"/>
  <c r="O280" i="24" s="1"/>
  <c r="AN280" i="24" s="1"/>
  <c r="F275" i="24"/>
  <c r="F269" i="24"/>
  <c r="O269" i="24" s="1"/>
  <c r="AN269" i="24" s="1"/>
  <c r="F264" i="24"/>
  <c r="F259" i="24"/>
  <c r="O259" i="24" s="1"/>
  <c r="AN259" i="24" s="1"/>
  <c r="F253" i="24"/>
  <c r="F248" i="24"/>
  <c r="O248" i="24" s="1"/>
  <c r="AN248" i="24" s="1"/>
  <c r="F243" i="24"/>
  <c r="F237" i="24"/>
  <c r="O237" i="24" s="1"/>
  <c r="AN237" i="24" s="1"/>
  <c r="F232" i="24"/>
  <c r="O232" i="24" s="1"/>
  <c r="AN232" i="24" s="1"/>
  <c r="F227" i="24"/>
  <c r="O227" i="24" s="1"/>
  <c r="AN227" i="24" s="1"/>
  <c r="F221" i="24"/>
  <c r="F216" i="24"/>
  <c r="O216" i="24" s="1"/>
  <c r="AN216" i="24" s="1"/>
  <c r="F211" i="24"/>
  <c r="F205" i="24"/>
  <c r="O205" i="24" s="1"/>
  <c r="AN205" i="24" s="1"/>
  <c r="F200" i="24"/>
  <c r="F195" i="24"/>
  <c r="O195" i="24" s="1"/>
  <c r="AN195" i="24" s="1"/>
  <c r="F189" i="24"/>
  <c r="F184" i="24"/>
  <c r="O184" i="24" s="1"/>
  <c r="AN184" i="24" s="1"/>
  <c r="F179" i="24"/>
  <c r="F173" i="24"/>
  <c r="O173" i="24" s="1"/>
  <c r="AN173" i="24" s="1"/>
  <c r="F168" i="24"/>
  <c r="F163" i="24"/>
  <c r="O163" i="24" s="1"/>
  <c r="AN163" i="24" s="1"/>
  <c r="F157" i="24"/>
  <c r="F153" i="24"/>
  <c r="O153" i="24" s="1"/>
  <c r="AN153" i="24" s="1"/>
  <c r="F149" i="24"/>
  <c r="F145" i="24"/>
  <c r="O145" i="24" s="1"/>
  <c r="AN145" i="24" s="1"/>
  <c r="F141" i="24"/>
  <c r="F137" i="24"/>
  <c r="O137" i="24" s="1"/>
  <c r="AN137" i="24" s="1"/>
  <c r="F133" i="24"/>
  <c r="F129" i="24"/>
  <c r="O129" i="24" s="1"/>
  <c r="AN129" i="24" s="1"/>
  <c r="F125" i="24"/>
  <c r="F121" i="24"/>
  <c r="O121" i="24" s="1"/>
  <c r="AN121" i="24" s="1"/>
  <c r="F117" i="24"/>
  <c r="F113" i="24"/>
  <c r="O113" i="24" s="1"/>
  <c r="AN113" i="24" s="1"/>
  <c r="F109" i="24"/>
  <c r="F105" i="24"/>
  <c r="O105" i="24" s="1"/>
  <c r="AN105" i="24" s="1"/>
  <c r="F101" i="24"/>
  <c r="F97" i="24"/>
  <c r="F93" i="24"/>
  <c r="F89" i="24"/>
  <c r="O89" i="24" s="1"/>
  <c r="AN89" i="24" s="1"/>
  <c r="F85" i="24"/>
  <c r="O85" i="24" s="1"/>
  <c r="AN85" i="24" s="1"/>
  <c r="F81" i="24"/>
  <c r="O81" i="24" s="1"/>
  <c r="AN81" i="24" s="1"/>
  <c r="F77" i="24"/>
  <c r="F73" i="24"/>
  <c r="O73" i="24" s="1"/>
  <c r="AN73" i="24" s="1"/>
  <c r="F69" i="24"/>
  <c r="F65" i="24"/>
  <c r="O65" i="24" s="1"/>
  <c r="AN65" i="24" s="1"/>
  <c r="F61" i="24"/>
  <c r="F57" i="24"/>
  <c r="O57" i="24" s="1"/>
  <c r="AN57" i="24" s="1"/>
  <c r="F53" i="24"/>
  <c r="F49" i="24"/>
  <c r="O49" i="24" s="1"/>
  <c r="AN49" i="24" s="1"/>
  <c r="F45" i="24"/>
  <c r="F41" i="24"/>
  <c r="O41" i="24" s="1"/>
  <c r="AN41" i="24" s="1"/>
  <c r="F37" i="24"/>
  <c r="F33" i="24"/>
  <c r="O33" i="24" s="1"/>
  <c r="AN33" i="24" s="1"/>
  <c r="F29" i="24"/>
  <c r="F25" i="24"/>
  <c r="O25" i="24" s="1"/>
  <c r="AN25" i="24" s="1"/>
  <c r="F21" i="24"/>
  <c r="F17" i="24"/>
  <c r="O17" i="24" s="1"/>
  <c r="AN17" i="24" s="1"/>
  <c r="F13" i="24"/>
  <c r="F9" i="24"/>
  <c r="O9" i="24" s="1"/>
  <c r="AN9" i="24" s="1"/>
  <c r="F5" i="24"/>
  <c r="F545" i="24"/>
  <c r="O545" i="24" s="1"/>
  <c r="AN545" i="24" s="1"/>
  <c r="F540" i="24"/>
  <c r="F535" i="24"/>
  <c r="O535" i="24" s="1"/>
  <c r="AN535" i="24" s="1"/>
  <c r="F327" i="24"/>
  <c r="F204" i="24"/>
  <c r="O204" i="24" s="1"/>
  <c r="F161" i="24"/>
  <c r="F139" i="24"/>
  <c r="O139" i="24" s="1"/>
  <c r="AN139" i="24" s="1"/>
  <c r="F123" i="24"/>
  <c r="F112" i="24"/>
  <c r="O112" i="24" s="1"/>
  <c r="AN112" i="24" s="1"/>
  <c r="F102" i="24"/>
  <c r="F86" i="24"/>
  <c r="O86" i="24" s="1"/>
  <c r="AN86" i="24" s="1"/>
  <c r="F75" i="24"/>
  <c r="F64" i="24"/>
  <c r="O64" i="24" s="1"/>
  <c r="AN64" i="24" s="1"/>
  <c r="F48" i="24"/>
  <c r="F27" i="24"/>
  <c r="O27" i="24" s="1"/>
  <c r="AN27" i="24" s="1"/>
  <c r="F11" i="24"/>
  <c r="F10" i="24"/>
  <c r="O10" i="24" s="1"/>
  <c r="AN10" i="24" s="1"/>
  <c r="F524" i="24"/>
  <c r="F503" i="24"/>
  <c r="O503" i="24" s="1"/>
  <c r="AN503" i="24" s="1"/>
  <c r="F485" i="24"/>
  <c r="F475" i="24"/>
  <c r="O475" i="24" s="1"/>
  <c r="AN475" i="24" s="1"/>
  <c r="F464" i="24"/>
  <c r="F453" i="24"/>
  <c r="O453" i="24" s="1"/>
  <c r="AN453" i="24" s="1"/>
  <c r="F443" i="24"/>
  <c r="F432" i="24"/>
  <c r="F421" i="24"/>
  <c r="F411" i="24"/>
  <c r="O411" i="24" s="1"/>
  <c r="AN411" i="24" s="1"/>
  <c r="F400" i="24"/>
  <c r="F389" i="24"/>
  <c r="O389" i="24" s="1"/>
  <c r="AN389" i="24" s="1"/>
  <c r="F379" i="24"/>
  <c r="F368" i="24"/>
  <c r="O368" i="24" s="1"/>
  <c r="AN368" i="24" s="1"/>
  <c r="F357" i="24"/>
  <c r="F347" i="24"/>
  <c r="O347" i="24" s="1"/>
  <c r="AN347" i="24" s="1"/>
  <c r="F336" i="24"/>
  <c r="F325" i="24"/>
  <c r="O325" i="24" s="1"/>
  <c r="AN325" i="24" s="1"/>
  <c r="F315" i="24"/>
  <c r="F304" i="24"/>
  <c r="O304" i="24" s="1"/>
  <c r="AN304" i="24" s="1"/>
  <c r="F293" i="24"/>
  <c r="F283" i="24"/>
  <c r="O283" i="24" s="1"/>
  <c r="AN283" i="24" s="1"/>
  <c r="F273" i="24"/>
  <c r="F267" i="24"/>
  <c r="O267" i="24" s="1"/>
  <c r="AN267" i="24" s="1"/>
  <c r="F260" i="24"/>
  <c r="F252" i="24"/>
  <c r="O252" i="24" s="1"/>
  <c r="AN252" i="24" s="1"/>
  <c r="F245" i="24"/>
  <c r="F239" i="24"/>
  <c r="O239" i="24" s="1"/>
  <c r="AN239" i="24" s="1"/>
  <c r="F231" i="24"/>
  <c r="F224" i="24"/>
  <c r="O224" i="24" s="1"/>
  <c r="AN224" i="24" s="1"/>
  <c r="F217" i="24"/>
  <c r="F209" i="24"/>
  <c r="O209" i="24" s="1"/>
  <c r="AN209" i="24" s="1"/>
  <c r="F203" i="24"/>
  <c r="F196" i="24"/>
  <c r="O196" i="24" s="1"/>
  <c r="AN196" i="24" s="1"/>
  <c r="F188" i="24"/>
  <c r="F181" i="24"/>
  <c r="O181" i="24" s="1"/>
  <c r="AN181" i="24" s="1"/>
  <c r="F175" i="24"/>
  <c r="F167" i="24"/>
  <c r="O167" i="24" s="1"/>
  <c r="AN167" i="24" s="1"/>
  <c r="F160" i="24"/>
  <c r="F154" i="24"/>
  <c r="O154" i="24" s="1"/>
  <c r="AN154" i="24" s="1"/>
  <c r="F148" i="24"/>
  <c r="F143" i="24"/>
  <c r="O143" i="24" s="1"/>
  <c r="AN143" i="24" s="1"/>
  <c r="F138" i="24"/>
  <c r="O138" i="24" s="1"/>
  <c r="AN138" i="24" s="1"/>
  <c r="F132" i="24"/>
  <c r="O132" i="24" s="1"/>
  <c r="AN132" i="24" s="1"/>
  <c r="F127" i="24"/>
  <c r="F122" i="24"/>
  <c r="O122" i="24" s="1"/>
  <c r="AN122" i="24" s="1"/>
  <c r="F116" i="24"/>
  <c r="F111" i="24"/>
  <c r="O111" i="24" s="1"/>
  <c r="AN111" i="24" s="1"/>
  <c r="F106" i="24"/>
  <c r="F100" i="24"/>
  <c r="O100" i="24" s="1"/>
  <c r="AN100" i="24" s="1"/>
  <c r="F95" i="24"/>
  <c r="F90" i="24"/>
  <c r="O90" i="24" s="1"/>
  <c r="AN90" i="24" s="1"/>
  <c r="F84" i="24"/>
  <c r="F79" i="24"/>
  <c r="O79" i="24" s="1"/>
  <c r="AN79" i="24" s="1"/>
  <c r="F74" i="24"/>
  <c r="F68" i="24"/>
  <c r="O68" i="24" s="1"/>
  <c r="AN68" i="24" s="1"/>
  <c r="F63" i="24"/>
  <c r="F58" i="24"/>
  <c r="O58" i="24" s="1"/>
  <c r="AN58" i="24" s="1"/>
  <c r="F52" i="24"/>
  <c r="F47" i="24"/>
  <c r="O47" i="24" s="1"/>
  <c r="AN47" i="24" s="1"/>
  <c r="F42" i="24"/>
  <c r="F36" i="24"/>
  <c r="O36" i="24" s="1"/>
  <c r="AN36" i="24" s="1"/>
  <c r="F31" i="24"/>
  <c r="F20" i="24"/>
  <c r="O20" i="24" s="1"/>
  <c r="AN20" i="24" s="1"/>
  <c r="F519" i="24"/>
  <c r="F497" i="24"/>
  <c r="O497" i="24" s="1"/>
  <c r="AN497" i="24" s="1"/>
  <c r="F481" i="24"/>
  <c r="F471" i="24"/>
  <c r="O471" i="24" s="1"/>
  <c r="AN471" i="24" s="1"/>
  <c r="F460" i="24"/>
  <c r="F449" i="24"/>
  <c r="O449" i="24" s="1"/>
  <c r="AN449" i="24" s="1"/>
  <c r="F439" i="24"/>
  <c r="F428" i="24"/>
  <c r="O428" i="24" s="1"/>
  <c r="AN428" i="24" s="1"/>
  <c r="F417" i="24"/>
  <c r="F407" i="24"/>
  <c r="O407" i="24" s="1"/>
  <c r="AN407" i="24" s="1"/>
  <c r="F396" i="24"/>
  <c r="F385" i="24"/>
  <c r="O385" i="24" s="1"/>
  <c r="AN385" i="24" s="1"/>
  <c r="F375" i="24"/>
  <c r="F364" i="24"/>
  <c r="O364" i="24" s="1"/>
  <c r="AN364" i="24" s="1"/>
  <c r="F353" i="24"/>
  <c r="F343" i="24"/>
  <c r="O343" i="24" s="1"/>
  <c r="AN343" i="24" s="1"/>
  <c r="F332" i="24"/>
  <c r="F321" i="24"/>
  <c r="O321" i="24" s="1"/>
  <c r="AN321" i="24" s="1"/>
  <c r="F311" i="24"/>
  <c r="F300" i="24"/>
  <c r="O300" i="24" s="1"/>
  <c r="AN300" i="24" s="1"/>
  <c r="F289" i="24"/>
  <c r="F279" i="24"/>
  <c r="O279" i="24" s="1"/>
  <c r="AN279" i="24" s="1"/>
  <c r="F272" i="24"/>
  <c r="F265" i="24"/>
  <c r="O265" i="24" s="1"/>
  <c r="AN265" i="24" s="1"/>
  <c r="F257" i="24"/>
  <c r="F251" i="24"/>
  <c r="O251" i="24" s="1"/>
  <c r="AN251" i="24" s="1"/>
  <c r="F244" i="24"/>
  <c r="F236" i="24"/>
  <c r="O236" i="24" s="1"/>
  <c r="AN236" i="24" s="1"/>
  <c r="F229" i="24"/>
  <c r="F223" i="24"/>
  <c r="O223" i="24" s="1"/>
  <c r="AN223" i="24" s="1"/>
  <c r="F215" i="24"/>
  <c r="F208" i="24"/>
  <c r="O208" i="24" s="1"/>
  <c r="AN208" i="24" s="1"/>
  <c r="F201" i="24"/>
  <c r="F193" i="24"/>
  <c r="O193" i="24" s="1"/>
  <c r="AN193" i="24" s="1"/>
  <c r="F187" i="24"/>
  <c r="F180" i="24"/>
  <c r="O180" i="24" s="1"/>
  <c r="AN180" i="24" s="1"/>
  <c r="F172" i="24"/>
  <c r="F165" i="24"/>
  <c r="O165" i="24" s="1"/>
  <c r="AN165" i="24" s="1"/>
  <c r="F159" i="24"/>
  <c r="F152" i="24"/>
  <c r="O152" i="24" s="1"/>
  <c r="AN152" i="24" s="1"/>
  <c r="F147" i="24"/>
  <c r="F142" i="24"/>
  <c r="O142" i="24" s="1"/>
  <c r="AN142" i="24" s="1"/>
  <c r="F136" i="24"/>
  <c r="F131" i="24"/>
  <c r="O131" i="24" s="1"/>
  <c r="AN131" i="24" s="1"/>
  <c r="F126" i="24"/>
  <c r="F120" i="24"/>
  <c r="O120" i="24" s="1"/>
  <c r="AN120" i="24" s="1"/>
  <c r="F115" i="24"/>
  <c r="F110" i="24"/>
  <c r="O110" i="24" s="1"/>
  <c r="AN110" i="24" s="1"/>
  <c r="F104" i="24"/>
  <c r="F99" i="24"/>
  <c r="O99" i="24" s="1"/>
  <c r="AN99" i="24" s="1"/>
  <c r="F94" i="24"/>
  <c r="F88" i="24"/>
  <c r="O88" i="24" s="1"/>
  <c r="AN88" i="24" s="1"/>
  <c r="F83" i="24"/>
  <c r="F78" i="24"/>
  <c r="O78" i="24" s="1"/>
  <c r="AN78" i="24" s="1"/>
  <c r="F72" i="24"/>
  <c r="F67" i="24"/>
  <c r="O67" i="24" s="1"/>
  <c r="AN67" i="24" s="1"/>
  <c r="F62" i="24"/>
  <c r="F56" i="24"/>
  <c r="O56" i="24" s="1"/>
  <c r="AN56" i="24" s="1"/>
  <c r="F51" i="24"/>
  <c r="F46" i="24"/>
  <c r="O46" i="24" s="1"/>
  <c r="AN46" i="24" s="1"/>
  <c r="F40" i="24"/>
  <c r="F35" i="24"/>
  <c r="O35" i="24" s="1"/>
  <c r="AN35" i="24" s="1"/>
  <c r="F30" i="24"/>
  <c r="O30" i="24" s="1"/>
  <c r="AN30" i="24" s="1"/>
  <c r="F24" i="24"/>
  <c r="O24" i="24" s="1"/>
  <c r="AN24" i="24" s="1"/>
  <c r="F19" i="24"/>
  <c r="F14" i="24"/>
  <c r="O14" i="24" s="1"/>
  <c r="AN14" i="24" s="1"/>
  <c r="F8" i="24"/>
  <c r="O8" i="24" s="1"/>
  <c r="AN8" i="24" s="1"/>
  <c r="F513" i="24"/>
  <c r="O513" i="24" s="1"/>
  <c r="AN513" i="24" s="1"/>
  <c r="F492" i="24"/>
  <c r="F480" i="24"/>
  <c r="O480" i="24" s="1"/>
  <c r="AN480" i="24" s="1"/>
  <c r="F469" i="24"/>
  <c r="F459" i="24"/>
  <c r="O459" i="24" s="1"/>
  <c r="AN459" i="24" s="1"/>
  <c r="F448" i="24"/>
  <c r="F437" i="24"/>
  <c r="O437" i="24" s="1"/>
  <c r="AN437" i="24" s="1"/>
  <c r="F427" i="24"/>
  <c r="F416" i="24"/>
  <c r="O416" i="24" s="1"/>
  <c r="AN416" i="24" s="1"/>
  <c r="F405" i="24"/>
  <c r="F395" i="24"/>
  <c r="O395" i="24" s="1"/>
  <c r="AN395" i="24" s="1"/>
  <c r="F384" i="24"/>
  <c r="F373" i="24"/>
  <c r="O373" i="24" s="1"/>
  <c r="AN373" i="24" s="1"/>
  <c r="F363" i="24"/>
  <c r="F352" i="24"/>
  <c r="O352" i="24" s="1"/>
  <c r="AN352" i="24" s="1"/>
  <c r="F341" i="24"/>
  <c r="F331" i="24"/>
  <c r="O331" i="24" s="1"/>
  <c r="AN331" i="24" s="1"/>
  <c r="F320" i="24"/>
  <c r="F309" i="24"/>
  <c r="O309" i="24" s="1"/>
  <c r="AN309" i="24" s="1"/>
  <c r="F299" i="24"/>
  <c r="F288" i="24"/>
  <c r="O288" i="24" s="1"/>
  <c r="AN288" i="24" s="1"/>
  <c r="F277" i="24"/>
  <c r="F271" i="24"/>
  <c r="O271" i="24" s="1"/>
  <c r="AN271" i="24" s="1"/>
  <c r="F263" i="24"/>
  <c r="F256" i="24"/>
  <c r="O256" i="24" s="1"/>
  <c r="AN256" i="24" s="1"/>
  <c r="F249" i="24"/>
  <c r="F241" i="24"/>
  <c r="O241" i="24" s="1"/>
  <c r="AN241" i="24" s="1"/>
  <c r="F235" i="24"/>
  <c r="F228" i="24"/>
  <c r="O228" i="24" s="1"/>
  <c r="AN228" i="24" s="1"/>
  <c r="F220" i="24"/>
  <c r="O220" i="24" s="1"/>
  <c r="AN220" i="24" s="1"/>
  <c r="F213" i="24"/>
  <c r="O213" i="24" s="1"/>
  <c r="AN213" i="24" s="1"/>
  <c r="F207" i="24"/>
  <c r="F199" i="24"/>
  <c r="O199" i="24" s="1"/>
  <c r="AN199" i="24" s="1"/>
  <c r="F192" i="24"/>
  <c r="F185" i="24"/>
  <c r="O185" i="24" s="1"/>
  <c r="AN185" i="24" s="1"/>
  <c r="F177" i="24"/>
  <c r="F171" i="24"/>
  <c r="O171" i="24" s="1"/>
  <c r="AN171" i="24" s="1"/>
  <c r="F164" i="24"/>
  <c r="F156" i="24"/>
  <c r="O156" i="24" s="1"/>
  <c r="AN156" i="24" s="1"/>
  <c r="F151" i="24"/>
  <c r="F146" i="24"/>
  <c r="O146" i="24" s="1"/>
  <c r="AN146" i="24" s="1"/>
  <c r="F140" i="24"/>
  <c r="F135" i="24"/>
  <c r="O135" i="24" s="1"/>
  <c r="AN135" i="24" s="1"/>
  <c r="F130" i="24"/>
  <c r="F124" i="24"/>
  <c r="O124" i="24" s="1"/>
  <c r="AN124" i="24" s="1"/>
  <c r="F119" i="24"/>
  <c r="F114" i="24"/>
  <c r="O114" i="24" s="1"/>
  <c r="AN114" i="24" s="1"/>
  <c r="F108" i="24"/>
  <c r="F103" i="24"/>
  <c r="O103" i="24" s="1"/>
  <c r="AN103" i="24" s="1"/>
  <c r="F98" i="24"/>
  <c r="F92" i="24"/>
  <c r="O92" i="24" s="1"/>
  <c r="AN92" i="24" s="1"/>
  <c r="F87" i="24"/>
  <c r="F82" i="24"/>
  <c r="O82" i="24" s="1"/>
  <c r="AN82" i="24" s="1"/>
  <c r="F76" i="24"/>
  <c r="O76" i="24" s="1"/>
  <c r="AN76" i="24" s="1"/>
  <c r="F71" i="24"/>
  <c r="O71" i="24" s="1"/>
  <c r="AN71" i="24" s="1"/>
  <c r="F66" i="24"/>
  <c r="F60" i="24"/>
  <c r="O60" i="24" s="1"/>
  <c r="AN60" i="24" s="1"/>
  <c r="F55" i="24"/>
  <c r="F50" i="24"/>
  <c r="O50" i="24" s="1"/>
  <c r="AN50" i="24" s="1"/>
  <c r="F44" i="24"/>
  <c r="F39" i="24"/>
  <c r="O39" i="24" s="1"/>
  <c r="AN39" i="24" s="1"/>
  <c r="F34" i="24"/>
  <c r="F28" i="24"/>
  <c r="O28" i="24" s="1"/>
  <c r="AN28" i="24" s="1"/>
  <c r="F23" i="24"/>
  <c r="F18" i="24"/>
  <c r="O18" i="24" s="1"/>
  <c r="AN18" i="24" s="1"/>
  <c r="F12" i="24"/>
  <c r="F7" i="24"/>
  <c r="O7" i="24" s="1"/>
  <c r="AN7" i="24" s="1"/>
  <c r="F529" i="24"/>
  <c r="F508" i="24"/>
  <c r="O508" i="24" s="1"/>
  <c r="AN508" i="24" s="1"/>
  <c r="F487" i="24"/>
  <c r="F476" i="24"/>
  <c r="O476" i="24" s="1"/>
  <c r="AN476" i="24" s="1"/>
  <c r="F465" i="24"/>
  <c r="F455" i="24"/>
  <c r="O455" i="24" s="1"/>
  <c r="AN455" i="24" s="1"/>
  <c r="F444" i="24"/>
  <c r="F433" i="24"/>
  <c r="O433" i="24" s="1"/>
  <c r="AN433" i="24" s="1"/>
  <c r="F423" i="24"/>
  <c r="F412" i="24"/>
  <c r="O412" i="24" s="1"/>
  <c r="AN412" i="24" s="1"/>
  <c r="F401" i="24"/>
  <c r="F391" i="24"/>
  <c r="O391" i="24" s="1"/>
  <c r="AN391" i="24" s="1"/>
  <c r="F380" i="24"/>
  <c r="F369" i="24"/>
  <c r="O369" i="24" s="1"/>
  <c r="AN369" i="24" s="1"/>
  <c r="F359" i="24"/>
  <c r="F348" i="24"/>
  <c r="O348" i="24" s="1"/>
  <c r="AN348" i="24" s="1"/>
  <c r="F337" i="24"/>
  <c r="F316" i="24"/>
  <c r="O316" i="24" s="1"/>
  <c r="AN316" i="24" s="1"/>
  <c r="F305" i="24"/>
  <c r="F295" i="24"/>
  <c r="O295" i="24" s="1"/>
  <c r="AN295" i="24" s="1"/>
  <c r="F284" i="24"/>
  <c r="F276" i="24"/>
  <c r="O276" i="24" s="1"/>
  <c r="AN276" i="24" s="1"/>
  <c r="F268" i="24"/>
  <c r="F261" i="24"/>
  <c r="O261" i="24" s="1"/>
  <c r="AN261" i="24" s="1"/>
  <c r="F255" i="24"/>
  <c r="F247" i="24"/>
  <c r="O247" i="24" s="1"/>
  <c r="AN247" i="24" s="1"/>
  <c r="F240" i="24"/>
  <c r="F233" i="24"/>
  <c r="O233" i="24" s="1"/>
  <c r="AN233" i="24" s="1"/>
  <c r="F225" i="24"/>
  <c r="O225" i="24" s="1"/>
  <c r="AN225" i="24" s="1"/>
  <c r="F219" i="24"/>
  <c r="O219" i="24" s="1"/>
  <c r="AN219" i="24" s="1"/>
  <c r="F212" i="24"/>
  <c r="F197" i="24"/>
  <c r="O197" i="24" s="1"/>
  <c r="AN197" i="24" s="1"/>
  <c r="F191" i="24"/>
  <c r="F183" i="24"/>
  <c r="O183" i="24" s="1"/>
  <c r="AN183" i="24" s="1"/>
  <c r="F176" i="24"/>
  <c r="F169" i="24"/>
  <c r="O169" i="24" s="1"/>
  <c r="AN169" i="24" s="1"/>
  <c r="F155" i="24"/>
  <c r="F150" i="24"/>
  <c r="F144" i="24"/>
  <c r="F134" i="24"/>
  <c r="O134" i="24" s="1"/>
  <c r="AN134" i="24" s="1"/>
  <c r="F128" i="24"/>
  <c r="O128" i="24" s="1"/>
  <c r="AN128" i="24" s="1"/>
  <c r="F118" i="24"/>
  <c r="O118" i="24" s="1"/>
  <c r="AN118" i="24" s="1"/>
  <c r="F107" i="24"/>
  <c r="F96" i="24"/>
  <c r="O96" i="24" s="1"/>
  <c r="AN96" i="24" s="1"/>
  <c r="F91" i="24"/>
  <c r="F80" i="24"/>
  <c r="O80" i="24" s="1"/>
  <c r="AN80" i="24" s="1"/>
  <c r="F70" i="24"/>
  <c r="F59" i="24"/>
  <c r="O59" i="24" s="1"/>
  <c r="AN59" i="24" s="1"/>
  <c r="F54" i="24"/>
  <c r="F43" i="24"/>
  <c r="O43" i="24" s="1"/>
  <c r="AN43" i="24" s="1"/>
  <c r="F38" i="24"/>
  <c r="F32" i="24"/>
  <c r="O32" i="24" s="1"/>
  <c r="AN32" i="24" s="1"/>
  <c r="F22" i="24"/>
  <c r="F16" i="24"/>
  <c r="O16" i="24" s="1"/>
  <c r="AN16" i="24" s="1"/>
  <c r="F6" i="24"/>
  <c r="F26" i="24"/>
  <c r="O26" i="24" s="1"/>
  <c r="AN26" i="24" s="1"/>
  <c r="F15" i="24"/>
  <c r="O15" i="24" s="1"/>
  <c r="AN15" i="24" s="1"/>
  <c r="F4" i="24"/>
  <c r="O4" i="24" s="1"/>
  <c r="AN4" i="24" s="1"/>
  <c r="W289" i="24"/>
  <c r="AO289" i="24" s="1"/>
  <c r="W9" i="24"/>
  <c r="AO9" i="24" s="1"/>
  <c r="W33" i="24"/>
  <c r="AO33" i="24" s="1"/>
  <c r="W41" i="24"/>
  <c r="AO41" i="24" s="1"/>
  <c r="W154" i="24"/>
  <c r="AO154" i="24" s="1"/>
  <c r="W156" i="24"/>
  <c r="AO156" i="24" s="1"/>
  <c r="W222" i="24"/>
  <c r="AO222" i="24" s="1"/>
  <c r="W248" i="24"/>
  <c r="W331" i="24"/>
  <c r="W349" i="24"/>
  <c r="AO349" i="24" s="1"/>
  <c r="W379" i="24"/>
  <c r="AO379" i="24" s="1"/>
  <c r="V73" i="24"/>
  <c r="V77" i="24"/>
  <c r="O244" i="24"/>
  <c r="AN244" i="24" s="1"/>
  <c r="W417" i="24"/>
  <c r="AO417" i="24" s="1"/>
  <c r="W425" i="24"/>
  <c r="AO425" i="24" s="1"/>
  <c r="W465" i="24"/>
  <c r="AO465" i="24" s="1"/>
  <c r="W467" i="24"/>
  <c r="AO467" i="24" s="1"/>
  <c r="V528" i="24"/>
  <c r="V175" i="24"/>
  <c r="V183" i="24"/>
  <c r="V336" i="24"/>
  <c r="V491" i="24"/>
  <c r="V507" i="24"/>
  <c r="V160" i="24"/>
  <c r="V162" i="24"/>
  <c r="O203" i="24"/>
  <c r="AN203" i="24" s="1"/>
  <c r="V205" i="24"/>
  <c r="V249" i="24"/>
  <c r="V537" i="24"/>
  <c r="V65" i="24"/>
  <c r="V90" i="24"/>
  <c r="V174" i="24"/>
  <c r="V188" i="24"/>
  <c r="O211" i="24"/>
  <c r="AN211" i="24" s="1"/>
  <c r="O371" i="24"/>
  <c r="AN371" i="24" s="1"/>
  <c r="O377" i="24"/>
  <c r="AN377" i="24" s="1"/>
  <c r="V545" i="24"/>
  <c r="V368" i="24"/>
  <c r="V534" i="24"/>
  <c r="V536" i="24"/>
  <c r="V149" i="24"/>
  <c r="V151" i="24"/>
  <c r="V153" i="24"/>
  <c r="V159" i="24"/>
  <c r="V233" i="24"/>
  <c r="V286" i="24"/>
  <c r="V323" i="24"/>
  <c r="O339" i="24"/>
  <c r="AN339" i="24" s="1"/>
  <c r="V339" i="24"/>
  <c r="O359" i="24"/>
  <c r="AN359" i="24" s="1"/>
  <c r="O401" i="24"/>
  <c r="AN401" i="24" s="1"/>
  <c r="V403" i="24"/>
  <c r="V409" i="24"/>
  <c r="V470" i="24"/>
  <c r="V494" i="24"/>
  <c r="O540" i="24"/>
  <c r="AN540" i="24" s="1"/>
  <c r="V542" i="24"/>
  <c r="V515" i="24"/>
  <c r="V5" i="24"/>
  <c r="V13" i="24"/>
  <c r="V37" i="24"/>
  <c r="O40" i="24"/>
  <c r="AN40" i="24" s="1"/>
  <c r="V45" i="24"/>
  <c r="O48" i="24"/>
  <c r="AN48" i="24" s="1"/>
  <c r="V69" i="24"/>
  <c r="V74" i="24"/>
  <c r="V89" i="24"/>
  <c r="V103" i="24"/>
  <c r="O106" i="24"/>
  <c r="AN106" i="24" s="1"/>
  <c r="V111" i="24"/>
  <c r="V119" i="24"/>
  <c r="O127" i="24"/>
  <c r="AN127" i="24" s="1"/>
  <c r="V127" i="24"/>
  <c r="V135" i="24"/>
  <c r="V143" i="24"/>
  <c r="O12" i="24"/>
  <c r="AN12" i="24" s="1"/>
  <c r="V93" i="24"/>
  <c r="O44" i="24"/>
  <c r="AN44" i="24" s="1"/>
  <c r="O52" i="24"/>
  <c r="AN52" i="24" s="1"/>
  <c r="O102" i="24"/>
  <c r="AN102" i="24" s="1"/>
  <c r="O186" i="24"/>
  <c r="AN186" i="24" s="1"/>
  <c r="V193" i="24"/>
  <c r="V200" i="24"/>
  <c r="O207" i="24"/>
  <c r="AN207" i="24" s="1"/>
  <c r="V209" i="24"/>
  <c r="V216" i="24"/>
  <c r="V225" i="24"/>
  <c r="V240" i="24"/>
  <c r="V257" i="24"/>
  <c r="V259" i="24"/>
  <c r="V265" i="24"/>
  <c r="V267" i="24"/>
  <c r="V302" i="24"/>
  <c r="O305" i="24"/>
  <c r="AN305" i="24" s="1"/>
  <c r="V305" i="24"/>
  <c r="V326" i="24"/>
  <c r="V342" i="24"/>
  <c r="V366" i="24"/>
  <c r="V371" i="24"/>
  <c r="V375" i="24"/>
  <c r="V390" i="24"/>
  <c r="V395" i="24"/>
  <c r="V428" i="24"/>
  <c r="V441" i="24"/>
  <c r="O450" i="24"/>
  <c r="AN450" i="24" s="1"/>
  <c r="V452" i="24"/>
  <c r="V454" i="24"/>
  <c r="V504" i="24"/>
  <c r="V531" i="24"/>
  <c r="V547" i="24"/>
  <c r="V167" i="24"/>
  <c r="O168" i="24"/>
  <c r="AN168" i="24" s="1"/>
  <c r="V178" i="24"/>
  <c r="V192" i="24"/>
  <c r="V208" i="24"/>
  <c r="O215" i="24"/>
  <c r="AN215" i="24" s="1"/>
  <c r="V217" i="24"/>
  <c r="V241" i="24"/>
  <c r="V262" i="24"/>
  <c r="V268" i="24"/>
  <c r="V270" i="24"/>
  <c r="V273" i="24"/>
  <c r="O292" i="24"/>
  <c r="AN292" i="24" s="1"/>
  <c r="O314" i="24"/>
  <c r="AN314" i="24" s="1"/>
  <c r="V376" i="24"/>
  <c r="O379" i="24"/>
  <c r="AN379" i="24" s="1"/>
  <c r="O381" i="24"/>
  <c r="AN381" i="24" s="1"/>
  <c r="V400" i="24"/>
  <c r="O432" i="24"/>
  <c r="AN432" i="24" s="1"/>
  <c r="O212" i="24"/>
  <c r="AN212" i="24" s="1"/>
  <c r="O289" i="24"/>
  <c r="AN289" i="24" s="1"/>
  <c r="O70" i="24"/>
  <c r="AN70" i="24" s="1"/>
  <c r="O13" i="24"/>
  <c r="AN13" i="24" s="1"/>
  <c r="O29" i="24"/>
  <c r="AN29" i="24" s="1"/>
  <c r="U549" i="24"/>
  <c r="O11" i="24"/>
  <c r="AN11" i="24" s="1"/>
  <c r="O19" i="24"/>
  <c r="AN19" i="24" s="1"/>
  <c r="O23" i="24"/>
  <c r="AN23" i="24" s="1"/>
  <c r="V23" i="24"/>
  <c r="V27" i="24"/>
  <c r="O31" i="24"/>
  <c r="AN31" i="24" s="1"/>
  <c r="V31" i="24"/>
  <c r="V35" i="24"/>
  <c r="O51" i="24"/>
  <c r="AN51" i="24" s="1"/>
  <c r="O55" i="24"/>
  <c r="AN55" i="24" s="1"/>
  <c r="V55" i="24"/>
  <c r="V59" i="24"/>
  <c r="O63" i="24"/>
  <c r="AN63" i="24" s="1"/>
  <c r="V63" i="24"/>
  <c r="V67" i="24"/>
  <c r="O72" i="24"/>
  <c r="AN72" i="24" s="1"/>
  <c r="V82" i="24"/>
  <c r="V85" i="24"/>
  <c r="O98" i="24"/>
  <c r="AN98" i="24" s="1"/>
  <c r="V98" i="24"/>
  <c r="O101" i="24"/>
  <c r="AN101" i="24" s="1"/>
  <c r="V101" i="24"/>
  <c r="V105" i="24"/>
  <c r="O109" i="24"/>
  <c r="AN109" i="24" s="1"/>
  <c r="O126" i="24"/>
  <c r="AN126" i="24" s="1"/>
  <c r="O130" i="24"/>
  <c r="AN130" i="24" s="1"/>
  <c r="O149" i="24"/>
  <c r="AN149" i="24" s="1"/>
  <c r="O188" i="24"/>
  <c r="AN188" i="24" s="1"/>
  <c r="O6" i="24"/>
  <c r="AN6" i="24" s="1"/>
  <c r="O22" i="24"/>
  <c r="AN22" i="24" s="1"/>
  <c r="O34" i="24"/>
  <c r="AN34" i="24" s="1"/>
  <c r="O38" i="24"/>
  <c r="AN38" i="24" s="1"/>
  <c r="O42" i="24"/>
  <c r="AN42" i="24" s="1"/>
  <c r="O54" i="24"/>
  <c r="AN54" i="24" s="1"/>
  <c r="O62" i="24"/>
  <c r="AN62" i="24" s="1"/>
  <c r="O66" i="24"/>
  <c r="AN66" i="24" s="1"/>
  <c r="O84" i="24"/>
  <c r="AN84" i="24" s="1"/>
  <c r="O94" i="24"/>
  <c r="AN94" i="24" s="1"/>
  <c r="V94" i="24"/>
  <c r="O117" i="24"/>
  <c r="AN117" i="24" s="1"/>
  <c r="V117" i="24"/>
  <c r="V121" i="24"/>
  <c r="O125" i="24"/>
  <c r="AN125" i="24" s="1"/>
  <c r="O133" i="24"/>
  <c r="AN133" i="24" s="1"/>
  <c r="V133" i="24"/>
  <c r="V137" i="24"/>
  <c r="O141" i="24"/>
  <c r="AN141" i="24" s="1"/>
  <c r="O161" i="24"/>
  <c r="AN161" i="24" s="1"/>
  <c r="V165" i="24"/>
  <c r="O178" i="24"/>
  <c r="AN178" i="24" s="1"/>
  <c r="O192" i="24"/>
  <c r="AN192" i="24" s="1"/>
  <c r="O21" i="24"/>
  <c r="AN21" i="24" s="1"/>
  <c r="O45" i="24"/>
  <c r="AN45" i="24" s="1"/>
  <c r="O53" i="24"/>
  <c r="AN53" i="24" s="1"/>
  <c r="O61" i="24"/>
  <c r="AN61" i="24" s="1"/>
  <c r="O69" i="24"/>
  <c r="AN69" i="24" s="1"/>
  <c r="O74" i="24"/>
  <c r="AN74" i="24" s="1"/>
  <c r="O77" i="24"/>
  <c r="AN77" i="24" s="1"/>
  <c r="O93" i="24"/>
  <c r="AN93" i="24" s="1"/>
  <c r="O136" i="24"/>
  <c r="AN136" i="24" s="1"/>
  <c r="O140" i="24"/>
  <c r="AN140" i="24" s="1"/>
  <c r="O144" i="24"/>
  <c r="AN144" i="24" s="1"/>
  <c r="O147" i="24"/>
  <c r="AN147" i="24" s="1"/>
  <c r="O5" i="24"/>
  <c r="AN5" i="24" s="1"/>
  <c r="O37" i="24"/>
  <c r="AN37" i="24" s="1"/>
  <c r="O148" i="24"/>
  <c r="AN148" i="24" s="1"/>
  <c r="O159" i="24"/>
  <c r="AN159" i="24" s="1"/>
  <c r="V169" i="24"/>
  <c r="V176" i="24"/>
  <c r="V181" i="24"/>
  <c r="V211" i="24"/>
  <c r="V214" i="24"/>
  <c r="V219" i="24"/>
  <c r="V227" i="24"/>
  <c r="V235" i="24"/>
  <c r="V237" i="24"/>
  <c r="O240" i="24"/>
  <c r="AN240" i="24" s="1"/>
  <c r="O242" i="24"/>
  <c r="AN242" i="24" s="1"/>
  <c r="V244" i="24"/>
  <c r="V246" i="24"/>
  <c r="V251" i="24"/>
  <c r="O258" i="24"/>
  <c r="AN258" i="24" s="1"/>
  <c r="O260" i="24"/>
  <c r="AN260" i="24" s="1"/>
  <c r="O264" i="24"/>
  <c r="AN264" i="24" s="1"/>
  <c r="O266" i="24"/>
  <c r="AN266" i="24" s="1"/>
  <c r="O268" i="24"/>
  <c r="AN268" i="24" s="1"/>
  <c r="O282" i="24"/>
  <c r="AN282" i="24" s="1"/>
  <c r="O298" i="24"/>
  <c r="AN298" i="24" s="1"/>
  <c r="V313" i="24"/>
  <c r="O336" i="24"/>
  <c r="AN336" i="24" s="1"/>
  <c r="O200" i="24"/>
  <c r="AN200" i="24" s="1"/>
  <c r="V278" i="24"/>
  <c r="O281" i="24"/>
  <c r="AN281" i="24" s="1"/>
  <c r="V281" i="24"/>
  <c r="O284" i="24"/>
  <c r="AN284" i="24" s="1"/>
  <c r="V294" i="24"/>
  <c r="V297" i="24"/>
  <c r="O307" i="24"/>
  <c r="AN307" i="24" s="1"/>
  <c r="V307" i="24"/>
  <c r="O310" i="24"/>
  <c r="AN310" i="24" s="1"/>
  <c r="V310" i="24"/>
  <c r="V315" i="24"/>
  <c r="V318" i="24"/>
  <c r="O330" i="24"/>
  <c r="AN330" i="24" s="1"/>
  <c r="V170" i="24"/>
  <c r="O175" i="24"/>
  <c r="AN175" i="24" s="1"/>
  <c r="V185" i="24"/>
  <c r="V186" i="24"/>
  <c r="V191" i="24"/>
  <c r="O194" i="24"/>
  <c r="AN194" i="24" s="1"/>
  <c r="V194" i="24"/>
  <c r="V199" i="24"/>
  <c r="O202" i="24"/>
  <c r="AN202" i="24" s="1"/>
  <c r="V202" i="24"/>
  <c r="V207" i="24"/>
  <c r="O210" i="24"/>
  <c r="O218" i="24"/>
  <c r="AN218" i="24" s="1"/>
  <c r="O226" i="24"/>
  <c r="AN226" i="24" s="1"/>
  <c r="V228" i="24"/>
  <c r="V230" i="24"/>
  <c r="O234" i="24"/>
  <c r="AN234" i="24" s="1"/>
  <c r="V236" i="24"/>
  <c r="V238" i="24"/>
  <c r="V243" i="24"/>
  <c r="O250" i="24"/>
  <c r="AN250" i="24" s="1"/>
  <c r="V254" i="24"/>
  <c r="O274" i="24"/>
  <c r="AN274" i="24" s="1"/>
  <c r="O290" i="24"/>
  <c r="AN290" i="24" s="1"/>
  <c r="O296" i="24"/>
  <c r="AN296" i="24" s="1"/>
  <c r="O306" i="24"/>
  <c r="AN306" i="24" s="1"/>
  <c r="V312" i="24"/>
  <c r="O320" i="24"/>
  <c r="AN320" i="24" s="1"/>
  <c r="O346" i="24"/>
  <c r="AN346" i="24" s="1"/>
  <c r="O400" i="24"/>
  <c r="AN400" i="24" s="1"/>
  <c r="O392" i="24"/>
  <c r="AN392" i="24" s="1"/>
  <c r="O434" i="24"/>
  <c r="AN434" i="24" s="1"/>
  <c r="O444" i="24"/>
  <c r="AN444" i="24" s="1"/>
  <c r="O452" i="24"/>
  <c r="AN452" i="24" s="1"/>
  <c r="O463" i="24"/>
  <c r="AN463" i="24" s="1"/>
  <c r="O465" i="24"/>
  <c r="O487" i="24"/>
  <c r="AN487" i="24" s="1"/>
  <c r="O509" i="24"/>
  <c r="AN509" i="24" s="1"/>
  <c r="O520" i="24"/>
  <c r="AN520" i="24" s="1"/>
  <c r="O523" i="24"/>
  <c r="AN523" i="24" s="1"/>
  <c r="V523" i="24"/>
  <c r="O527" i="24"/>
  <c r="AN527" i="24" s="1"/>
  <c r="O541" i="24"/>
  <c r="AN541" i="24" s="1"/>
  <c r="O544" i="24"/>
  <c r="AN544" i="24" s="1"/>
  <c r="O322" i="24"/>
  <c r="AN322" i="24" s="1"/>
  <c r="O328" i="24"/>
  <c r="AN328" i="24" s="1"/>
  <c r="O338" i="24"/>
  <c r="AN338" i="24" s="1"/>
  <c r="V344" i="24"/>
  <c r="V355" i="24"/>
  <c r="V356" i="24"/>
  <c r="V358" i="24"/>
  <c r="O362" i="24"/>
  <c r="AN362" i="24" s="1"/>
  <c r="V372" i="24"/>
  <c r="O375" i="24"/>
  <c r="AN375" i="24" s="1"/>
  <c r="V385" i="24"/>
  <c r="V391" i="24"/>
  <c r="V396" i="24"/>
  <c r="O399" i="24"/>
  <c r="AN399" i="24" s="1"/>
  <c r="O405" i="24"/>
  <c r="AN405" i="24" s="1"/>
  <c r="V411" i="24"/>
  <c r="V433" i="24"/>
  <c r="V449" i="24"/>
  <c r="V451" i="24"/>
  <c r="O458" i="24"/>
  <c r="AN458" i="24" s="1"/>
  <c r="V462" i="24"/>
  <c r="V464" i="24"/>
  <c r="O469" i="24"/>
  <c r="AN469" i="24" s="1"/>
  <c r="V472" i="24"/>
  <c r="V483" i="24"/>
  <c r="V486" i="24"/>
  <c r="O499" i="24"/>
  <c r="AN499" i="24" s="1"/>
  <c r="V499" i="24"/>
  <c r="O512" i="24"/>
  <c r="AN512" i="24" s="1"/>
  <c r="O519" i="24"/>
  <c r="AN519" i="24" s="1"/>
  <c r="V532" i="24"/>
  <c r="V334" i="24"/>
  <c r="V347" i="24"/>
  <c r="V350" i="24"/>
  <c r="O354" i="24"/>
  <c r="AN354" i="24" s="1"/>
  <c r="V357" i="24"/>
  <c r="V364" i="24"/>
  <c r="V369" i="24"/>
  <c r="V374" i="24"/>
  <c r="V377" i="24"/>
  <c r="V382" i="24"/>
  <c r="V387" i="24"/>
  <c r="V393" i="24"/>
  <c r="V398" i="24"/>
  <c r="V401" i="24"/>
  <c r="O420" i="24"/>
  <c r="AN420" i="24" s="1"/>
  <c r="O442" i="24"/>
  <c r="AN442" i="24" s="1"/>
  <c r="V457" i="24"/>
  <c r="V459" i="24"/>
  <c r="V475" i="24"/>
  <c r="V478" i="24"/>
  <c r="O485" i="24"/>
  <c r="AN485" i="24" s="1"/>
  <c r="O495" i="24"/>
  <c r="AN495" i="24" s="1"/>
  <c r="O501" i="24"/>
  <c r="AN501" i="24" s="1"/>
  <c r="O537" i="24"/>
  <c r="AN537" i="24" s="1"/>
  <c r="O384" i="24"/>
  <c r="AN384" i="24" s="1"/>
  <c r="O423" i="24"/>
  <c r="AN423" i="24" s="1"/>
  <c r="O426" i="24"/>
  <c r="AN426" i="24" s="1"/>
  <c r="O491" i="24"/>
  <c r="AN491" i="24" s="1"/>
  <c r="O466" i="24"/>
  <c r="AN466" i="24" s="1"/>
  <c r="O356" i="24"/>
  <c r="AN356" i="24" s="1"/>
  <c r="O367" i="24"/>
  <c r="AN367" i="24" s="1"/>
  <c r="V406" i="24"/>
  <c r="V10" i="24"/>
  <c r="V34" i="24"/>
  <c r="V42" i="24"/>
  <c r="V50" i="24"/>
  <c r="V58" i="24"/>
  <c r="V66" i="24"/>
  <c r="V96" i="24"/>
  <c r="O324" i="24"/>
  <c r="AN324" i="24" s="1"/>
  <c r="O378" i="24"/>
  <c r="AN378" i="24" s="1"/>
  <c r="O410" i="24"/>
  <c r="AN410" i="24" s="1"/>
  <c r="V446" i="24"/>
  <c r="V521" i="24"/>
  <c r="V130" i="24"/>
  <c r="V138" i="24"/>
  <c r="V18" i="24"/>
  <c r="V26" i="24"/>
  <c r="V108" i="24"/>
  <c r="O164" i="24"/>
  <c r="AN164" i="24" s="1"/>
  <c r="O172" i="24"/>
  <c r="AN172" i="24" s="1"/>
  <c r="O249" i="24"/>
  <c r="AN249" i="24" s="1"/>
  <c r="V272" i="24"/>
  <c r="V280" i="24"/>
  <c r="V324" i="24"/>
  <c r="V430" i="24"/>
  <c r="O439" i="24"/>
  <c r="AN439" i="24" s="1"/>
  <c r="O431" i="24"/>
  <c r="AN431" i="24" s="1"/>
  <c r="AN465" i="24"/>
  <c r="V12" i="24"/>
  <c r="V24" i="24"/>
  <c r="V56" i="24"/>
  <c r="V80" i="24"/>
  <c r="O176" i="24"/>
  <c r="AN176" i="24" s="1"/>
  <c r="O257" i="24"/>
  <c r="AN257" i="24" s="1"/>
  <c r="O263" i="24"/>
  <c r="AN263" i="24" s="1"/>
  <c r="V300" i="24"/>
  <c r="V304" i="24"/>
  <c r="V346" i="24"/>
  <c r="O386" i="24"/>
  <c r="AN386" i="24" s="1"/>
  <c r="O388" i="24"/>
  <c r="AN388" i="24" s="1"/>
  <c r="V440" i="24"/>
  <c r="O448" i="24"/>
  <c r="AN448" i="24" s="1"/>
  <c r="V460" i="24"/>
  <c r="V146" i="24"/>
  <c r="O150" i="24"/>
  <c r="AN150" i="24" s="1"/>
  <c r="O157" i="24"/>
  <c r="AN157" i="24" s="1"/>
  <c r="O162" i="24"/>
  <c r="AN162" i="24" s="1"/>
  <c r="O243" i="24"/>
  <c r="AN243" i="24" s="1"/>
  <c r="O460" i="24"/>
  <c r="AN460" i="24" s="1"/>
  <c r="O505" i="24"/>
  <c r="AN505" i="24" s="1"/>
  <c r="O380" i="24"/>
  <c r="AN380" i="24" s="1"/>
  <c r="O418" i="24"/>
  <c r="AN418" i="24" s="1"/>
  <c r="V16" i="24"/>
  <c r="V20" i="24"/>
  <c r="V44" i="24"/>
  <c r="V48" i="24"/>
  <c r="V52" i="24"/>
  <c r="V124" i="24"/>
  <c r="V140" i="24"/>
  <c r="V144" i="24"/>
  <c r="O253" i="24"/>
  <c r="AN253" i="24" s="1"/>
  <c r="V276" i="24"/>
  <c r="V76" i="24"/>
  <c r="V106" i="24"/>
  <c r="V112" i="24"/>
  <c r="V122" i="24"/>
  <c r="V128" i="24"/>
  <c r="O151" i="24"/>
  <c r="AN151" i="24" s="1"/>
  <c r="V172" i="24"/>
  <c r="O229" i="24"/>
  <c r="AN229" i="24" s="1"/>
  <c r="O255" i="24"/>
  <c r="AN255" i="24" s="1"/>
  <c r="V332" i="24"/>
  <c r="V92" i="24"/>
  <c r="V114" i="24"/>
  <c r="O155" i="24"/>
  <c r="AN155" i="24" s="1"/>
  <c r="O170" i="24"/>
  <c r="AN170" i="24" s="1"/>
  <c r="O245" i="24"/>
  <c r="AN245" i="24" s="1"/>
  <c r="O160" i="24"/>
  <c r="AN160" i="24" s="1"/>
  <c r="O231" i="24"/>
  <c r="AN231" i="24" s="1"/>
  <c r="O235" i="24"/>
  <c r="AN235" i="24" s="1"/>
  <c r="O394" i="24"/>
  <c r="AN394" i="24" s="1"/>
  <c r="O396" i="24"/>
  <c r="AN396" i="24" s="1"/>
  <c r="O424" i="24"/>
  <c r="AN424" i="24" s="1"/>
  <c r="O464" i="24"/>
  <c r="AN464" i="24" s="1"/>
  <c r="V473" i="24"/>
  <c r="V497" i="24"/>
  <c r="V513" i="24"/>
  <c r="V529" i="24"/>
  <c r="V539" i="24"/>
  <c r="O332" i="24"/>
  <c r="AN332" i="24" s="1"/>
  <c r="O370" i="24"/>
  <c r="AN370" i="24" s="1"/>
  <c r="O402" i="24"/>
  <c r="AN402" i="24" s="1"/>
  <c r="V404" i="24"/>
  <c r="V422" i="24"/>
  <c r="V432" i="24"/>
  <c r="V438" i="24"/>
  <c r="O456" i="24"/>
  <c r="AN456" i="24" s="1"/>
  <c r="O467" i="24"/>
  <c r="AN467" i="24" s="1"/>
  <c r="O473" i="24"/>
  <c r="AN473" i="24" s="1"/>
  <c r="V481" i="24"/>
  <c r="V489" i="24"/>
  <c r="V505" i="24"/>
  <c r="O529" i="24"/>
  <c r="AN529" i="24" s="1"/>
  <c r="O533" i="24"/>
  <c r="AN533" i="24" s="1"/>
  <c r="I549" i="24"/>
  <c r="O87" i="24"/>
  <c r="AN87" i="24" s="1"/>
  <c r="V87" i="24"/>
  <c r="O95" i="24"/>
  <c r="AN95" i="24" s="1"/>
  <c r="V95" i="24"/>
  <c r="O104" i="24"/>
  <c r="AN104" i="24" s="1"/>
  <c r="O108" i="24"/>
  <c r="AN108" i="24" s="1"/>
  <c r="O116" i="24"/>
  <c r="AN116" i="24" s="1"/>
  <c r="N549" i="24"/>
  <c r="AB549" i="24"/>
  <c r="O75" i="24"/>
  <c r="AN75" i="24" s="1"/>
  <c r="O83" i="24"/>
  <c r="AN83" i="24" s="1"/>
  <c r="O91" i="24"/>
  <c r="AN91" i="24" s="1"/>
  <c r="R549" i="24"/>
  <c r="O97" i="24"/>
  <c r="AN97" i="24" s="1"/>
  <c r="O107" i="24"/>
  <c r="AN107" i="24" s="1"/>
  <c r="O115" i="24"/>
  <c r="AN115" i="24" s="1"/>
  <c r="O119" i="24"/>
  <c r="AN119" i="24" s="1"/>
  <c r="O123" i="24"/>
  <c r="AN123" i="24" s="1"/>
  <c r="O191" i="24"/>
  <c r="AN191" i="24" s="1"/>
  <c r="O201" i="24"/>
  <c r="AN201" i="24" s="1"/>
  <c r="O217" i="24"/>
  <c r="AN217" i="24" s="1"/>
  <c r="O177" i="24"/>
  <c r="AN177" i="24" s="1"/>
  <c r="O179" i="24"/>
  <c r="AN179" i="24" s="1"/>
  <c r="O187" i="24"/>
  <c r="AN187" i="24" s="1"/>
  <c r="O189" i="24"/>
  <c r="AN189" i="24" s="1"/>
  <c r="O221" i="24"/>
  <c r="AN221" i="24" s="1"/>
  <c r="O272" i="24"/>
  <c r="AN272" i="24" s="1"/>
  <c r="O273" i="24"/>
  <c r="AN273" i="24" s="1"/>
  <c r="O303" i="24"/>
  <c r="AN303" i="24" s="1"/>
  <c r="O313" i="24"/>
  <c r="AN313" i="24" s="1"/>
  <c r="O317" i="24"/>
  <c r="AN317" i="24" s="1"/>
  <c r="O277" i="24"/>
  <c r="AN277" i="24" s="1"/>
  <c r="O285" i="24"/>
  <c r="AN285" i="24" s="1"/>
  <c r="O293" i="24"/>
  <c r="AN293" i="24" s="1"/>
  <c r="O275" i="24"/>
  <c r="AN275" i="24" s="1"/>
  <c r="V275" i="24"/>
  <c r="V283" i="24"/>
  <c r="V291" i="24"/>
  <c r="O299" i="24"/>
  <c r="AN299" i="24" s="1"/>
  <c r="V299" i="24"/>
  <c r="O311" i="24"/>
  <c r="AN311" i="24" s="1"/>
  <c r="O315" i="24"/>
  <c r="AN315" i="24" s="1"/>
  <c r="V321" i="24"/>
  <c r="V329" i="24"/>
  <c r="O337" i="24"/>
  <c r="AN337" i="24" s="1"/>
  <c r="V337" i="24"/>
  <c r="O345" i="24"/>
  <c r="AN345" i="24" s="1"/>
  <c r="V345" i="24"/>
  <c r="O353" i="24"/>
  <c r="AN353" i="24" s="1"/>
  <c r="V353" i="24"/>
  <c r="V361" i="24"/>
  <c r="V319" i="24"/>
  <c r="O327" i="24"/>
  <c r="AN327" i="24" s="1"/>
  <c r="O335" i="24"/>
  <c r="AN335" i="24" s="1"/>
  <c r="V335" i="24"/>
  <c r="O363" i="24"/>
  <c r="AN363" i="24" s="1"/>
  <c r="V363" i="24"/>
  <c r="O341" i="24"/>
  <c r="AN341" i="24" s="1"/>
  <c r="O349" i="24"/>
  <c r="AN349" i="24" s="1"/>
  <c r="O357" i="24"/>
  <c r="AN357" i="24" s="1"/>
  <c r="O403" i="24"/>
  <c r="AN403" i="24" s="1"/>
  <c r="V408" i="24"/>
  <c r="O409" i="24"/>
  <c r="AN409" i="24" s="1"/>
  <c r="V414" i="24"/>
  <c r="O421" i="24"/>
  <c r="AN421" i="24" s="1"/>
  <c r="O445" i="24"/>
  <c r="AN445" i="24" s="1"/>
  <c r="V419" i="24"/>
  <c r="O427" i="24"/>
  <c r="AN427" i="24" s="1"/>
  <c r="V427" i="24"/>
  <c r="O435" i="24"/>
  <c r="AN435" i="24" s="1"/>
  <c r="V435" i="24"/>
  <c r="O443" i="24"/>
  <c r="AN443" i="24" s="1"/>
  <c r="V443" i="24"/>
  <c r="O417" i="24"/>
  <c r="AN417" i="24" s="1"/>
  <c r="O441" i="24"/>
  <c r="AN441" i="24" s="1"/>
  <c r="O474" i="24"/>
  <c r="AN474" i="24" s="1"/>
  <c r="O477" i="24"/>
  <c r="AN477" i="24" s="1"/>
  <c r="O481" i="24"/>
  <c r="AN481" i="24" s="1"/>
  <c r="O482" i="24"/>
  <c r="AN482" i="24" s="1"/>
  <c r="O484" i="24"/>
  <c r="AN484" i="24" s="1"/>
  <c r="V484" i="24"/>
  <c r="O492" i="24"/>
  <c r="AN492" i="24" s="1"/>
  <c r="V492" i="24"/>
  <c r="V500" i="24"/>
  <c r="O506" i="24"/>
  <c r="AN506" i="24" s="1"/>
  <c r="O490" i="24"/>
  <c r="AN490" i="24" s="1"/>
  <c r="O498" i="24"/>
  <c r="AN498" i="24" s="1"/>
  <c r="O488" i="24"/>
  <c r="AN488" i="24" s="1"/>
  <c r="V488" i="24"/>
  <c r="V496" i="24"/>
  <c r="O502" i="24"/>
  <c r="AN502" i="24" s="1"/>
  <c r="V502" i="24"/>
  <c r="V510" i="24"/>
  <c r="V518" i="24"/>
  <c r="V526" i="24"/>
  <c r="O516" i="24"/>
  <c r="AN516" i="24" s="1"/>
  <c r="O524" i="24"/>
  <c r="AN524" i="24" s="1"/>
  <c r="V524" i="24"/>
  <c r="O514" i="24"/>
  <c r="AN514" i="24" s="1"/>
  <c r="O522" i="24"/>
  <c r="AN522" i="24" s="1"/>
  <c r="O530" i="24"/>
  <c r="AN530" i="24" s="1"/>
  <c r="O538" i="24"/>
  <c r="AN538" i="24" s="1"/>
  <c r="O546" i="24"/>
  <c r="AN546" i="24" s="1"/>
  <c r="F549" i="24" l="1"/>
  <c r="S549" i="24"/>
  <c r="V6" i="24"/>
  <c r="AO220" i="24"/>
  <c r="X220" i="24"/>
  <c r="AC220" i="24" s="1"/>
  <c r="AN158" i="24"/>
  <c r="X158" i="24"/>
  <c r="AC158" i="24" s="1"/>
  <c r="X41" i="24"/>
  <c r="AC41" i="24" s="1"/>
  <c r="X463" i="24"/>
  <c r="AC463" i="24" s="1"/>
  <c r="X204" i="24"/>
  <c r="AC204" i="24" s="1"/>
  <c r="X331" i="24"/>
  <c r="AC331" i="24" s="1"/>
  <c r="X381" i="24"/>
  <c r="AC381" i="24" s="1"/>
  <c r="X465" i="24"/>
  <c r="AC465" i="24" s="1"/>
  <c r="AN204" i="24"/>
  <c r="X248" i="24"/>
  <c r="AC248" i="24" s="1"/>
  <c r="X434" i="24"/>
  <c r="AC434" i="24" s="1"/>
  <c r="W488" i="24"/>
  <c r="AO488" i="24" s="1"/>
  <c r="W351" i="24"/>
  <c r="AO351" i="24" s="1"/>
  <c r="W319" i="24"/>
  <c r="AO319" i="24" s="1"/>
  <c r="W337" i="24"/>
  <c r="AO337" i="24" s="1"/>
  <c r="W404" i="24"/>
  <c r="AO404" i="24" s="1"/>
  <c r="W76" i="24"/>
  <c r="AO76" i="24" s="1"/>
  <c r="W68" i="24"/>
  <c r="AO68" i="24" s="1"/>
  <c r="W66" i="24"/>
  <c r="AO66" i="24" s="1"/>
  <c r="W22" i="24"/>
  <c r="AO22" i="24" s="1"/>
  <c r="W501" i="24"/>
  <c r="AO501" i="24" s="1"/>
  <c r="W453" i="24"/>
  <c r="AO453" i="24" s="1"/>
  <c r="W401" i="24"/>
  <c r="AO401" i="24" s="1"/>
  <c r="W449" i="24"/>
  <c r="W391" i="24"/>
  <c r="AO391" i="24" s="1"/>
  <c r="W367" i="24"/>
  <c r="AO367" i="24" s="1"/>
  <c r="W546" i="24"/>
  <c r="AO546" i="24" s="1"/>
  <c r="W506" i="24"/>
  <c r="AO506" i="24" s="1"/>
  <c r="W254" i="24"/>
  <c r="AO254" i="24" s="1"/>
  <c r="W223" i="24"/>
  <c r="AO223" i="24" s="1"/>
  <c r="W202" i="24"/>
  <c r="AO202" i="24" s="1"/>
  <c r="W308" i="24"/>
  <c r="W282" i="24"/>
  <c r="AO282" i="24" s="1"/>
  <c r="W214" i="24"/>
  <c r="AO214" i="24" s="1"/>
  <c r="W195" i="24"/>
  <c r="AO195" i="24" s="1"/>
  <c r="W171" i="24"/>
  <c r="W161" i="24"/>
  <c r="AO161" i="24" s="1"/>
  <c r="W55" i="24"/>
  <c r="AO55" i="24" s="1"/>
  <c r="W39" i="24"/>
  <c r="AO39" i="24" s="1"/>
  <c r="W15" i="24"/>
  <c r="W511" i="24"/>
  <c r="AO511" i="24" s="1"/>
  <c r="W431" i="24"/>
  <c r="AO431" i="24" s="1"/>
  <c r="W456" i="24"/>
  <c r="AO456" i="24" s="1"/>
  <c r="W45" i="24"/>
  <c r="W29" i="24"/>
  <c r="AO29" i="24" s="1"/>
  <c r="W403" i="24"/>
  <c r="AO403" i="24" s="1"/>
  <c r="W352" i="24"/>
  <c r="AO352" i="24" s="1"/>
  <c r="W197" i="24"/>
  <c r="AO197" i="24" s="1"/>
  <c r="W450" i="24"/>
  <c r="W524" i="24"/>
  <c r="AO524" i="24" s="1"/>
  <c r="W508" i="24"/>
  <c r="AO508" i="24" s="1"/>
  <c r="W518" i="24"/>
  <c r="W502" i="24"/>
  <c r="AO502" i="24" s="1"/>
  <c r="W496" i="24"/>
  <c r="AO496" i="24" s="1"/>
  <c r="W500" i="24"/>
  <c r="AO500" i="24" s="1"/>
  <c r="W484" i="24"/>
  <c r="AO484" i="24" s="1"/>
  <c r="W468" i="24"/>
  <c r="AO468" i="24" s="1"/>
  <c r="W435" i="24"/>
  <c r="AO435" i="24" s="1"/>
  <c r="W419" i="24"/>
  <c r="AO419" i="24" s="1"/>
  <c r="W437" i="24"/>
  <c r="AO437" i="24" s="1"/>
  <c r="W421" i="24"/>
  <c r="AO421" i="24" s="1"/>
  <c r="W414" i="24"/>
  <c r="AO414" i="24" s="1"/>
  <c r="W363" i="24"/>
  <c r="AO363" i="24" s="1"/>
  <c r="W299" i="24"/>
  <c r="AO299" i="24" s="1"/>
  <c r="W283" i="24"/>
  <c r="AO283" i="24" s="1"/>
  <c r="W303" i="24"/>
  <c r="AO303" i="24" s="1"/>
  <c r="W287" i="24"/>
  <c r="AO287" i="24" s="1"/>
  <c r="W271" i="24"/>
  <c r="AO271" i="24" s="1"/>
  <c r="W91" i="24"/>
  <c r="AO91" i="24" s="1"/>
  <c r="W75" i="24"/>
  <c r="AO75" i="24" s="1"/>
  <c r="W481" i="24"/>
  <c r="AO481" i="24" s="1"/>
  <c r="W416" i="24"/>
  <c r="X416" i="24" s="1"/>
  <c r="AC416" i="24" s="1"/>
  <c r="W529" i="24"/>
  <c r="AO529" i="24" s="1"/>
  <c r="W485" i="24"/>
  <c r="AO485" i="24" s="1"/>
  <c r="W402" i="24"/>
  <c r="AO402" i="24" s="1"/>
  <c r="W114" i="24"/>
  <c r="AO114" i="24" s="1"/>
  <c r="W354" i="24"/>
  <c r="AO354" i="24" s="1"/>
  <c r="W247" i="24"/>
  <c r="AO247" i="24" s="1"/>
  <c r="W112" i="24"/>
  <c r="AO112" i="24" s="1"/>
  <c r="W144" i="24"/>
  <c r="W116" i="24"/>
  <c r="AO116" i="24" s="1"/>
  <c r="W48" i="24"/>
  <c r="AO48" i="24" s="1"/>
  <c r="W16" i="24"/>
  <c r="AO16" i="24" s="1"/>
  <c r="W146" i="24"/>
  <c r="W460" i="24"/>
  <c r="AO460" i="24" s="1"/>
  <c r="W424" i="24"/>
  <c r="AO424" i="24" s="1"/>
  <c r="W346" i="24"/>
  <c r="AO346" i="24" s="1"/>
  <c r="W300" i="24"/>
  <c r="AO300" i="24" s="1"/>
  <c r="W64" i="24"/>
  <c r="AO64" i="24" s="1"/>
  <c r="W28" i="24"/>
  <c r="AO28" i="24" s="1"/>
  <c r="W330" i="24"/>
  <c r="W108" i="24"/>
  <c r="AO108" i="24" s="1"/>
  <c r="W26" i="24"/>
  <c r="W138" i="24"/>
  <c r="AO138" i="24" s="1"/>
  <c r="W118" i="24"/>
  <c r="W239" i="24"/>
  <c r="W58" i="24"/>
  <c r="AO58" i="24" s="1"/>
  <c r="W42" i="24"/>
  <c r="X42" i="24" s="1"/>
  <c r="AC42" i="24" s="1"/>
  <c r="W14" i="24"/>
  <c r="AO14" i="24" s="1"/>
  <c r="W493" i="24"/>
  <c r="X493" i="24" s="1"/>
  <c r="AC493" i="24" s="1"/>
  <c r="W478" i="24"/>
  <c r="AO478" i="24" s="1"/>
  <c r="W459" i="24"/>
  <c r="AO459" i="24" s="1"/>
  <c r="W420" i="24"/>
  <c r="AO420" i="24" s="1"/>
  <c r="W398" i="24"/>
  <c r="AO398" i="24" s="1"/>
  <c r="W387" i="24"/>
  <c r="AO387" i="24" s="1"/>
  <c r="W377" i="24"/>
  <c r="AO377" i="24" s="1"/>
  <c r="W364" i="24"/>
  <c r="AO364" i="24" s="1"/>
  <c r="W350" i="24"/>
  <c r="W334" i="24"/>
  <c r="AO334" i="24" s="1"/>
  <c r="W540" i="24"/>
  <c r="X540" i="24" s="1"/>
  <c r="AC540" i="24" s="1"/>
  <c r="W522" i="24"/>
  <c r="AO522" i="24" s="1"/>
  <c r="W486" i="24"/>
  <c r="W472" i="24"/>
  <c r="AO472" i="24" s="1"/>
  <c r="W462" i="24"/>
  <c r="AO462" i="24" s="1"/>
  <c r="W433" i="24"/>
  <c r="AO433" i="24" s="1"/>
  <c r="W385" i="24"/>
  <c r="X385" i="24" s="1"/>
  <c r="AC385" i="24" s="1"/>
  <c r="W362" i="24"/>
  <c r="AO362" i="24" s="1"/>
  <c r="W356" i="24"/>
  <c r="AO356" i="24" s="1"/>
  <c r="W471" i="24"/>
  <c r="AO471" i="24" s="1"/>
  <c r="W320" i="24"/>
  <c r="W277" i="24"/>
  <c r="AO277" i="24" s="1"/>
  <c r="W252" i="24"/>
  <c r="X252" i="24" s="1"/>
  <c r="AC252" i="24" s="1"/>
  <c r="W243" i="24"/>
  <c r="AO243" i="24" s="1"/>
  <c r="W230" i="24"/>
  <c r="AO230" i="24" s="1"/>
  <c r="W210" i="24"/>
  <c r="AO210" i="24" s="1"/>
  <c r="W191" i="24"/>
  <c r="AO191" i="24" s="1"/>
  <c r="W170" i="24"/>
  <c r="AO170" i="24" s="1"/>
  <c r="W307" i="24"/>
  <c r="W281" i="24"/>
  <c r="AO281" i="24" s="1"/>
  <c r="W269" i="24"/>
  <c r="AO269" i="24" s="1"/>
  <c r="W316" i="24"/>
  <c r="AO316" i="24" s="1"/>
  <c r="W244" i="24"/>
  <c r="W237" i="24"/>
  <c r="AO237" i="24" s="1"/>
  <c r="W224" i="24"/>
  <c r="AO224" i="24" s="1"/>
  <c r="W203" i="24"/>
  <c r="W190" i="24"/>
  <c r="AO190" i="24" s="1"/>
  <c r="W169" i="24"/>
  <c r="AO169" i="24" s="1"/>
  <c r="W165" i="24"/>
  <c r="X165" i="24" s="1"/>
  <c r="AC165" i="24" s="1"/>
  <c r="W141" i="24"/>
  <c r="AO141" i="24" s="1"/>
  <c r="W133" i="24"/>
  <c r="W125" i="24"/>
  <c r="AO125" i="24" s="1"/>
  <c r="W117" i="24"/>
  <c r="AO117" i="24" s="1"/>
  <c r="W85" i="24"/>
  <c r="AO85" i="24" s="1"/>
  <c r="W400" i="24"/>
  <c r="W376" i="24"/>
  <c r="AO376" i="24" s="1"/>
  <c r="W266" i="24"/>
  <c r="AO266" i="24" s="1"/>
  <c r="W258" i="24"/>
  <c r="AO258" i="24" s="1"/>
  <c r="W226" i="24"/>
  <c r="W208" i="24"/>
  <c r="W178" i="24"/>
  <c r="AO178" i="24" s="1"/>
  <c r="W454" i="24"/>
  <c r="AO454" i="24" s="1"/>
  <c r="W439" i="24"/>
  <c r="AO439" i="24" s="1"/>
  <c r="W395" i="24"/>
  <c r="W386" i="24"/>
  <c r="AO386" i="24" s="1"/>
  <c r="W342" i="24"/>
  <c r="W305" i="24"/>
  <c r="AO305" i="24" s="1"/>
  <c r="W267" i="24"/>
  <c r="AO267" i="24" s="1"/>
  <c r="W259" i="24"/>
  <c r="AO259" i="24" s="1"/>
  <c r="W216" i="24"/>
  <c r="AO216" i="24" s="1"/>
  <c r="W193" i="24"/>
  <c r="AO193" i="24" s="1"/>
  <c r="W147" i="24"/>
  <c r="AO147" i="24" s="1"/>
  <c r="W103" i="24"/>
  <c r="AO103" i="24" s="1"/>
  <c r="W74" i="24"/>
  <c r="W542" i="24"/>
  <c r="AO542" i="24" s="1"/>
  <c r="W487" i="24"/>
  <c r="W409" i="24"/>
  <c r="AO409" i="24" s="1"/>
  <c r="W339" i="24"/>
  <c r="W286" i="24"/>
  <c r="W182" i="24"/>
  <c r="W153" i="24"/>
  <c r="AO153" i="24" s="1"/>
  <c r="W536" i="24"/>
  <c r="AO536" i="24" s="1"/>
  <c r="W448" i="24"/>
  <c r="AO448" i="24" s="1"/>
  <c r="W196" i="24"/>
  <c r="AO196" i="24" s="1"/>
  <c r="W90" i="24"/>
  <c r="AO90" i="24" s="1"/>
  <c r="W249" i="24"/>
  <c r="AO249" i="24" s="1"/>
  <c r="W491" i="24"/>
  <c r="X491" i="24" s="1"/>
  <c r="AC491" i="24" s="1"/>
  <c r="W392" i="24"/>
  <c r="W175" i="24"/>
  <c r="X175" i="24" s="1"/>
  <c r="AC175" i="24" s="1"/>
  <c r="AO434" i="24"/>
  <c r="W107" i="24"/>
  <c r="AO107" i="24" s="1"/>
  <c r="AO331" i="24"/>
  <c r="AO248" i="24"/>
  <c r="W95" i="24"/>
  <c r="AO95" i="24" s="1"/>
  <c r="W79" i="24"/>
  <c r="AO79" i="24" s="1"/>
  <c r="W489" i="24"/>
  <c r="AO489" i="24" s="1"/>
  <c r="W422" i="24"/>
  <c r="AO422" i="24" s="1"/>
  <c r="W533" i="24"/>
  <c r="AO533" i="24" s="1"/>
  <c r="W497" i="24"/>
  <c r="AO497" i="24" s="1"/>
  <c r="W120" i="24"/>
  <c r="AO120" i="24" s="1"/>
  <c r="W124" i="24"/>
  <c r="AO124" i="24" s="1"/>
  <c r="W20" i="24"/>
  <c r="X20" i="24" s="1"/>
  <c r="AC20" i="24" s="1"/>
  <c r="W272" i="24"/>
  <c r="AO272" i="24" s="1"/>
  <c r="W164" i="24"/>
  <c r="AO164" i="24" s="1"/>
  <c r="W46" i="24"/>
  <c r="AO46" i="24" s="1"/>
  <c r="W369" i="24"/>
  <c r="AO369" i="24" s="1"/>
  <c r="W512" i="24"/>
  <c r="AO512" i="24" s="1"/>
  <c r="W464" i="24"/>
  <c r="AO464" i="24" s="1"/>
  <c r="W328" i="24"/>
  <c r="AO328" i="24" s="1"/>
  <c r="W520" i="24"/>
  <c r="AO520" i="24" s="1"/>
  <c r="W477" i="24"/>
  <c r="AO477" i="24" s="1"/>
  <c r="W312" i="24"/>
  <c r="AO312" i="24" s="1"/>
  <c r="W215" i="24"/>
  <c r="AO215" i="24" s="1"/>
  <c r="W333" i="24"/>
  <c r="AO333" i="24" s="1"/>
  <c r="W47" i="24"/>
  <c r="AO47" i="24" s="1"/>
  <c r="W31" i="24"/>
  <c r="AO31" i="24" s="1"/>
  <c r="W7" i="24"/>
  <c r="AO7" i="24" s="1"/>
  <c r="W268" i="24"/>
  <c r="AO268" i="24" s="1"/>
  <c r="W241" i="24"/>
  <c r="AO241" i="24" s="1"/>
  <c r="W547" i="24"/>
  <c r="AO547" i="24" s="1"/>
  <c r="W441" i="24"/>
  <c r="AO441" i="24" s="1"/>
  <c r="W388" i="24"/>
  <c r="AO388" i="24" s="1"/>
  <c r="W261" i="24"/>
  <c r="AO261" i="24" s="1"/>
  <c r="W544" i="24"/>
  <c r="X544" i="24" s="1"/>
  <c r="AC544" i="24" s="1"/>
  <c r="W426" i="24"/>
  <c r="AO426" i="24" s="1"/>
  <c r="W384" i="24"/>
  <c r="X384" i="24" s="1"/>
  <c r="AC384" i="24" s="1"/>
  <c r="W537" i="24"/>
  <c r="AO537" i="24" s="1"/>
  <c r="W507" i="24"/>
  <c r="AO507" i="24" s="1"/>
  <c r="W183" i="24"/>
  <c r="AO183" i="24" s="1"/>
  <c r="W538" i="24"/>
  <c r="X538" i="24" s="1"/>
  <c r="AC538" i="24" s="1"/>
  <c r="W343" i="24"/>
  <c r="AO343" i="24" s="1"/>
  <c r="W327" i="24"/>
  <c r="X327" i="24" s="1"/>
  <c r="AC327" i="24" s="1"/>
  <c r="W361" i="24"/>
  <c r="AO361" i="24" s="1"/>
  <c r="W345" i="24"/>
  <c r="AO345" i="24" s="1"/>
  <c r="W329" i="24"/>
  <c r="AO329" i="24" s="1"/>
  <c r="W87" i="24"/>
  <c r="AO87" i="24" s="1"/>
  <c r="W71" i="24"/>
  <c r="AO71" i="24" s="1"/>
  <c r="W438" i="24"/>
  <c r="X438" i="24" s="1"/>
  <c r="AC438" i="24" s="1"/>
  <c r="W519" i="24"/>
  <c r="AO519" i="24" s="1"/>
  <c r="W473" i="24"/>
  <c r="AO473" i="24" s="1"/>
  <c r="W231" i="24"/>
  <c r="AO231" i="24" s="1"/>
  <c r="W104" i="24"/>
  <c r="AO104" i="24" s="1"/>
  <c r="W332" i="24"/>
  <c r="AO332" i="24" s="1"/>
  <c r="W172" i="24"/>
  <c r="AO172" i="24" s="1"/>
  <c r="W106" i="24"/>
  <c r="AO106" i="24" s="1"/>
  <c r="W292" i="24"/>
  <c r="AO292" i="24" s="1"/>
  <c r="W140" i="24"/>
  <c r="AO140" i="24" s="1"/>
  <c r="W110" i="24"/>
  <c r="AO110" i="24" s="1"/>
  <c r="W44" i="24"/>
  <c r="AO44" i="24" s="1"/>
  <c r="W503" i="24"/>
  <c r="AO503" i="24" s="1"/>
  <c r="W142" i="24"/>
  <c r="AO142" i="24" s="1"/>
  <c r="W412" i="24"/>
  <c r="AO412" i="24" s="1"/>
  <c r="W338" i="24"/>
  <c r="AO338" i="24" s="1"/>
  <c r="W296" i="24"/>
  <c r="AO296" i="24" s="1"/>
  <c r="W80" i="24"/>
  <c r="AO80" i="24" s="1"/>
  <c r="W56" i="24"/>
  <c r="X56" i="24" s="1"/>
  <c r="AC56" i="24" s="1"/>
  <c r="W24" i="24"/>
  <c r="AO24" i="24" s="1"/>
  <c r="W324" i="24"/>
  <c r="AO324" i="24" s="1"/>
  <c r="W100" i="24"/>
  <c r="AO100" i="24" s="1"/>
  <c r="W18" i="24"/>
  <c r="AO18" i="24" s="1"/>
  <c r="W134" i="24"/>
  <c r="AO134" i="24" s="1"/>
  <c r="W521" i="24"/>
  <c r="AO521" i="24" s="1"/>
  <c r="W340" i="24"/>
  <c r="AO340" i="24" s="1"/>
  <c r="W96" i="24"/>
  <c r="X96" i="24" s="1"/>
  <c r="AC96" i="24" s="1"/>
  <c r="W54" i="24"/>
  <c r="AO54" i="24" s="1"/>
  <c r="W38" i="24"/>
  <c r="AO38" i="24" s="1"/>
  <c r="W10" i="24"/>
  <c r="AO10" i="24" s="1"/>
  <c r="W406" i="24"/>
  <c r="AO406" i="24" s="1"/>
  <c r="W514" i="24"/>
  <c r="AO514" i="24" s="1"/>
  <c r="W498" i="24"/>
  <c r="X498" i="24" s="1"/>
  <c r="AC498" i="24" s="1"/>
  <c r="W482" i="24"/>
  <c r="AO482" i="24" s="1"/>
  <c r="W475" i="24"/>
  <c r="AO475" i="24" s="1"/>
  <c r="W457" i="24"/>
  <c r="AO457" i="24" s="1"/>
  <c r="W374" i="24"/>
  <c r="AO374" i="24" s="1"/>
  <c r="W499" i="24"/>
  <c r="AO499" i="24" s="1"/>
  <c r="W418" i="24"/>
  <c r="AO418" i="24" s="1"/>
  <c r="W396" i="24"/>
  <c r="AO396" i="24" s="1"/>
  <c r="W372" i="24"/>
  <c r="X372" i="24" s="1"/>
  <c r="AC372" i="24" s="1"/>
  <c r="W355" i="24"/>
  <c r="AO355" i="24" s="1"/>
  <c r="W341" i="24"/>
  <c r="AO341" i="24" s="1"/>
  <c r="W325" i="24"/>
  <c r="AO325" i="24" s="1"/>
  <c r="W541" i="24"/>
  <c r="AO541" i="24" s="1"/>
  <c r="W523" i="24"/>
  <c r="AO523" i="24" s="1"/>
  <c r="W509" i="24"/>
  <c r="AO509" i="24" s="1"/>
  <c r="W309" i="24"/>
  <c r="AO309" i="24" s="1"/>
  <c r="W293" i="24"/>
  <c r="X293" i="24" s="1"/>
  <c r="AC293" i="24" s="1"/>
  <c r="W274" i="24"/>
  <c r="AO274" i="24" s="1"/>
  <c r="W238" i="24"/>
  <c r="AO238" i="24" s="1"/>
  <c r="W228" i="24"/>
  <c r="AO228" i="24" s="1"/>
  <c r="W218" i="24"/>
  <c r="AO218" i="24" s="1"/>
  <c r="W199" i="24"/>
  <c r="AO199" i="24" s="1"/>
  <c r="W186" i="24"/>
  <c r="AO186" i="24" s="1"/>
  <c r="W177" i="24"/>
  <c r="AO177" i="24" s="1"/>
  <c r="W168" i="24"/>
  <c r="AO168" i="24" s="1"/>
  <c r="W315" i="24"/>
  <c r="AO315" i="24" s="1"/>
  <c r="W294" i="24"/>
  <c r="AO294" i="24" s="1"/>
  <c r="W253" i="24"/>
  <c r="W235" i="24"/>
  <c r="AO235" i="24" s="1"/>
  <c r="W211" i="24"/>
  <c r="AO211" i="24" s="1"/>
  <c r="W198" i="24"/>
  <c r="AO198" i="24" s="1"/>
  <c r="W181" i="24"/>
  <c r="AO181" i="24" s="1"/>
  <c r="W97" i="24"/>
  <c r="AO97" i="24" s="1"/>
  <c r="W81" i="24"/>
  <c r="AO81" i="24" s="1"/>
  <c r="W105" i="24"/>
  <c r="AO105" i="24" s="1"/>
  <c r="W98" i="24"/>
  <c r="AO98" i="24" s="1"/>
  <c r="W67" i="24"/>
  <c r="AO67" i="24" s="1"/>
  <c r="W59" i="24"/>
  <c r="AO59" i="24" s="1"/>
  <c r="W51" i="24"/>
  <c r="AO51" i="24" s="1"/>
  <c r="W43" i="24"/>
  <c r="W35" i="24"/>
  <c r="AO35" i="24" s="1"/>
  <c r="W27" i="24"/>
  <c r="AO27" i="24" s="1"/>
  <c r="W19" i="24"/>
  <c r="AO19" i="24" s="1"/>
  <c r="W11" i="24"/>
  <c r="W517" i="24"/>
  <c r="AO517" i="24" s="1"/>
  <c r="W442" i="24"/>
  <c r="AO442" i="24" s="1"/>
  <c r="W389" i="24"/>
  <c r="AO389" i="24" s="1"/>
  <c r="W365" i="24"/>
  <c r="AO365" i="24" s="1"/>
  <c r="W273" i="24"/>
  <c r="AO273" i="24" s="1"/>
  <c r="W264" i="24"/>
  <c r="AO264" i="24" s="1"/>
  <c r="W256" i="24"/>
  <c r="AO256" i="24" s="1"/>
  <c r="W201" i="24"/>
  <c r="AO201" i="24" s="1"/>
  <c r="W531" i="24"/>
  <c r="AO531" i="24" s="1"/>
  <c r="W474" i="24"/>
  <c r="AO474" i="24" s="1"/>
  <c r="W452" i="24"/>
  <c r="AO452" i="24" s="1"/>
  <c r="W428" i="24"/>
  <c r="AO428" i="24" s="1"/>
  <c r="W375" i="24"/>
  <c r="W366" i="24"/>
  <c r="AO366" i="24" s="1"/>
  <c r="W265" i="24"/>
  <c r="AO265" i="24" s="1"/>
  <c r="W257" i="24"/>
  <c r="AO257" i="24" s="1"/>
  <c r="W232" i="24"/>
  <c r="AO232" i="24" s="1"/>
  <c r="W209" i="24"/>
  <c r="AO209" i="24" s="1"/>
  <c r="W139" i="24"/>
  <c r="W123" i="24"/>
  <c r="AO123" i="24" s="1"/>
  <c r="W135" i="24"/>
  <c r="AO135" i="24" s="1"/>
  <c r="W119" i="24"/>
  <c r="X119" i="24" s="1"/>
  <c r="AC119" i="24" s="1"/>
  <c r="W89" i="24"/>
  <c r="AO89" i="24" s="1"/>
  <c r="W69" i="24"/>
  <c r="AO69" i="24" s="1"/>
  <c r="W53" i="24"/>
  <c r="AO53" i="24" s="1"/>
  <c r="W37" i="24"/>
  <c r="X37" i="24" s="1"/>
  <c r="AC37" i="24" s="1"/>
  <c r="W21" i="24"/>
  <c r="AO21" i="24" s="1"/>
  <c r="W5" i="24"/>
  <c r="AO5" i="24" s="1"/>
  <c r="W469" i="24"/>
  <c r="AO469" i="24" s="1"/>
  <c r="W470" i="24"/>
  <c r="AO470" i="24" s="1"/>
  <c r="W407" i="24"/>
  <c r="AO407" i="24" s="1"/>
  <c r="W359" i="24"/>
  <c r="X359" i="24" s="1"/>
  <c r="AC359" i="24" s="1"/>
  <c r="W233" i="24"/>
  <c r="AO233" i="24" s="1"/>
  <c r="W151" i="24"/>
  <c r="AO151" i="24" s="1"/>
  <c r="W534" i="24"/>
  <c r="AO534" i="24" s="1"/>
  <c r="W444" i="24"/>
  <c r="W360" i="24"/>
  <c r="W188" i="24"/>
  <c r="AO188" i="24" s="1"/>
  <c r="W65" i="24"/>
  <c r="AO65" i="24" s="1"/>
  <c r="W221" i="24"/>
  <c r="X221" i="24" s="1"/>
  <c r="AC221" i="24" s="1"/>
  <c r="W162" i="24"/>
  <c r="W336" i="24"/>
  <c r="W173" i="24"/>
  <c r="AO173" i="24" s="1"/>
  <c r="W528" i="24"/>
  <c r="X528" i="24" s="1"/>
  <c r="AC528" i="24" s="1"/>
  <c r="W77" i="24"/>
  <c r="W335" i="24"/>
  <c r="AO335" i="24" s="1"/>
  <c r="W353" i="24"/>
  <c r="AO353" i="24" s="1"/>
  <c r="W321" i="24"/>
  <c r="W284" i="24"/>
  <c r="AO284" i="24" s="1"/>
  <c r="W72" i="24"/>
  <c r="AO72" i="24" s="1"/>
  <c r="W122" i="24"/>
  <c r="W255" i="24"/>
  <c r="AO255" i="24" s="1"/>
  <c r="W148" i="24"/>
  <c r="AO148" i="24" s="1"/>
  <c r="W52" i="24"/>
  <c r="W440" i="24"/>
  <c r="AO440" i="24" s="1"/>
  <c r="W304" i="24"/>
  <c r="AO304" i="24" s="1"/>
  <c r="W36" i="24"/>
  <c r="AO36" i="24" s="1"/>
  <c r="W8" i="24"/>
  <c r="X8" i="24" s="1"/>
  <c r="AC8" i="24" s="1"/>
  <c r="W410" i="24"/>
  <c r="AO410" i="24" s="1"/>
  <c r="W30" i="24"/>
  <c r="AO30" i="24" s="1"/>
  <c r="W126" i="24"/>
  <c r="AO126" i="24" s="1"/>
  <c r="W378" i="24"/>
  <c r="AO378" i="24" s="1"/>
  <c r="W344" i="24"/>
  <c r="AO344" i="24" s="1"/>
  <c r="W530" i="24"/>
  <c r="X530" i="24" s="1"/>
  <c r="AC530" i="24" s="1"/>
  <c r="W245" i="24"/>
  <c r="AO245" i="24" s="1"/>
  <c r="W180" i="24"/>
  <c r="AO180" i="24" s="1"/>
  <c r="W318" i="24"/>
  <c r="AO318" i="24" s="1"/>
  <c r="W297" i="24"/>
  <c r="W298" i="24"/>
  <c r="AO298" i="24" s="1"/>
  <c r="W246" i="24"/>
  <c r="X246" i="24" s="1"/>
  <c r="AC246" i="24" s="1"/>
  <c r="W227" i="24"/>
  <c r="AO227" i="24" s="1"/>
  <c r="W184" i="24"/>
  <c r="X184" i="24" s="1"/>
  <c r="AC184" i="24" s="1"/>
  <c r="W109" i="24"/>
  <c r="AO109" i="24" s="1"/>
  <c r="W101" i="24"/>
  <c r="AO101" i="24" s="1"/>
  <c r="W63" i="24"/>
  <c r="AO63" i="24" s="1"/>
  <c r="W23" i="24"/>
  <c r="AO23" i="24" s="1"/>
  <c r="W260" i="24"/>
  <c r="W192" i="24"/>
  <c r="AO192" i="24" s="1"/>
  <c r="W504" i="24"/>
  <c r="AO504" i="24" s="1"/>
  <c r="W397" i="24"/>
  <c r="W371" i="24"/>
  <c r="AO371" i="24" s="1"/>
  <c r="W240" i="24"/>
  <c r="AO240" i="24" s="1"/>
  <c r="W200" i="24"/>
  <c r="W166" i="24"/>
  <c r="AO166" i="24" s="1"/>
  <c r="W131" i="24"/>
  <c r="AO131" i="24" s="1"/>
  <c r="W93" i="24"/>
  <c r="X93" i="24" s="1"/>
  <c r="AC93" i="24" s="1"/>
  <c r="W143" i="24"/>
  <c r="AO143" i="24" s="1"/>
  <c r="W127" i="24"/>
  <c r="AO127" i="24" s="1"/>
  <c r="W61" i="24"/>
  <c r="AO61" i="24" s="1"/>
  <c r="W13" i="24"/>
  <c r="AO13" i="24" s="1"/>
  <c r="W157" i="24"/>
  <c r="AO157" i="24" s="1"/>
  <c r="W490" i="24"/>
  <c r="AO490" i="24" s="1"/>
  <c r="W115" i="24"/>
  <c r="AO115" i="24" s="1"/>
  <c r="W205" i="24"/>
  <c r="AO205" i="24" s="1"/>
  <c r="W480" i="24"/>
  <c r="AO480" i="24" s="1"/>
  <c r="W516" i="24"/>
  <c r="AO516" i="24" s="1"/>
  <c r="W526" i="24"/>
  <c r="AO526" i="24" s="1"/>
  <c r="W510" i="24"/>
  <c r="AO510" i="24" s="1"/>
  <c r="X507" i="24"/>
  <c r="AC507" i="24" s="1"/>
  <c r="W492" i="24"/>
  <c r="AO492" i="24" s="1"/>
  <c r="W476" i="24"/>
  <c r="AO476" i="24" s="1"/>
  <c r="W443" i="24"/>
  <c r="AO443" i="24" s="1"/>
  <c r="W427" i="24"/>
  <c r="AO427" i="24" s="1"/>
  <c r="W445" i="24"/>
  <c r="AO445" i="24" s="1"/>
  <c r="W429" i="24"/>
  <c r="AO429" i="24" s="1"/>
  <c r="W408" i="24"/>
  <c r="AO408" i="24" s="1"/>
  <c r="W291" i="24"/>
  <c r="AO291" i="24" s="1"/>
  <c r="W275" i="24"/>
  <c r="AO275" i="24" s="1"/>
  <c r="W295" i="24"/>
  <c r="AO295" i="24" s="1"/>
  <c r="W279" i="24"/>
  <c r="AO279" i="24" s="1"/>
  <c r="W99" i="24"/>
  <c r="AO99" i="24" s="1"/>
  <c r="W83" i="24"/>
  <c r="AO83" i="24" s="1"/>
  <c r="W535" i="24"/>
  <c r="AO535" i="24" s="1"/>
  <c r="W505" i="24"/>
  <c r="AO505" i="24" s="1"/>
  <c r="W432" i="24"/>
  <c r="AO432" i="24" s="1"/>
  <c r="W539" i="24"/>
  <c r="AO539" i="24" s="1"/>
  <c r="W513" i="24"/>
  <c r="AO513" i="24" s="1"/>
  <c r="W322" i="24"/>
  <c r="X322" i="24" s="1"/>
  <c r="AC322" i="24" s="1"/>
  <c r="W132" i="24"/>
  <c r="AO132" i="24" s="1"/>
  <c r="W92" i="24"/>
  <c r="X92" i="24" s="1"/>
  <c r="AC92" i="24" s="1"/>
  <c r="W288" i="24"/>
  <c r="W128" i="24"/>
  <c r="X128" i="24" s="1"/>
  <c r="AC128" i="24" s="1"/>
  <c r="W88" i="24"/>
  <c r="AO88" i="24" s="1"/>
  <c r="W276" i="24"/>
  <c r="X276" i="24" s="1"/>
  <c r="AC276" i="24" s="1"/>
  <c r="W136" i="24"/>
  <c r="AO136" i="24" s="1"/>
  <c r="W60" i="24"/>
  <c r="AO60" i="24" s="1"/>
  <c r="W32" i="24"/>
  <c r="AO32" i="24" s="1"/>
  <c r="W527" i="24"/>
  <c r="AO527" i="24" s="1"/>
  <c r="W102" i="24"/>
  <c r="AO102" i="24" s="1"/>
  <c r="W40" i="24"/>
  <c r="AO40" i="24" s="1"/>
  <c r="W12" i="24"/>
  <c r="AO12" i="24" s="1"/>
  <c r="W430" i="24"/>
  <c r="W280" i="24"/>
  <c r="AO280" i="24" s="1"/>
  <c r="W62" i="24"/>
  <c r="AO62" i="24" s="1"/>
  <c r="W348" i="24"/>
  <c r="W130" i="24"/>
  <c r="X130" i="24" s="1"/>
  <c r="AC130" i="24" s="1"/>
  <c r="W446" i="24"/>
  <c r="AO446" i="24" s="1"/>
  <c r="W84" i="24"/>
  <c r="AO84" i="24" s="1"/>
  <c r="W50" i="24"/>
  <c r="W34" i="24"/>
  <c r="AO34" i="24" s="1"/>
  <c r="W6" i="24"/>
  <c r="AO6" i="24" s="1"/>
  <c r="W495" i="24"/>
  <c r="AO495" i="24" s="1"/>
  <c r="W479" i="24"/>
  <c r="AO479" i="24" s="1"/>
  <c r="W455" i="24"/>
  <c r="X455" i="24" s="1"/>
  <c r="AC455" i="24" s="1"/>
  <c r="W413" i="24"/>
  <c r="W393" i="24"/>
  <c r="X393" i="24" s="1"/>
  <c r="AC393" i="24" s="1"/>
  <c r="W382" i="24"/>
  <c r="AO382" i="24" s="1"/>
  <c r="W357" i="24"/>
  <c r="X357" i="24" s="1"/>
  <c r="AC357" i="24" s="1"/>
  <c r="W347" i="24"/>
  <c r="AO347" i="24" s="1"/>
  <c r="W543" i="24"/>
  <c r="X543" i="24" s="1"/>
  <c r="AC543" i="24" s="1"/>
  <c r="W532" i="24"/>
  <c r="W483" i="24"/>
  <c r="X483" i="24" s="1"/>
  <c r="AC483" i="24" s="1"/>
  <c r="W466" i="24"/>
  <c r="X466" i="24" s="1"/>
  <c r="AC466" i="24" s="1"/>
  <c r="W451" i="24"/>
  <c r="X451" i="24" s="1"/>
  <c r="AC451" i="24" s="1"/>
  <c r="W411" i="24"/>
  <c r="W394" i="24"/>
  <c r="AO394" i="24" s="1"/>
  <c r="W380" i="24"/>
  <c r="AO380" i="24" s="1"/>
  <c r="W370" i="24"/>
  <c r="X370" i="24" s="1"/>
  <c r="AC370" i="24" s="1"/>
  <c r="W358" i="24"/>
  <c r="AO358" i="24" s="1"/>
  <c r="W317" i="24"/>
  <c r="AO317" i="24" s="1"/>
  <c r="W306" i="24"/>
  <c r="AO306" i="24" s="1"/>
  <c r="W290" i="24"/>
  <c r="AO290" i="24" s="1"/>
  <c r="W236" i="24"/>
  <c r="W207" i="24"/>
  <c r="X207" i="24" s="1"/>
  <c r="AC207" i="24" s="1"/>
  <c r="W194" i="24"/>
  <c r="X194" i="24" s="1"/>
  <c r="AC194" i="24" s="1"/>
  <c r="W185" i="24"/>
  <c r="AO185" i="24" s="1"/>
  <c r="W310" i="24"/>
  <c r="AO310" i="24" s="1"/>
  <c r="W278" i="24"/>
  <c r="AO278" i="24" s="1"/>
  <c r="W313" i="24"/>
  <c r="AO313" i="24" s="1"/>
  <c r="W301" i="24"/>
  <c r="AO301" i="24" s="1"/>
  <c r="W285" i="24"/>
  <c r="AO285" i="24" s="1"/>
  <c r="W251" i="24"/>
  <c r="AO251" i="24" s="1"/>
  <c r="W229" i="24"/>
  <c r="AO229" i="24" s="1"/>
  <c r="W219" i="24"/>
  <c r="X219" i="24" s="1"/>
  <c r="AC219" i="24" s="1"/>
  <c r="W206" i="24"/>
  <c r="AO206" i="24" s="1"/>
  <c r="W187" i="24"/>
  <c r="X187" i="24" s="1"/>
  <c r="AC187" i="24" s="1"/>
  <c r="W176" i="24"/>
  <c r="X176" i="24" s="1"/>
  <c r="AC176" i="24" s="1"/>
  <c r="W163" i="24"/>
  <c r="X163" i="24" s="1"/>
  <c r="AC163" i="24" s="1"/>
  <c r="W145" i="24"/>
  <c r="W137" i="24"/>
  <c r="AO137" i="24" s="1"/>
  <c r="W129" i="24"/>
  <c r="AO129" i="24" s="1"/>
  <c r="W121" i="24"/>
  <c r="X121" i="24" s="1"/>
  <c r="AC121" i="24" s="1"/>
  <c r="W113" i="24"/>
  <c r="X113" i="24" s="1"/>
  <c r="AC113" i="24" s="1"/>
  <c r="W94" i="24"/>
  <c r="AO94" i="24" s="1"/>
  <c r="W78" i="24"/>
  <c r="X78" i="24" s="1"/>
  <c r="AC78" i="24" s="1"/>
  <c r="W82" i="24"/>
  <c r="X82" i="24" s="1"/>
  <c r="AC82" i="24" s="1"/>
  <c r="W314" i="24"/>
  <c r="W270" i="24"/>
  <c r="X270" i="24" s="1"/>
  <c r="AC270" i="24" s="1"/>
  <c r="W262" i="24"/>
  <c r="AO262" i="24" s="1"/>
  <c r="W217" i="24"/>
  <c r="AO217" i="24" s="1"/>
  <c r="W167" i="24"/>
  <c r="X167" i="24" s="1"/>
  <c r="AC167" i="24" s="1"/>
  <c r="W458" i="24"/>
  <c r="AO458" i="24" s="1"/>
  <c r="W399" i="24"/>
  <c r="X399" i="24" s="1"/>
  <c r="AC399" i="24" s="1"/>
  <c r="W390" i="24"/>
  <c r="X390" i="24" s="1"/>
  <c r="AC390" i="24" s="1"/>
  <c r="W373" i="24"/>
  <c r="W326" i="24"/>
  <c r="X326" i="24" s="1"/>
  <c r="AC326" i="24" s="1"/>
  <c r="W302" i="24"/>
  <c r="AO302" i="24" s="1"/>
  <c r="W263" i="24"/>
  <c r="X263" i="24" s="1"/>
  <c r="AC263" i="24" s="1"/>
  <c r="W242" i="24"/>
  <c r="X242" i="24" s="1"/>
  <c r="AC242" i="24" s="1"/>
  <c r="W225" i="24"/>
  <c r="X225" i="24" s="1"/>
  <c r="AC225" i="24" s="1"/>
  <c r="W179" i="24"/>
  <c r="X179" i="24" s="1"/>
  <c r="AC179" i="24" s="1"/>
  <c r="W155" i="24"/>
  <c r="AO155" i="24" s="1"/>
  <c r="W111" i="24"/>
  <c r="AO111" i="24" s="1"/>
  <c r="W86" i="24"/>
  <c r="X86" i="24" s="1"/>
  <c r="AC86" i="24" s="1"/>
  <c r="W515" i="24"/>
  <c r="X515" i="24" s="1"/>
  <c r="AC515" i="24" s="1"/>
  <c r="W494" i="24"/>
  <c r="AO494" i="24" s="1"/>
  <c r="W447" i="24"/>
  <c r="X447" i="24" s="1"/>
  <c r="AC447" i="24" s="1"/>
  <c r="W405" i="24"/>
  <c r="AO405" i="24" s="1"/>
  <c r="W323" i="24"/>
  <c r="X323" i="24" s="1"/>
  <c r="AC323" i="24" s="1"/>
  <c r="W212" i="24"/>
  <c r="X212" i="24" s="1"/>
  <c r="AC212" i="24" s="1"/>
  <c r="W159" i="24"/>
  <c r="AO159" i="24" s="1"/>
  <c r="W149" i="24"/>
  <c r="X149" i="24" s="1"/>
  <c r="AC149" i="24" s="1"/>
  <c r="W368" i="24"/>
  <c r="X368" i="24" s="1"/>
  <c r="AC368" i="24" s="1"/>
  <c r="W545" i="24"/>
  <c r="AO545" i="24" s="1"/>
  <c r="W174" i="24"/>
  <c r="AO174" i="24" s="1"/>
  <c r="W57" i="24"/>
  <c r="X57" i="24" s="1"/>
  <c r="AC57" i="24" s="1"/>
  <c r="W213" i="24"/>
  <c r="AO213" i="24" s="1"/>
  <c r="W160" i="24"/>
  <c r="AO160" i="24" s="1"/>
  <c r="W189" i="24"/>
  <c r="AO189" i="24" s="1"/>
  <c r="W70" i="24"/>
  <c r="X70" i="24" s="1"/>
  <c r="AC70" i="24" s="1"/>
  <c r="W73" i="24"/>
  <c r="AO73" i="24" s="1"/>
  <c r="X383" i="24"/>
  <c r="AC383" i="24" s="1"/>
  <c r="X250" i="24"/>
  <c r="AC250" i="24" s="1"/>
  <c r="X17" i="24"/>
  <c r="AC17" i="24" s="1"/>
  <c r="X125" i="24"/>
  <c r="AC125" i="24" s="1"/>
  <c r="AN210" i="24"/>
  <c r="X222" i="24"/>
  <c r="AC222" i="24" s="1"/>
  <c r="X9" i="24"/>
  <c r="AC9" i="24" s="1"/>
  <c r="X519" i="24"/>
  <c r="AC519" i="24" s="1"/>
  <c r="X461" i="24"/>
  <c r="AC461" i="24" s="1"/>
  <c r="X503" i="24"/>
  <c r="AC503" i="24" s="1"/>
  <c r="X376" i="24"/>
  <c r="AC376" i="24" s="1"/>
  <c r="X377" i="24"/>
  <c r="AC377" i="24" s="1"/>
  <c r="X267" i="24"/>
  <c r="AC267" i="24" s="1"/>
  <c r="X169" i="24"/>
  <c r="AC169" i="24" s="1"/>
  <c r="X58" i="24"/>
  <c r="AC58" i="24" s="1"/>
  <c r="X412" i="24"/>
  <c r="AC412" i="24" s="1"/>
  <c r="X334" i="24"/>
  <c r="AC334" i="24" s="1"/>
  <c r="X387" i="24"/>
  <c r="AC387" i="24" s="1"/>
  <c r="X281" i="24"/>
  <c r="AC281" i="24" s="1"/>
  <c r="X362" i="24"/>
  <c r="AC362" i="24" s="1"/>
  <c r="X196" i="24"/>
  <c r="AC196" i="24" s="1"/>
  <c r="X379" i="24"/>
  <c r="AC379" i="24" s="1"/>
  <c r="X156" i="24"/>
  <c r="AC156" i="24" s="1"/>
  <c r="X147" i="24"/>
  <c r="AC147" i="24" s="1"/>
  <c r="X426" i="24"/>
  <c r="AC426" i="24" s="1"/>
  <c r="X448" i="24"/>
  <c r="AC448" i="24" s="1"/>
  <c r="X234" i="24"/>
  <c r="AC234" i="24" s="1"/>
  <c r="X525" i="24"/>
  <c r="AC525" i="24" s="1"/>
  <c r="X467" i="24"/>
  <c r="AC467" i="24" s="1"/>
  <c r="X423" i="24"/>
  <c r="AC423" i="24" s="1"/>
  <c r="X289" i="24"/>
  <c r="AC289" i="24" s="1"/>
  <c r="X259" i="24"/>
  <c r="AC259" i="24" s="1"/>
  <c r="X472" i="24"/>
  <c r="AC472" i="24" s="1"/>
  <c r="X90" i="24"/>
  <c r="AC90" i="24" s="1"/>
  <c r="X25" i="24"/>
  <c r="AC25" i="24" s="1"/>
  <c r="X462" i="24"/>
  <c r="AC462" i="24" s="1"/>
  <c r="X436" i="24"/>
  <c r="AC436" i="24" s="1"/>
  <c r="X49" i="24"/>
  <c r="AC49" i="24" s="1"/>
  <c r="X33" i="24"/>
  <c r="AC33" i="24" s="1"/>
  <c r="X460" i="24"/>
  <c r="AC460" i="24" s="1"/>
  <c r="X406" i="24"/>
  <c r="AC406" i="24" s="1"/>
  <c r="X67" i="24"/>
  <c r="AC67" i="24" s="1"/>
  <c r="X238" i="24"/>
  <c r="AC238" i="24" s="1"/>
  <c r="X241" i="24"/>
  <c r="AC241" i="24" s="1"/>
  <c r="X274" i="24"/>
  <c r="AC274" i="24" s="1"/>
  <c r="X422" i="24"/>
  <c r="AC422" i="24" s="1"/>
  <c r="X105" i="24"/>
  <c r="AC105" i="24" s="1"/>
  <c r="X55" i="24"/>
  <c r="AC55" i="24" s="1"/>
  <c r="X539" i="24"/>
  <c r="AC539" i="24" s="1"/>
  <c r="X511" i="24"/>
  <c r="AC511" i="24" s="1"/>
  <c r="X418" i="24"/>
  <c r="AC418" i="24" s="1"/>
  <c r="X168" i="24"/>
  <c r="AC168" i="24" s="1"/>
  <c r="X35" i="24"/>
  <c r="AC35" i="24" s="1"/>
  <c r="X521" i="24"/>
  <c r="AC521" i="24" s="1"/>
  <c r="X282" i="24"/>
  <c r="AC282" i="24" s="1"/>
  <c r="X340" i="24"/>
  <c r="AC340" i="24" s="1"/>
  <c r="X19" i="24"/>
  <c r="AC19" i="24" s="1"/>
  <c r="X13" i="24"/>
  <c r="AC13" i="24" s="1"/>
  <c r="X374" i="24"/>
  <c r="AC374" i="24" s="1"/>
  <c r="X541" i="24"/>
  <c r="AC541" i="24" s="1"/>
  <c r="X529" i="24"/>
  <c r="AC529" i="24" s="1"/>
  <c r="X517" i="24"/>
  <c r="AC517" i="24" s="1"/>
  <c r="X312" i="24"/>
  <c r="AC312" i="24" s="1"/>
  <c r="X256" i="24"/>
  <c r="AC256" i="24" s="1"/>
  <c r="X254" i="24"/>
  <c r="AC254" i="24" s="1"/>
  <c r="X51" i="24"/>
  <c r="AC51" i="24" s="1"/>
  <c r="X18" i="24"/>
  <c r="AC18" i="24" s="1"/>
  <c r="X324" i="24"/>
  <c r="AC324" i="24" s="1"/>
  <c r="X292" i="24"/>
  <c r="AC292" i="24" s="1"/>
  <c r="X44" i="24"/>
  <c r="AC44" i="24" s="1"/>
  <c r="X391" i="24"/>
  <c r="AC391" i="24" s="1"/>
  <c r="X388" i="24"/>
  <c r="AC388" i="24" s="1"/>
  <c r="X261" i="24"/>
  <c r="AC261" i="24" s="1"/>
  <c r="X192" i="24"/>
  <c r="AC192" i="24" s="1"/>
  <c r="X143" i="24"/>
  <c r="AC143" i="24" s="1"/>
  <c r="X64" i="24"/>
  <c r="AC64" i="24" s="1"/>
  <c r="X28" i="24"/>
  <c r="AC28" i="24" s="1"/>
  <c r="X214" i="24"/>
  <c r="AC214" i="24" s="1"/>
  <c r="X512" i="24"/>
  <c r="AC512" i="24" s="1"/>
  <c r="X464" i="24"/>
  <c r="AC464" i="24" s="1"/>
  <c r="X227" i="24"/>
  <c r="AC227" i="24" s="1"/>
  <c r="X161" i="24"/>
  <c r="AC161" i="24" s="1"/>
  <c r="X47" i="24"/>
  <c r="AC47" i="24" s="1"/>
  <c r="X504" i="24"/>
  <c r="AC504" i="24" s="1"/>
  <c r="X520" i="24"/>
  <c r="AC520" i="24" s="1"/>
  <c r="X501" i="24"/>
  <c r="AC501" i="24" s="1"/>
  <c r="X76" i="24"/>
  <c r="AC76" i="24" s="1"/>
  <c r="X29" i="24"/>
  <c r="AC29" i="24" s="1"/>
  <c r="X218" i="24"/>
  <c r="AC218" i="24" s="1"/>
  <c r="X152" i="24"/>
  <c r="AC152" i="24" s="1"/>
  <c r="X150" i="24"/>
  <c r="AC150" i="24" s="1"/>
  <c r="X355" i="24"/>
  <c r="AC355" i="24" s="1"/>
  <c r="X148" i="24"/>
  <c r="AC148" i="24" s="1"/>
  <c r="X235" i="24"/>
  <c r="AC235" i="24" s="1"/>
  <c r="X38" i="24"/>
  <c r="AC38" i="24" s="1"/>
  <c r="X72" i="24"/>
  <c r="AC72" i="24" s="1"/>
  <c r="X457" i="24"/>
  <c r="AC457" i="24" s="1"/>
  <c r="X473" i="24"/>
  <c r="AC473" i="24" s="1"/>
  <c r="X154" i="24"/>
  <c r="AC154" i="24" s="1"/>
  <c r="X164" i="24"/>
  <c r="AC164" i="24" s="1"/>
  <c r="X414" i="24"/>
  <c r="AC414" i="24" s="1"/>
  <c r="X424" i="24"/>
  <c r="AC424" i="24" s="1"/>
  <c r="X354" i="24"/>
  <c r="AC354" i="24" s="1"/>
  <c r="X237" i="24"/>
  <c r="AC237" i="24" s="1"/>
  <c r="X46" i="24"/>
  <c r="AC46" i="24" s="1"/>
  <c r="X431" i="24"/>
  <c r="AC431" i="24" s="1"/>
  <c r="AN408" i="24"/>
  <c r="X505" i="24"/>
  <c r="AC505" i="24" s="1"/>
  <c r="X417" i="24"/>
  <c r="AC417" i="24" s="1"/>
  <c r="X277" i="24"/>
  <c r="AC277" i="24" s="1"/>
  <c r="X272" i="24"/>
  <c r="AC272" i="24" s="1"/>
  <c r="X201" i="24"/>
  <c r="AC201" i="24" s="1"/>
  <c r="X522" i="24"/>
  <c r="AC522" i="24" s="1"/>
  <c r="X478" i="24"/>
  <c r="AC478" i="24" s="1"/>
  <c r="X435" i="24"/>
  <c r="AC435" i="24" s="1"/>
  <c r="X421" i="24"/>
  <c r="AC421" i="24" s="1"/>
  <c r="X415" i="24"/>
  <c r="AC415" i="24" s="1"/>
  <c r="X351" i="24"/>
  <c r="AC351" i="24" s="1"/>
  <c r="X311" i="24"/>
  <c r="AC311" i="24" s="1"/>
  <c r="X303" i="24"/>
  <c r="AC303" i="24" s="1"/>
  <c r="X181" i="24"/>
  <c r="AC181" i="24" s="1"/>
  <c r="X91" i="24"/>
  <c r="AC91" i="24" s="1"/>
  <c r="X75" i="24"/>
  <c r="AC75" i="24" s="1"/>
  <c r="X124" i="24"/>
  <c r="AC124" i="24" s="1"/>
  <c r="X108" i="24"/>
  <c r="AC108" i="24" s="1"/>
  <c r="O549" i="24"/>
  <c r="X490" i="24"/>
  <c r="AC490" i="24" s="1"/>
  <c r="X468" i="24"/>
  <c r="AC468" i="24" s="1"/>
  <c r="X477" i="24"/>
  <c r="AC477" i="24" s="1"/>
  <c r="X441" i="24"/>
  <c r="AC441" i="24" s="1"/>
  <c r="X425" i="24"/>
  <c r="AC425" i="24" s="1"/>
  <c r="AM465" i="24"/>
  <c r="X283" i="24"/>
  <c r="AC283" i="24" s="1"/>
  <c r="X285" i="24"/>
  <c r="AC285" i="24" s="1"/>
  <c r="X115" i="24"/>
  <c r="AC115" i="24" s="1"/>
  <c r="X107" i="24"/>
  <c r="AC107" i="24" s="1"/>
  <c r="V549" i="24"/>
  <c r="X79" i="24"/>
  <c r="AC79" i="24" s="1"/>
  <c r="X524" i="24"/>
  <c r="AC524" i="24" s="1"/>
  <c r="X502" i="24"/>
  <c r="AC502" i="24" s="1"/>
  <c r="X443" i="24"/>
  <c r="AC443" i="24" s="1"/>
  <c r="X427" i="24"/>
  <c r="AC427" i="24" s="1"/>
  <c r="X349" i="24"/>
  <c r="AC349" i="24" s="1"/>
  <c r="X343" i="24"/>
  <c r="AC343" i="24" s="1"/>
  <c r="X361" i="24"/>
  <c r="AC361" i="24" s="1"/>
  <c r="X345" i="24"/>
  <c r="AC345" i="24" s="1"/>
  <c r="X273" i="24"/>
  <c r="AC273" i="24" s="1"/>
  <c r="AM204" i="24"/>
  <c r="X97" i="24"/>
  <c r="AC97" i="24" s="1"/>
  <c r="X116" i="24"/>
  <c r="AC116" i="24" s="1"/>
  <c r="X87" i="24"/>
  <c r="AC87" i="24" s="1"/>
  <c r="X229" i="24" l="1"/>
  <c r="AC229" i="24" s="1"/>
  <c r="X535" i="24"/>
  <c r="AC535" i="24" s="1"/>
  <c r="X102" i="24"/>
  <c r="AC102" i="24" s="1"/>
  <c r="X508" i="24"/>
  <c r="AC508" i="24" s="1"/>
  <c r="X104" i="24"/>
  <c r="AC104" i="24" s="1"/>
  <c r="X123" i="24"/>
  <c r="AC123" i="24" s="1"/>
  <c r="X95" i="24"/>
  <c r="AC95" i="24" s="1"/>
  <c r="X428" i="24"/>
  <c r="AC428" i="24" s="1"/>
  <c r="X99" i="24"/>
  <c r="AC99" i="24" s="1"/>
  <c r="X279" i="24"/>
  <c r="AC279" i="24" s="1"/>
  <c r="X191" i="24"/>
  <c r="AC191" i="24" s="1"/>
  <c r="X407" i="24"/>
  <c r="AC407" i="24" s="1"/>
  <c r="X71" i="24"/>
  <c r="AC71" i="24" s="1"/>
  <c r="X325" i="24"/>
  <c r="AC325" i="24" s="1"/>
  <c r="X492" i="24"/>
  <c r="AC492" i="24" s="1"/>
  <c r="X338" i="24"/>
  <c r="AC338" i="24" s="1"/>
  <c r="AM338" i="24" s="1"/>
  <c r="X24" i="24"/>
  <c r="AC24" i="24" s="1"/>
  <c r="X174" i="24"/>
  <c r="AC174" i="24" s="1"/>
  <c r="X268" i="24"/>
  <c r="AC268" i="24" s="1"/>
  <c r="X7" i="24"/>
  <c r="AC7" i="24" s="1"/>
  <c r="AM7" i="24" s="1"/>
  <c r="X198" i="24"/>
  <c r="AC198" i="24" s="1"/>
  <c r="X5" i="24"/>
  <c r="AC5" i="24" s="1"/>
  <c r="X186" i="24"/>
  <c r="AC186" i="24" s="1"/>
  <c r="AM186" i="24" s="1"/>
  <c r="X228" i="24"/>
  <c r="AC228" i="24" s="1"/>
  <c r="AM228" i="24" s="1"/>
  <c r="X495" i="24"/>
  <c r="AC495" i="24" s="1"/>
  <c r="X189" i="24"/>
  <c r="AC189" i="24" s="1"/>
  <c r="X481" i="24"/>
  <c r="AC481" i="24" s="1"/>
  <c r="X103" i="24"/>
  <c r="AC103" i="24" s="1"/>
  <c r="X318" i="24"/>
  <c r="AC318" i="24" s="1"/>
  <c r="X54" i="24"/>
  <c r="AC54" i="24" s="1"/>
  <c r="X294" i="24"/>
  <c r="AC294" i="24" s="1"/>
  <c r="AM294" i="24" s="1"/>
  <c r="X206" i="24"/>
  <c r="AC206" i="24" s="1"/>
  <c r="X358" i="24"/>
  <c r="AC358" i="24" s="1"/>
  <c r="X117" i="24"/>
  <c r="AC117" i="24" s="1"/>
  <c r="X309" i="24"/>
  <c r="AC309" i="24" s="1"/>
  <c r="X333" i="24"/>
  <c r="AC333" i="24" s="1"/>
  <c r="X474" i="24"/>
  <c r="AC474" i="24" s="1"/>
  <c r="X514" i="24"/>
  <c r="AC514" i="24" s="1"/>
  <c r="X313" i="24"/>
  <c r="AC313" i="24" s="1"/>
  <c r="X209" i="24"/>
  <c r="AC209" i="24" s="1"/>
  <c r="X275" i="24"/>
  <c r="AC275" i="24" s="1"/>
  <c r="X516" i="24"/>
  <c r="AC516" i="24" s="1"/>
  <c r="X111" i="24"/>
  <c r="AC111" i="24" s="1"/>
  <c r="X409" i="24"/>
  <c r="AC409" i="24" s="1"/>
  <c r="X534" i="24"/>
  <c r="AC534" i="24" s="1"/>
  <c r="X30" i="24"/>
  <c r="AC30" i="24" s="1"/>
  <c r="X80" i="24"/>
  <c r="AC80" i="24" s="1"/>
  <c r="AM80" i="24" s="1"/>
  <c r="X48" i="24"/>
  <c r="AC48" i="24" s="1"/>
  <c r="AM48" i="24" s="1"/>
  <c r="X151" i="24"/>
  <c r="AC151" i="24" s="1"/>
  <c r="X63" i="24"/>
  <c r="AC63" i="24" s="1"/>
  <c r="X328" i="24"/>
  <c r="AC328" i="24" s="1"/>
  <c r="AM328" i="24" s="1"/>
  <c r="X231" i="24"/>
  <c r="AC231" i="24" s="1"/>
  <c r="AM231" i="24" s="1"/>
  <c r="X485" i="24"/>
  <c r="AC485" i="24" s="1"/>
  <c r="X69" i="24"/>
  <c r="AC69" i="24" s="1"/>
  <c r="X21" i="24"/>
  <c r="AC21" i="24" s="1"/>
  <c r="AM21" i="24" s="1"/>
  <c r="X389" i="24"/>
  <c r="AC389" i="24" s="1"/>
  <c r="X523" i="24"/>
  <c r="AC523" i="24" s="1"/>
  <c r="X366" i="24"/>
  <c r="AC366" i="24" s="1"/>
  <c r="X257" i="24"/>
  <c r="AC257" i="24" s="1"/>
  <c r="X6" i="24"/>
  <c r="AC6" i="24" s="1"/>
  <c r="AM6" i="24" s="1"/>
  <c r="X440" i="24"/>
  <c r="AC440" i="24" s="1"/>
  <c r="X533" i="24"/>
  <c r="AC533" i="24" s="1"/>
  <c r="X306" i="24"/>
  <c r="AC306" i="24" s="1"/>
  <c r="AM306" i="24" s="1"/>
  <c r="X159" i="24"/>
  <c r="AC159" i="24" s="1"/>
  <c r="AM159" i="24" s="1"/>
  <c r="X405" i="24"/>
  <c r="AC405" i="24" s="1"/>
  <c r="X136" i="24"/>
  <c r="AC136" i="24" s="1"/>
  <c r="X126" i="24"/>
  <c r="AC126" i="24" s="1"/>
  <c r="AM126" i="24" s="1"/>
  <c r="AO176" i="24"/>
  <c r="AO530" i="24"/>
  <c r="AO384" i="24"/>
  <c r="X510" i="24"/>
  <c r="AC510" i="24" s="1"/>
  <c r="X280" i="24"/>
  <c r="AC280" i="24" s="1"/>
  <c r="X394" i="24"/>
  <c r="AC394" i="24" s="1"/>
  <c r="X513" i="24"/>
  <c r="AC513" i="24" s="1"/>
  <c r="AO167" i="24"/>
  <c r="X157" i="24"/>
  <c r="AC157" i="24" s="1"/>
  <c r="AM157" i="24" s="1"/>
  <c r="X446" i="24"/>
  <c r="AC446" i="24" s="1"/>
  <c r="X262" i="24"/>
  <c r="AC262" i="24" s="1"/>
  <c r="X73" i="24"/>
  <c r="AC73" i="24" s="1"/>
  <c r="X213" i="24"/>
  <c r="AC213" i="24" s="1"/>
  <c r="X298" i="24"/>
  <c r="AC298" i="24" s="1"/>
  <c r="AO323" i="24"/>
  <c r="AO184" i="24"/>
  <c r="AO8" i="24"/>
  <c r="AO372" i="24"/>
  <c r="X127" i="24"/>
  <c r="AC127" i="24" s="1"/>
  <c r="X317" i="24"/>
  <c r="AC317" i="24" s="1"/>
  <c r="X205" i="24"/>
  <c r="AC205" i="24" s="1"/>
  <c r="X265" i="24"/>
  <c r="AC265" i="24" s="1"/>
  <c r="X98" i="24"/>
  <c r="AC98" i="24" s="1"/>
  <c r="X23" i="24"/>
  <c r="AC23" i="24" s="1"/>
  <c r="AM23" i="24" s="1"/>
  <c r="X65" i="24"/>
  <c r="AC65" i="24" s="1"/>
  <c r="AM65" i="24" s="1"/>
  <c r="AO78" i="24"/>
  <c r="X482" i="24"/>
  <c r="AC482" i="24" s="1"/>
  <c r="X500" i="24"/>
  <c r="AC500" i="24" s="1"/>
  <c r="X315" i="24"/>
  <c r="AC315" i="24" s="1"/>
  <c r="X476" i="24"/>
  <c r="AC476" i="24" s="1"/>
  <c r="X132" i="24"/>
  <c r="AC132" i="24" s="1"/>
  <c r="X40" i="24"/>
  <c r="AC40" i="24" s="1"/>
  <c r="AM40" i="24" s="1"/>
  <c r="X547" i="24"/>
  <c r="AC547" i="24" s="1"/>
  <c r="AM547" i="24" s="1"/>
  <c r="X129" i="24"/>
  <c r="AC129" i="24" s="1"/>
  <c r="X497" i="24"/>
  <c r="AC497" i="24" s="1"/>
  <c r="AM497" i="24" s="1"/>
  <c r="AO179" i="24"/>
  <c r="AO128" i="24"/>
  <c r="AO359" i="24"/>
  <c r="AO538" i="24"/>
  <c r="AO20" i="24"/>
  <c r="X195" i="24"/>
  <c r="AC195" i="24" s="1"/>
  <c r="X172" i="24"/>
  <c r="AC172" i="24" s="1"/>
  <c r="AM172" i="24" s="1"/>
  <c r="X60" i="24"/>
  <c r="AC60" i="24" s="1"/>
  <c r="X509" i="24"/>
  <c r="AC509" i="24" s="1"/>
  <c r="X489" i="24"/>
  <c r="AC489" i="24" s="1"/>
  <c r="X135" i="24"/>
  <c r="AC135" i="24" s="1"/>
  <c r="AM135" i="24" s="1"/>
  <c r="X134" i="24"/>
  <c r="AC134" i="24" s="1"/>
  <c r="X243" i="24"/>
  <c r="AC243" i="24" s="1"/>
  <c r="AM243" i="24" s="1"/>
  <c r="X94" i="24"/>
  <c r="AC94" i="24" s="1"/>
  <c r="AM94" i="24" s="1"/>
  <c r="X141" i="24"/>
  <c r="AC141" i="24" s="1"/>
  <c r="AM141" i="24" s="1"/>
  <c r="X420" i="24"/>
  <c r="AC420" i="24" s="1"/>
  <c r="X295" i="24"/>
  <c r="AC295" i="24" s="1"/>
  <c r="X419" i="24"/>
  <c r="AC419" i="24" s="1"/>
  <c r="X296" i="24"/>
  <c r="AC296" i="24" s="1"/>
  <c r="AM296" i="24" s="1"/>
  <c r="X469" i="24"/>
  <c r="AC469" i="24" s="1"/>
  <c r="X85" i="24"/>
  <c r="AC85" i="24" s="1"/>
  <c r="AM85" i="24" s="1"/>
  <c r="X140" i="24"/>
  <c r="AC140" i="24" s="1"/>
  <c r="AM140" i="24" s="1"/>
  <c r="X255" i="24"/>
  <c r="AC255" i="24" s="1"/>
  <c r="AM255" i="24" s="1"/>
  <c r="X369" i="24"/>
  <c r="AC369" i="24" s="1"/>
  <c r="X34" i="24"/>
  <c r="AC34" i="24" s="1"/>
  <c r="X137" i="24"/>
  <c r="AC137" i="24" s="1"/>
  <c r="X160" i="24"/>
  <c r="AC160" i="24" s="1"/>
  <c r="AM160" i="24" s="1"/>
  <c r="AO447" i="24"/>
  <c r="AO399" i="24"/>
  <c r="AO466" i="24"/>
  <c r="AO543" i="24"/>
  <c r="AO276" i="24"/>
  <c r="AO322" i="24"/>
  <c r="AO221" i="24"/>
  <c r="AO37" i="24"/>
  <c r="AO293" i="24"/>
  <c r="AO498" i="24"/>
  <c r="AO438" i="24"/>
  <c r="X429" i="24"/>
  <c r="AC429" i="24" s="1"/>
  <c r="AM220" i="24"/>
  <c r="X183" i="24"/>
  <c r="AC183" i="24" s="1"/>
  <c r="X106" i="24"/>
  <c r="AC106" i="24" s="1"/>
  <c r="AM106" i="24" s="1"/>
  <c r="X398" i="24"/>
  <c r="AC398" i="24" s="1"/>
  <c r="AM398" i="24" s="1"/>
  <c r="X304" i="24"/>
  <c r="AC304" i="24" s="1"/>
  <c r="X329" i="24"/>
  <c r="AC329" i="24" s="1"/>
  <c r="X89" i="24"/>
  <c r="AC89" i="24" s="1"/>
  <c r="X439" i="24"/>
  <c r="AC439" i="24" s="1"/>
  <c r="X230" i="24"/>
  <c r="AC230" i="24" s="1"/>
  <c r="X180" i="24"/>
  <c r="AC180" i="24" s="1"/>
  <c r="AM180" i="24" s="1"/>
  <c r="X527" i="24"/>
  <c r="AC527" i="24" s="1"/>
  <c r="AM527" i="24" s="1"/>
  <c r="X31" i="24"/>
  <c r="AC31" i="24" s="1"/>
  <c r="AM31" i="24" s="1"/>
  <c r="X131" i="24"/>
  <c r="AC131" i="24" s="1"/>
  <c r="X410" i="24"/>
  <c r="AC410" i="24" s="1"/>
  <c r="AM410" i="24" s="1"/>
  <c r="X215" i="24"/>
  <c r="AC215" i="24" s="1"/>
  <c r="AM215" i="24" s="1"/>
  <c r="X344" i="24"/>
  <c r="AC344" i="24" s="1"/>
  <c r="AM344" i="24" s="1"/>
  <c r="X452" i="24"/>
  <c r="AC452" i="24" s="1"/>
  <c r="X396" i="24"/>
  <c r="AC396" i="24" s="1"/>
  <c r="AM396" i="24" s="1"/>
  <c r="X110" i="24"/>
  <c r="AC110" i="24" s="1"/>
  <c r="X479" i="24"/>
  <c r="AC479" i="24" s="1"/>
  <c r="AM479" i="24" s="1"/>
  <c r="AM323" i="24"/>
  <c r="X120" i="24"/>
  <c r="AC120" i="24" s="1"/>
  <c r="X217" i="24"/>
  <c r="AC217" i="24" s="1"/>
  <c r="X353" i="24"/>
  <c r="AC353" i="24" s="1"/>
  <c r="X341" i="24"/>
  <c r="AC341" i="24" s="1"/>
  <c r="X480" i="24"/>
  <c r="AC480" i="24" s="1"/>
  <c r="X166" i="24"/>
  <c r="AC166" i="24" s="1"/>
  <c r="X155" i="24"/>
  <c r="AC155" i="24" s="1"/>
  <c r="AM155" i="24" s="1"/>
  <c r="X240" i="24"/>
  <c r="AC240" i="24" s="1"/>
  <c r="AM240" i="24" s="1"/>
  <c r="X223" i="24"/>
  <c r="AC223" i="24" s="1"/>
  <c r="X10" i="24"/>
  <c r="AC10" i="24" s="1"/>
  <c r="X59" i="24"/>
  <c r="AC59" i="24" s="1"/>
  <c r="AM59" i="24" s="1"/>
  <c r="X142" i="24"/>
  <c r="AC142" i="24" s="1"/>
  <c r="X475" i="24"/>
  <c r="AC475" i="24" s="1"/>
  <c r="X68" i="24"/>
  <c r="AC68" i="24" s="1"/>
  <c r="X138" i="24"/>
  <c r="AC138" i="24" s="1"/>
  <c r="AM138" i="24" s="1"/>
  <c r="X302" i="24"/>
  <c r="AC302" i="24" s="1"/>
  <c r="AM302" i="24" s="1"/>
  <c r="X310" i="24"/>
  <c r="AC310" i="24" s="1"/>
  <c r="X173" i="24"/>
  <c r="AC173" i="24" s="1"/>
  <c r="X459" i="24"/>
  <c r="AC459" i="24" s="1"/>
  <c r="AM459" i="24" s="1"/>
  <c r="AO242" i="24"/>
  <c r="AO113" i="24"/>
  <c r="AO357" i="24"/>
  <c r="AO96" i="24"/>
  <c r="AO56" i="24"/>
  <c r="AO327" i="24"/>
  <c r="AO544" i="24"/>
  <c r="X531" i="24"/>
  <c r="AC531" i="24" s="1"/>
  <c r="AM531" i="24" s="1"/>
  <c r="X496" i="24"/>
  <c r="AC496" i="24" s="1"/>
  <c r="AM331" i="24"/>
  <c r="X319" i="24"/>
  <c r="AC319" i="24" s="1"/>
  <c r="X403" i="24"/>
  <c r="AC403" i="24" s="1"/>
  <c r="X32" i="24"/>
  <c r="AC32" i="24" s="1"/>
  <c r="X153" i="24"/>
  <c r="AC153" i="24" s="1"/>
  <c r="AM153" i="24" s="1"/>
  <c r="X100" i="24"/>
  <c r="AC100" i="24" s="1"/>
  <c r="X269" i="24"/>
  <c r="AC269" i="24" s="1"/>
  <c r="X101" i="24"/>
  <c r="AC101" i="24" s="1"/>
  <c r="X367" i="24"/>
  <c r="AC367" i="24" s="1"/>
  <c r="AM367" i="24" s="1"/>
  <c r="X453" i="24"/>
  <c r="AC453" i="24" s="1"/>
  <c r="X347" i="24"/>
  <c r="AC347" i="24" s="1"/>
  <c r="AM347" i="24" s="1"/>
  <c r="X62" i="24"/>
  <c r="AC62" i="24" s="1"/>
  <c r="X247" i="24"/>
  <c r="AC247" i="24" s="1"/>
  <c r="AM247" i="24" s="1"/>
  <c r="X332" i="24"/>
  <c r="AC332" i="24" s="1"/>
  <c r="AM332" i="24" s="1"/>
  <c r="X264" i="24"/>
  <c r="AC264" i="24" s="1"/>
  <c r="AM264" i="24" s="1"/>
  <c r="X499" i="24"/>
  <c r="AC499" i="24" s="1"/>
  <c r="X386" i="24"/>
  <c r="AC386" i="24" s="1"/>
  <c r="AM386" i="24" s="1"/>
  <c r="X266" i="24"/>
  <c r="AC266" i="24" s="1"/>
  <c r="X84" i="24"/>
  <c r="AC84" i="24" s="1"/>
  <c r="AM84" i="24" s="1"/>
  <c r="X178" i="24"/>
  <c r="AC178" i="24" s="1"/>
  <c r="X537" i="24"/>
  <c r="AC537" i="24" s="1"/>
  <c r="AM537" i="24" s="1"/>
  <c r="X356" i="24"/>
  <c r="AC356" i="24" s="1"/>
  <c r="X224" i="24"/>
  <c r="AC224" i="24" s="1"/>
  <c r="X297" i="24"/>
  <c r="AC297" i="24" s="1"/>
  <c r="AO297" i="24"/>
  <c r="AO43" i="24"/>
  <c r="X43" i="24"/>
  <c r="AC43" i="24" s="1"/>
  <c r="AM43" i="24" s="1"/>
  <c r="AO286" i="24"/>
  <c r="X286" i="24"/>
  <c r="AC286" i="24" s="1"/>
  <c r="AO400" i="24"/>
  <c r="X400" i="24"/>
  <c r="AC400" i="24" s="1"/>
  <c r="AM400" i="24" s="1"/>
  <c r="AO244" i="24"/>
  <c r="X244" i="24"/>
  <c r="AC244" i="24" s="1"/>
  <c r="AM244" i="24" s="1"/>
  <c r="AO350" i="24"/>
  <c r="X350" i="24"/>
  <c r="AC350" i="24" s="1"/>
  <c r="AM350" i="24" s="1"/>
  <c r="AO518" i="24"/>
  <c r="X518" i="24"/>
  <c r="AC518" i="24" s="1"/>
  <c r="AO45" i="24"/>
  <c r="X45" i="24"/>
  <c r="AC45" i="24" s="1"/>
  <c r="AM45" i="24" s="1"/>
  <c r="AO15" i="24"/>
  <c r="X15" i="24"/>
  <c r="AC15" i="24" s="1"/>
  <c r="AM15" i="24" s="1"/>
  <c r="AO171" i="24"/>
  <c r="X171" i="24"/>
  <c r="AC171" i="24" s="1"/>
  <c r="AM171" i="24" s="1"/>
  <c r="AO308" i="24"/>
  <c r="X308" i="24"/>
  <c r="AC308" i="24" s="1"/>
  <c r="AM308" i="24" s="1"/>
  <c r="AO449" i="24"/>
  <c r="X449" i="24"/>
  <c r="AC449" i="24" s="1"/>
  <c r="AM449" i="24" s="1"/>
  <c r="X193" i="24"/>
  <c r="AC193" i="24" s="1"/>
  <c r="X506" i="24"/>
  <c r="AC506" i="24" s="1"/>
  <c r="X408" i="24"/>
  <c r="AC408" i="24" s="1"/>
  <c r="X114" i="24"/>
  <c r="AC114" i="24" s="1"/>
  <c r="AM114" i="24" s="1"/>
  <c r="X382" i="24"/>
  <c r="AC382" i="24" s="1"/>
  <c r="AM382" i="24" s="1"/>
  <c r="X190" i="24"/>
  <c r="AC190" i="24" s="1"/>
  <c r="X305" i="24"/>
  <c r="AC305" i="24" s="1"/>
  <c r="AM305" i="24" s="1"/>
  <c r="X314" i="24"/>
  <c r="AC314" i="24" s="1"/>
  <c r="AM314" i="24" s="1"/>
  <c r="AO314" i="24"/>
  <c r="X411" i="24"/>
  <c r="AC411" i="24" s="1"/>
  <c r="AO411" i="24"/>
  <c r="AO348" i="24"/>
  <c r="X348" i="24"/>
  <c r="AC348" i="24" s="1"/>
  <c r="X321" i="24"/>
  <c r="AC321" i="24" s="1"/>
  <c r="AO321" i="24"/>
  <c r="X430" i="24"/>
  <c r="AC430" i="24" s="1"/>
  <c r="AO430" i="24"/>
  <c r="AO253" i="24"/>
  <c r="X253" i="24"/>
  <c r="AC253" i="24" s="1"/>
  <c r="AM253" i="24" s="1"/>
  <c r="AO226" i="24"/>
  <c r="X226" i="24"/>
  <c r="AC226" i="24" s="1"/>
  <c r="AM226" i="24" s="1"/>
  <c r="AO133" i="24"/>
  <c r="X133" i="24"/>
  <c r="AC133" i="24" s="1"/>
  <c r="AM133" i="24" s="1"/>
  <c r="AO307" i="24"/>
  <c r="X307" i="24"/>
  <c r="AC307" i="24" s="1"/>
  <c r="AM307" i="24" s="1"/>
  <c r="AO320" i="24"/>
  <c r="X320" i="24"/>
  <c r="AC320" i="24" s="1"/>
  <c r="AO486" i="24"/>
  <c r="X486" i="24"/>
  <c r="AC486" i="24" s="1"/>
  <c r="AM486" i="24" s="1"/>
  <c r="AO239" i="24"/>
  <c r="X239" i="24"/>
  <c r="AC239" i="24" s="1"/>
  <c r="AO146" i="24"/>
  <c r="X146" i="24"/>
  <c r="AC146" i="24" s="1"/>
  <c r="AO144" i="24"/>
  <c r="X144" i="24"/>
  <c r="AC144" i="24" s="1"/>
  <c r="X177" i="24"/>
  <c r="AC177" i="24" s="1"/>
  <c r="X365" i="24"/>
  <c r="AC365" i="24" s="1"/>
  <c r="X542" i="24"/>
  <c r="AC542" i="24" s="1"/>
  <c r="X404" i="24"/>
  <c r="AC404" i="24" s="1"/>
  <c r="AO288" i="24"/>
  <c r="X288" i="24"/>
  <c r="AC288" i="24" s="1"/>
  <c r="AM288" i="24" s="1"/>
  <c r="AO260" i="24"/>
  <c r="X260" i="24"/>
  <c r="AC260" i="24" s="1"/>
  <c r="AO52" i="24"/>
  <c r="X52" i="24"/>
  <c r="AC52" i="24" s="1"/>
  <c r="AM52" i="24" s="1"/>
  <c r="AO122" i="24"/>
  <c r="X122" i="24"/>
  <c r="AC122" i="24" s="1"/>
  <c r="X444" i="24"/>
  <c r="AC444" i="24" s="1"/>
  <c r="AM444" i="24" s="1"/>
  <c r="AO444" i="24"/>
  <c r="AO375" i="24"/>
  <c r="X375" i="24"/>
  <c r="AC375" i="24" s="1"/>
  <c r="AO200" i="24"/>
  <c r="X200" i="24"/>
  <c r="AC200" i="24" s="1"/>
  <c r="AM200" i="24" s="1"/>
  <c r="AO77" i="24"/>
  <c r="X77" i="24"/>
  <c r="AC77" i="24" s="1"/>
  <c r="AM77" i="24" s="1"/>
  <c r="AO139" i="24"/>
  <c r="X139" i="24"/>
  <c r="AC139" i="24" s="1"/>
  <c r="AO11" i="24"/>
  <c r="X11" i="24"/>
  <c r="AC11" i="24" s="1"/>
  <c r="X197" i="24"/>
  <c r="AC197" i="24" s="1"/>
  <c r="X484" i="24"/>
  <c r="AC484" i="24" s="1"/>
  <c r="X488" i="24"/>
  <c r="AC488" i="24" s="1"/>
  <c r="X271" i="24"/>
  <c r="AC271" i="24" s="1"/>
  <c r="X437" i="24"/>
  <c r="AC437" i="24" s="1"/>
  <c r="X299" i="24"/>
  <c r="AC299" i="24" s="1"/>
  <c r="X22" i="24"/>
  <c r="AC22" i="24" s="1"/>
  <c r="X300" i="24"/>
  <c r="AC300" i="24" s="1"/>
  <c r="X373" i="24"/>
  <c r="AC373" i="24" s="1"/>
  <c r="AO373" i="24"/>
  <c r="AO145" i="24"/>
  <c r="X145" i="24"/>
  <c r="AC145" i="24" s="1"/>
  <c r="X236" i="24"/>
  <c r="AC236" i="24" s="1"/>
  <c r="AO236" i="24"/>
  <c r="X397" i="24"/>
  <c r="AC397" i="24" s="1"/>
  <c r="AO397" i="24"/>
  <c r="X336" i="24"/>
  <c r="AC336" i="24" s="1"/>
  <c r="AM336" i="24" s="1"/>
  <c r="AO336" i="24"/>
  <c r="X380" i="24"/>
  <c r="AC380" i="24" s="1"/>
  <c r="AO515" i="24"/>
  <c r="AO194" i="24"/>
  <c r="AO393" i="24"/>
  <c r="AO528" i="24"/>
  <c r="AM206" i="24"/>
  <c r="X494" i="24"/>
  <c r="AC494" i="24" s="1"/>
  <c r="AM494" i="24" s="1"/>
  <c r="X339" i="24"/>
  <c r="AC339" i="24" s="1"/>
  <c r="AO339" i="24"/>
  <c r="X74" i="24"/>
  <c r="AC74" i="24" s="1"/>
  <c r="AO74" i="24"/>
  <c r="X342" i="24"/>
  <c r="AC342" i="24" s="1"/>
  <c r="AM342" i="24" s="1"/>
  <c r="AO342" i="24"/>
  <c r="X203" i="24"/>
  <c r="AC203" i="24" s="1"/>
  <c r="AO203" i="24"/>
  <c r="X118" i="24"/>
  <c r="AC118" i="24" s="1"/>
  <c r="AM118" i="24" s="1"/>
  <c r="AO118" i="24"/>
  <c r="X330" i="24"/>
  <c r="AC330" i="24" s="1"/>
  <c r="AO330" i="24"/>
  <c r="X83" i="24"/>
  <c r="AC83" i="24" s="1"/>
  <c r="X185" i="24"/>
  <c r="AC185" i="24" s="1"/>
  <c r="X291" i="24"/>
  <c r="AC291" i="24" s="1"/>
  <c r="X445" i="24"/>
  <c r="AC445" i="24" s="1"/>
  <c r="X470" i="24"/>
  <c r="AC470" i="24" s="1"/>
  <c r="X301" i="24"/>
  <c r="AC301" i="24" s="1"/>
  <c r="X335" i="24"/>
  <c r="AC335" i="24" s="1"/>
  <c r="AM212" i="24"/>
  <c r="X402" i="24"/>
  <c r="AC402" i="24" s="1"/>
  <c r="AM402" i="24" s="1"/>
  <c r="X251" i="24"/>
  <c r="AC251" i="24" s="1"/>
  <c r="X170" i="24"/>
  <c r="AC170" i="24" s="1"/>
  <c r="X432" i="24"/>
  <c r="AC432" i="24" s="1"/>
  <c r="AM432" i="24" s="1"/>
  <c r="X401" i="24"/>
  <c r="AC401" i="24" s="1"/>
  <c r="AM401" i="24" s="1"/>
  <c r="X371" i="24"/>
  <c r="AC371" i="24" s="1"/>
  <c r="X378" i="24"/>
  <c r="AC378" i="24" s="1"/>
  <c r="X199" i="24"/>
  <c r="AC199" i="24" s="1"/>
  <c r="AM199" i="24" s="1"/>
  <c r="X352" i="24"/>
  <c r="AC352" i="24" s="1"/>
  <c r="AM352" i="24" s="1"/>
  <c r="X188" i="24"/>
  <c r="AC188" i="24" s="1"/>
  <c r="AM188" i="24" s="1"/>
  <c r="X290" i="24"/>
  <c r="AC290" i="24" s="1"/>
  <c r="X545" i="24"/>
  <c r="AC545" i="24" s="1"/>
  <c r="AM545" i="24" s="1"/>
  <c r="X278" i="24"/>
  <c r="AC278" i="24" s="1"/>
  <c r="AM278" i="24" s="1"/>
  <c r="X316" i="24"/>
  <c r="AC316" i="24" s="1"/>
  <c r="X458" i="24"/>
  <c r="AC458" i="24" s="1"/>
  <c r="AO70" i="24"/>
  <c r="AO57" i="24"/>
  <c r="AO149" i="24"/>
  <c r="AO212" i="24"/>
  <c r="AO86" i="24"/>
  <c r="AO225" i="24"/>
  <c r="AO263" i="24"/>
  <c r="AO326" i="24"/>
  <c r="AO390" i="24"/>
  <c r="AO270" i="24"/>
  <c r="AO82" i="24"/>
  <c r="AO121" i="24"/>
  <c r="AO163" i="24"/>
  <c r="AO187" i="24"/>
  <c r="AO219" i="24"/>
  <c r="AO207" i="24"/>
  <c r="AO370" i="24"/>
  <c r="AO451" i="24"/>
  <c r="AO483" i="24"/>
  <c r="AO455" i="24"/>
  <c r="AO130" i="24"/>
  <c r="AO92" i="24"/>
  <c r="AO93" i="24"/>
  <c r="AO246" i="24"/>
  <c r="AO119" i="24"/>
  <c r="X210" i="24"/>
  <c r="AC210" i="24" s="1"/>
  <c r="X50" i="24"/>
  <c r="AC50" i="24" s="1"/>
  <c r="AM50" i="24" s="1"/>
  <c r="AO50" i="24"/>
  <c r="X162" i="24"/>
  <c r="AC162" i="24" s="1"/>
  <c r="AM162" i="24" s="1"/>
  <c r="AO162" i="24"/>
  <c r="X536" i="24"/>
  <c r="AC536" i="24" s="1"/>
  <c r="X363" i="24"/>
  <c r="AC363" i="24" s="1"/>
  <c r="X287" i="24"/>
  <c r="AC287" i="24" s="1"/>
  <c r="X337" i="24"/>
  <c r="AC337" i="24" s="1"/>
  <c r="X526" i="24"/>
  <c r="AC526" i="24" s="1"/>
  <c r="X433" i="24"/>
  <c r="AC433" i="24" s="1"/>
  <c r="X471" i="24"/>
  <c r="AC471" i="24" s="1"/>
  <c r="AM471" i="24" s="1"/>
  <c r="X109" i="24"/>
  <c r="AC109" i="24" s="1"/>
  <c r="AM109" i="24" s="1"/>
  <c r="X27" i="24"/>
  <c r="AC27" i="24" s="1"/>
  <c r="X232" i="24"/>
  <c r="AC232" i="24" s="1"/>
  <c r="X346" i="24"/>
  <c r="AC346" i="24" s="1"/>
  <c r="X284" i="24"/>
  <c r="AC284" i="24" s="1"/>
  <c r="X442" i="24"/>
  <c r="AC442" i="24" s="1"/>
  <c r="X53" i="24"/>
  <c r="AC53" i="24" s="1"/>
  <c r="X249" i="24"/>
  <c r="AC249" i="24" s="1"/>
  <c r="AM249" i="24" s="1"/>
  <c r="X364" i="24"/>
  <c r="AC364" i="24" s="1"/>
  <c r="AM364" i="24" s="1"/>
  <c r="X14" i="24"/>
  <c r="AC14" i="24" s="1"/>
  <c r="AM14" i="24" s="1"/>
  <c r="X454" i="24"/>
  <c r="AC454" i="24" s="1"/>
  <c r="X532" i="24"/>
  <c r="AC532" i="24" s="1"/>
  <c r="AM532" i="24" s="1"/>
  <c r="AO532" i="24"/>
  <c r="X360" i="24"/>
  <c r="AC360" i="24" s="1"/>
  <c r="AM360" i="24" s="1"/>
  <c r="AO360" i="24"/>
  <c r="X392" i="24"/>
  <c r="AC392" i="24" s="1"/>
  <c r="AM392" i="24" s="1"/>
  <c r="AO392" i="24"/>
  <c r="X182" i="24"/>
  <c r="AC182" i="24" s="1"/>
  <c r="AO182" i="24"/>
  <c r="X487" i="24"/>
  <c r="AC487" i="24" s="1"/>
  <c r="AM487" i="24" s="1"/>
  <c r="AO487" i="24"/>
  <c r="X395" i="24"/>
  <c r="AC395" i="24" s="1"/>
  <c r="AO395" i="24"/>
  <c r="X208" i="24"/>
  <c r="AC208" i="24" s="1"/>
  <c r="AO208" i="24"/>
  <c r="X26" i="24"/>
  <c r="AC26" i="24" s="1"/>
  <c r="AM26" i="24" s="1"/>
  <c r="AO26" i="24"/>
  <c r="X450" i="24"/>
  <c r="AC450" i="24" s="1"/>
  <c r="AM450" i="24" s="1"/>
  <c r="AO450" i="24"/>
  <c r="X81" i="24"/>
  <c r="AC81" i="24" s="1"/>
  <c r="X546" i="24"/>
  <c r="AC546" i="24" s="1"/>
  <c r="X112" i="24"/>
  <c r="AC112" i="24" s="1"/>
  <c r="X66" i="24"/>
  <c r="AC66" i="24" s="1"/>
  <c r="AM66" i="24" s="1"/>
  <c r="X16" i="24"/>
  <c r="AC16" i="24" s="1"/>
  <c r="AM16" i="24" s="1"/>
  <c r="X36" i="24"/>
  <c r="AC36" i="24" s="1"/>
  <c r="X88" i="24"/>
  <c r="AC88" i="24" s="1"/>
  <c r="AM88" i="24" s="1"/>
  <c r="X12" i="24"/>
  <c r="AC12" i="24" s="1"/>
  <c r="AM12" i="24" s="1"/>
  <c r="X245" i="24"/>
  <c r="AC245" i="24" s="1"/>
  <c r="AM245" i="24" s="1"/>
  <c r="X202" i="24"/>
  <c r="AC202" i="24" s="1"/>
  <c r="X456" i="24"/>
  <c r="AC456" i="24" s="1"/>
  <c r="AM456" i="24" s="1"/>
  <c r="X39" i="24"/>
  <c r="AC39" i="24" s="1"/>
  <c r="AM39" i="24" s="1"/>
  <c r="X61" i="24"/>
  <c r="AC61" i="24" s="1"/>
  <c r="X211" i="24"/>
  <c r="AC211" i="24" s="1"/>
  <c r="X233" i="24"/>
  <c r="AC233" i="24" s="1"/>
  <c r="X258" i="24"/>
  <c r="AC258" i="24" s="1"/>
  <c r="AM258" i="24" s="1"/>
  <c r="X216" i="24"/>
  <c r="AC216" i="24" s="1"/>
  <c r="AO368" i="24"/>
  <c r="X413" i="24"/>
  <c r="AC413" i="24" s="1"/>
  <c r="AM413" i="24" s="1"/>
  <c r="AO413" i="24"/>
  <c r="AO175" i="24"/>
  <c r="AO491" i="24"/>
  <c r="AO165" i="24"/>
  <c r="AO252" i="24"/>
  <c r="AO385" i="24"/>
  <c r="AO540" i="24"/>
  <c r="AO493" i="24"/>
  <c r="AO42" i="24"/>
  <c r="AO416" i="24"/>
  <c r="AM505" i="24"/>
  <c r="AM218" i="24"/>
  <c r="AM198" i="24"/>
  <c r="AM520" i="24"/>
  <c r="AM355" i="24"/>
  <c r="AM374" i="24"/>
  <c r="AM457" i="24"/>
  <c r="AM390" i="24"/>
  <c r="AM214" i="24"/>
  <c r="AM504" i="24"/>
  <c r="AM431" i="24"/>
  <c r="AN549" i="24"/>
  <c r="AM149" i="24"/>
  <c r="AM70" i="24"/>
  <c r="AM184" i="24"/>
  <c r="AM324" i="24"/>
  <c r="AM9" i="24"/>
  <c r="AM20" i="24"/>
  <c r="AM10" i="24"/>
  <c r="AM42" i="24"/>
  <c r="AM58" i="24"/>
  <c r="AM142" i="24"/>
  <c r="AM152" i="24"/>
  <c r="AM174" i="24"/>
  <c r="AM252" i="24"/>
  <c r="AM194" i="24"/>
  <c r="AM234" i="24"/>
  <c r="AM376" i="24"/>
  <c r="AM446" i="24"/>
  <c r="AM462" i="24"/>
  <c r="AM5" i="24"/>
  <c r="AM37" i="24"/>
  <c r="AM128" i="24"/>
  <c r="AM168" i="24"/>
  <c r="AM147" i="24"/>
  <c r="AM169" i="24"/>
  <c r="AM241" i="24"/>
  <c r="AM265" i="24"/>
  <c r="AM267" i="24"/>
  <c r="AM268" i="24"/>
  <c r="AM318" i="24"/>
  <c r="AM387" i="24"/>
  <c r="AM381" i="24"/>
  <c r="AM423" i="24"/>
  <c r="AM452" i="24"/>
  <c r="AM467" i="24"/>
  <c r="AM501" i="24"/>
  <c r="AM528" i="24"/>
  <c r="AM540" i="24"/>
  <c r="AM13" i="24"/>
  <c r="AM163" i="24"/>
  <c r="AM236" i="24"/>
  <c r="AM196" i="24"/>
  <c r="AM222" i="24"/>
  <c r="AM224" i="24"/>
  <c r="AM256" i="24"/>
  <c r="AM297" i="24"/>
  <c r="AM379" i="24"/>
  <c r="AM372" i="24"/>
  <c r="AM366" i="24"/>
  <c r="AM383" i="24"/>
  <c r="AM464" i="24"/>
  <c r="AM113" i="24"/>
  <c r="AM131" i="24"/>
  <c r="AM348" i="24"/>
  <c r="AM416" i="24"/>
  <c r="AM517" i="24"/>
  <c r="AM539" i="24"/>
  <c r="AM535" i="24"/>
  <c r="AM292" i="24"/>
  <c r="AM270" i="24"/>
  <c r="AM282" i="24"/>
  <c r="AM412" i="24"/>
  <c r="AM436" i="24"/>
  <c r="AM434" i="24"/>
  <c r="AM499" i="24"/>
  <c r="AM507" i="24"/>
  <c r="AM105" i="24"/>
  <c r="AM129" i="24"/>
  <c r="AM98" i="24"/>
  <c r="AM493" i="24"/>
  <c r="AM519" i="24"/>
  <c r="AM8" i="24"/>
  <c r="AM24" i="24"/>
  <c r="AM56" i="24"/>
  <c r="AM38" i="24"/>
  <c r="AM54" i="24"/>
  <c r="AE549" i="24"/>
  <c r="AM102" i="24"/>
  <c r="AM284" i="24"/>
  <c r="AM405" i="24"/>
  <c r="AM426" i="24"/>
  <c r="AM485" i="24"/>
  <c r="AM509" i="24"/>
  <c r="AM525" i="24"/>
  <c r="AM47" i="24"/>
  <c r="AM63" i="24"/>
  <c r="AM17" i="24"/>
  <c r="AM41" i="24"/>
  <c r="AM57" i="24"/>
  <c r="AM161" i="24"/>
  <c r="AM132" i="24"/>
  <c r="AM148" i="24"/>
  <c r="AM143" i="24"/>
  <c r="AM246" i="24"/>
  <c r="AM238" i="24"/>
  <c r="AM261" i="24"/>
  <c r="AM230" i="24"/>
  <c r="AM254" i="24"/>
  <c r="AM225" i="24"/>
  <c r="AM289" i="24"/>
  <c r="AM369" i="24"/>
  <c r="AM373" i="24"/>
  <c r="AM466" i="24"/>
  <c r="AM455" i="24"/>
  <c r="AM472" i="24"/>
  <c r="AM101" i="24"/>
  <c r="AM207" i="24"/>
  <c r="AM219" i="24"/>
  <c r="AM304" i="24"/>
  <c r="AM420" i="24"/>
  <c r="AM28" i="24"/>
  <c r="AM44" i="24"/>
  <c r="AM60" i="24"/>
  <c r="AM18" i="24"/>
  <c r="AM34" i="24"/>
  <c r="AM134" i="24"/>
  <c r="AM158" i="24"/>
  <c r="AM176" i="24"/>
  <c r="AM192" i="24"/>
  <c r="AM281" i="24"/>
  <c r="AM368" i="24"/>
  <c r="AM385" i="24"/>
  <c r="AM439" i="24"/>
  <c r="AM399" i="24"/>
  <c r="AM414" i="24"/>
  <c r="AM19" i="24"/>
  <c r="AM35" i="24"/>
  <c r="AM51" i="24"/>
  <c r="AM67" i="24"/>
  <c r="AM25" i="24"/>
  <c r="AM69" i="24"/>
  <c r="AM156" i="24"/>
  <c r="AM175" i="24"/>
  <c r="AM136" i="24"/>
  <c r="AM164" i="24"/>
  <c r="AM139" i="24"/>
  <c r="AM229" i="24"/>
  <c r="AM257" i="24"/>
  <c r="AM237" i="24"/>
  <c r="AM259" i="24"/>
  <c r="AM262" i="24"/>
  <c r="AM248" i="24"/>
  <c r="AM388" i="24"/>
  <c r="AM460" i="24"/>
  <c r="AM461" i="24"/>
  <c r="AM543" i="24"/>
  <c r="AM33" i="24"/>
  <c r="AM86" i="24"/>
  <c r="AM125" i="24"/>
  <c r="AM130" i="24"/>
  <c r="AM167" i="24"/>
  <c r="AM165" i="24"/>
  <c r="AM250" i="24"/>
  <c r="AM242" i="24"/>
  <c r="AM312" i="24"/>
  <c r="AM377" i="24"/>
  <c r="AM370" i="24"/>
  <c r="AM394" i="24"/>
  <c r="AM384" i="24"/>
  <c r="AM463" i="24"/>
  <c r="AM512" i="24"/>
  <c r="AM541" i="24"/>
  <c r="AM72" i="24"/>
  <c r="AM96" i="24"/>
  <c r="AM76" i="24"/>
  <c r="AM151" i="24"/>
  <c r="AM127" i="24"/>
  <c r="AM90" i="24"/>
  <c r="AM326" i="24"/>
  <c r="AM521" i="24"/>
  <c r="AM495" i="24"/>
  <c r="AM523" i="24"/>
  <c r="AM533" i="24"/>
  <c r="AM117" i="24"/>
  <c r="AM340" i="24"/>
  <c r="AM359" i="24"/>
  <c r="AM430" i="24"/>
  <c r="AM424" i="24"/>
  <c r="AM440" i="24"/>
  <c r="AM406" i="24"/>
  <c r="AM418" i="24"/>
  <c r="AM483" i="24"/>
  <c r="AM503" i="24"/>
  <c r="AM511" i="24"/>
  <c r="AM92" i="24"/>
  <c r="AM78" i="24"/>
  <c r="AM121" i="24"/>
  <c r="W549" i="24"/>
  <c r="AO4" i="24"/>
  <c r="X4" i="24"/>
  <c r="AM82" i="24"/>
  <c r="AM276" i="24"/>
  <c r="AM346" i="24"/>
  <c r="AM334" i="24"/>
  <c r="AM489" i="24"/>
  <c r="AM515" i="24"/>
  <c r="AM32" i="24"/>
  <c r="AM64" i="24"/>
  <c r="AM30" i="24"/>
  <c r="AM46" i="24"/>
  <c r="AM62" i="24"/>
  <c r="AM93" i="24"/>
  <c r="AM146" i="24"/>
  <c r="AM178" i="24"/>
  <c r="AM274" i="24"/>
  <c r="AM286" i="24"/>
  <c r="AM322" i="24"/>
  <c r="AM354" i="24"/>
  <c r="AM298" i="24"/>
  <c r="AM428" i="24"/>
  <c r="AM422" i="24"/>
  <c r="AM438" i="24"/>
  <c r="AM473" i="24"/>
  <c r="AM469" i="24"/>
  <c r="AM491" i="24"/>
  <c r="AM513" i="24"/>
  <c r="AM529" i="24"/>
  <c r="AM55" i="24"/>
  <c r="AM29" i="24"/>
  <c r="AM49" i="24"/>
  <c r="AM137" i="24"/>
  <c r="AM150" i="24"/>
  <c r="AM154" i="24"/>
  <c r="AM227" i="24"/>
  <c r="AM173" i="24"/>
  <c r="AM269" i="24"/>
  <c r="AM235" i="24"/>
  <c r="AM263" i="24"/>
  <c r="AM362" i="24"/>
  <c r="AM358" i="24"/>
  <c r="AM393" i="24"/>
  <c r="AM389" i="24"/>
  <c r="AM391" i="24"/>
  <c r="AM451" i="24"/>
  <c r="AM448" i="24"/>
  <c r="AM544" i="24"/>
  <c r="AM371" i="24" l="1"/>
  <c r="AM475" i="24"/>
  <c r="AM110" i="24"/>
  <c r="AM190" i="24"/>
  <c r="AM380" i="24"/>
  <c r="AM182" i="24"/>
  <c r="AM223" i="24"/>
  <c r="AM395" i="24"/>
  <c r="AM442" i="24"/>
  <c r="AM397" i="24"/>
  <c r="AM310" i="24"/>
  <c r="AM61" i="24"/>
  <c r="AM316" i="24"/>
  <c r="AM22" i="24"/>
  <c r="AM251" i="24"/>
  <c r="AM27" i="24"/>
  <c r="AM170" i="24"/>
  <c r="AO549" i="24"/>
  <c r="AM266" i="24"/>
  <c r="AM260" i="24"/>
  <c r="AM145" i="24"/>
  <c r="AM408" i="24"/>
  <c r="AM68" i="24"/>
  <c r="AM11" i="24"/>
  <c r="AM404" i="24"/>
  <c r="AM330" i="24"/>
  <c r="AM100" i="24"/>
  <c r="AM453" i="24"/>
  <c r="AM239" i="24"/>
  <c r="AM320" i="24"/>
  <c r="AM300" i="24"/>
  <c r="AM375" i="24"/>
  <c r="AM144" i="24"/>
  <c r="AM356" i="24"/>
  <c r="AM211" i="24"/>
  <c r="AM122" i="24"/>
  <c r="AM166" i="24"/>
  <c r="AM203" i="24"/>
  <c r="AM53" i="24"/>
  <c r="AM233" i="24"/>
  <c r="AM232" i="24"/>
  <c r="AM290" i="24"/>
  <c r="AM378" i="24"/>
  <c r="AM74" i="24"/>
  <c r="AM202" i="24"/>
  <c r="AM210" i="24"/>
  <c r="AM339" i="24"/>
  <c r="AM454" i="24"/>
  <c r="AM458" i="24"/>
  <c r="AM36" i="24"/>
  <c r="AM216" i="24"/>
  <c r="AM208" i="24"/>
  <c r="AM95" i="24"/>
  <c r="AM542" i="24"/>
  <c r="AM447" i="24"/>
  <c r="AM341" i="24"/>
  <c r="AM319" i="24"/>
  <c r="AM271" i="24"/>
  <c r="AM181" i="24"/>
  <c r="AM73" i="24"/>
  <c r="AM301" i="24"/>
  <c r="AM187" i="24"/>
  <c r="AM481" i="24"/>
  <c r="AM111" i="24"/>
  <c r="AM124" i="24"/>
  <c r="AM468" i="24"/>
  <c r="AM363" i="24"/>
  <c r="AM530" i="24"/>
  <c r="AM443" i="24"/>
  <c r="AM333" i="24"/>
  <c r="AM327" i="24"/>
  <c r="AM291" i="24"/>
  <c r="AM309" i="24"/>
  <c r="AM433" i="24"/>
  <c r="AM299" i="24"/>
  <c r="AM510" i="24"/>
  <c r="AM421" i="24"/>
  <c r="AM337" i="24"/>
  <c r="AM317" i="24"/>
  <c r="AM477" i="24"/>
  <c r="AM115" i="24"/>
  <c r="AM409" i="24"/>
  <c r="AM205" i="24"/>
  <c r="AM119" i="24"/>
  <c r="AM112" i="24"/>
  <c r="AM502" i="24"/>
  <c r="AM213" i="24"/>
  <c r="AM209" i="24"/>
  <c r="AM217" i="24"/>
  <c r="AM107" i="24"/>
  <c r="AM116" i="24"/>
  <c r="AM522" i="24"/>
  <c r="AM480" i="24"/>
  <c r="AM419" i="24"/>
  <c r="AM351" i="24"/>
  <c r="AM91" i="24"/>
  <c r="AM425" i="24"/>
  <c r="AM283" i="24"/>
  <c r="AM365" i="24"/>
  <c r="AM415" i="24"/>
  <c r="AM445" i="24"/>
  <c r="AM345" i="24"/>
  <c r="AM87" i="24"/>
  <c r="AM538" i="24"/>
  <c r="AM506" i="24"/>
  <c r="AM516" i="24"/>
  <c r="AM435" i="24"/>
  <c r="AM325" i="24"/>
  <c r="AM311" i="24"/>
  <c r="AM189" i="24"/>
  <c r="AM195" i="24"/>
  <c r="AM71" i="24"/>
  <c r="AM488" i="24"/>
  <c r="AM490" i="24"/>
  <c r="AM313" i="24"/>
  <c r="AM179" i="24"/>
  <c r="AM514" i="24"/>
  <c r="AM427" i="24"/>
  <c r="AM343" i="24"/>
  <c r="AM185" i="24"/>
  <c r="AM534" i="24"/>
  <c r="AM476" i="24"/>
  <c r="AM315" i="24"/>
  <c r="AM277" i="24"/>
  <c r="AM321" i="24"/>
  <c r="AM303" i="24"/>
  <c r="AM79" i="24"/>
  <c r="AM492" i="24"/>
  <c r="AM411" i="24"/>
  <c r="AM272" i="24"/>
  <c r="AM201" i="24"/>
  <c r="AM500" i="24"/>
  <c r="X549" i="24"/>
  <c r="AC4" i="24"/>
  <c r="AM524" i="24"/>
  <c r="AM361" i="24"/>
  <c r="AM177" i="24"/>
  <c r="AM498" i="24"/>
  <c r="AM293" i="24"/>
  <c r="AM193" i="24"/>
  <c r="AM546" i="24"/>
  <c r="AM287" i="24"/>
  <c r="AM104" i="24"/>
  <c r="AM403" i="24"/>
  <c r="AM280" i="24"/>
  <c r="AM103" i="24"/>
  <c r="AM108" i="24"/>
  <c r="AM482" i="24"/>
  <c r="AM470" i="24"/>
  <c r="AM407" i="24"/>
  <c r="AM221" i="24"/>
  <c r="AM123" i="24"/>
  <c r="AM120" i="24"/>
  <c r="AM478" i="24"/>
  <c r="AM295" i="24"/>
  <c r="AM99" i="24"/>
  <c r="AM97" i="24"/>
  <c r="AM357" i="24"/>
  <c r="AM335" i="24"/>
  <c r="AM275" i="24"/>
  <c r="AM89" i="24"/>
  <c r="AM75" i="24"/>
  <c r="AM484" i="24"/>
  <c r="AM441" i="24"/>
  <c r="AM285" i="24"/>
  <c r="AM191" i="24"/>
  <c r="AM536" i="24"/>
  <c r="AM508" i="24"/>
  <c r="AM496" i="24"/>
  <c r="AM349" i="24"/>
  <c r="AM81" i="24"/>
  <c r="AM417" i="24"/>
  <c r="AM183" i="24"/>
  <c r="AM526" i="24"/>
  <c r="AM437" i="24"/>
  <c r="AM353" i="24"/>
  <c r="AM518" i="24"/>
  <c r="AM474" i="24"/>
  <c r="AM429" i="24"/>
  <c r="AM329" i="24"/>
  <c r="AM273" i="24"/>
  <c r="AM279" i="24"/>
  <c r="AM197" i="24"/>
  <c r="AM83" i="24"/>
  <c r="AC549" i="24" l="1"/>
  <c r="AJ549" i="24" l="1"/>
  <c r="AM4" i="24"/>
  <c r="AM549" i="24" l="1"/>
</calcChain>
</file>

<file path=xl/sharedStrings.xml><?xml version="1.0" encoding="utf-8"?>
<sst xmlns="http://schemas.openxmlformats.org/spreadsheetml/2006/main" count="2240" uniqueCount="943">
  <si>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</si>
  <si>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</si>
  <si>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</si>
  <si>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</si>
  <si>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</si>
  <si>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</si>
  <si>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</si>
  <si>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</si>
  <si>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</si>
  <si>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</si>
  <si>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</si>
  <si>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</si>
  <si>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</si>
  <si>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</si>
  <si>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</si>
  <si>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</si>
  <si>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</si>
  <si>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</si>
  <si>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</si>
  <si>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</si>
  <si>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</si>
  <si>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</si>
  <si>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</si>
  <si>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</si>
  <si>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</si>
  <si>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</si>
  <si>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</si>
  <si>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</si>
  <si>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</si>
  <si>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</si>
  <si>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</si>
  <si>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</si>
  <si>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</si>
  <si>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</si>
  <si>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</si>
  <si>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</si>
  <si>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</si>
  <si>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supp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</si>
  <si>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</si>
  <si>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</si>
  <si>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</si>
  <si>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</si>
  <si>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</si>
  <si>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</si>
  <si>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</si>
  <si>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</si>
  <si>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</si>
  <si>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</si>
  <si>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</si>
  <si>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</si>
  <si>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</si>
  <si>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</si>
  <si>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</si>
  <si>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</si>
  <si>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</si>
  <si>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</si>
  <si>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</si>
  <si>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</si>
  <si>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</si>
  <si>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</si>
  <si>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</si>
  <si>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</si>
  <si>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</si>
  <si>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</si>
  <si>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</si>
  <si>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</si>
  <si>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</si>
  <si>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</si>
  <si>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</si>
  <si>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</si>
  <si>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</si>
  <si>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</si>
  <si>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</si>
  <si>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</si>
  <si>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</si>
  <si>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</si>
  <si>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</si>
  <si>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</si>
  <si>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</si>
  <si>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</si>
  <si>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</si>
  <si>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</si>
  <si>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</si>
  <si>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</si>
  <si>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</si>
  <si>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</si>
  <si>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</si>
  <si>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</si>
  <si>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</si>
  <si>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</si>
  <si>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</si>
  <si>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</si>
  <si>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</si>
  <si>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</si>
  <si>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</si>
  <si>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</si>
  <si>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</si>
  <si>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</si>
  <si>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</si>
  <si>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</si>
  <si>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</si>
  <si>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</si>
  <si>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</si>
  <si>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</si>
  <si>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</si>
  <si>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</si>
  <si>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</si>
  <si>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</si>
  <si>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</si>
  <si>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</si>
  <si>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</si>
  <si>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</si>
  <si>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</si>
  <si>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</si>
  <si>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</si>
  <si>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bf</t>
  </si>
  <si>
    <t>previous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</si>
  <si>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</si>
  <si>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</si>
  <si>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</si>
  <si>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</si>
  <si>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</si>
  <si>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</si>
  <si>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</si>
  <si>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</si>
  <si>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</si>
  <si>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</si>
  <si>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</si>
  <si>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</si>
  <si>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</si>
  <si>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</si>
  <si>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</si>
  <si>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</si>
  <si>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</si>
  <si>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</si>
  <si>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</si>
  <si>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</si>
  <si>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</si>
  <si>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</si>
  <si>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</si>
  <si>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</si>
  <si>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</si>
  <si>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</si>
  <si>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</si>
  <si>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</si>
  <si>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</si>
  <si>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</si>
  <si>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</si>
  <si>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</si>
  <si>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</si>
  <si>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</si>
  <si>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</si>
  <si>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</si>
  <si>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</si>
  <si>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</si>
  <si>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</si>
  <si>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</si>
  <si>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</si>
  <si>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</si>
  <si>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</si>
  <si>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</si>
  <si>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</si>
  <si>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</si>
  <si>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</si>
  <si>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</si>
  <si>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</si>
  <si>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</si>
  <si>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</si>
  <si>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</si>
  <si>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</si>
  <si>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</si>
  <si>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</si>
  <si>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</si>
  <si>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</si>
  <si>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</si>
  <si>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</si>
  <si>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</si>
  <si>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</si>
  <si>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</si>
  <si>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</si>
  <si>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</si>
  <si>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</si>
  <si>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</si>
  <si>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</si>
  <si>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</si>
  <si>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</si>
  <si>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</si>
  <si>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</si>
  <si>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</si>
  <si>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</si>
  <si>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</si>
  <si>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</si>
  <si>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</si>
  <si>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</si>
  <si>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</si>
  <si>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</si>
  <si>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</si>
  <si>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</si>
  <si>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</si>
  <si>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</si>
  <si>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</si>
  <si>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</si>
  <si>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</si>
  <si>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</si>
  <si>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</si>
  <si>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</si>
  <si>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</si>
  <si>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</si>
  <si>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</si>
  <si>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</si>
  <si>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</si>
  <si>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</si>
  <si>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</si>
  <si>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</si>
  <si>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</si>
  <si>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</si>
  <si>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Supp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</si>
  <si>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</si>
  <si>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</si>
  <si>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</si>
  <si>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</si>
  <si>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</si>
  <si>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</si>
  <si>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</si>
  <si>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</si>
  <si>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</si>
  <si>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</si>
  <si>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</si>
  <si>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</si>
  <si>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</si>
  <si>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</si>
  <si>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</si>
  <si>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</si>
  <si>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</si>
  <si>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</si>
  <si>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</si>
  <si>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</si>
  <si>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</si>
  <si>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</si>
  <si>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</si>
  <si>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</si>
  <si>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</si>
  <si>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District Name</t>
  </si>
  <si>
    <t>4-Mill</t>
  </si>
  <si>
    <t>School</t>
  </si>
  <si>
    <t>Land</t>
  </si>
  <si>
    <t>Motor</t>
  </si>
  <si>
    <t>Vehicle</t>
  </si>
  <si>
    <t>REA</t>
  </si>
  <si>
    <t>Tax</t>
  </si>
  <si>
    <t>Chargeables</t>
  </si>
  <si>
    <t>Net</t>
  </si>
  <si>
    <t>Found Aid</t>
  </si>
  <si>
    <t>Trans</t>
  </si>
  <si>
    <t>ADH</t>
  </si>
  <si>
    <t>Transp.</t>
  </si>
  <si>
    <t xml:space="preserve">ADAIR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</si>
  <si>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</si>
  <si>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</si>
  <si>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</si>
  <si>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</si>
  <si>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</si>
  <si>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</si>
  <si>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</si>
  <si>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</si>
  <si>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</si>
  <si>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</si>
  <si>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</si>
  <si>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</si>
  <si>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</si>
  <si>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</si>
  <si>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</si>
  <si>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</si>
  <si>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</si>
  <si>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</si>
  <si>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</si>
  <si>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</si>
  <si>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</si>
  <si>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</si>
  <si>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</si>
  <si>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</si>
  <si>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</si>
  <si>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</si>
  <si>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</si>
  <si>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</si>
  <si>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</si>
  <si>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</si>
  <si>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</si>
  <si>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</si>
  <si>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</si>
  <si>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</si>
  <si>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</si>
  <si>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</si>
  <si>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</si>
  <si>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</si>
  <si>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</si>
  <si>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</si>
  <si>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</si>
  <si>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</si>
  <si>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</si>
  <si>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</si>
  <si>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</si>
  <si>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</si>
  <si>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</si>
  <si>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</si>
  <si>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</si>
  <si>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</si>
  <si>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</si>
  <si>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</si>
  <si>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</si>
  <si>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</si>
  <si>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</si>
  <si>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</si>
  <si>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</si>
  <si>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</si>
  <si>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</si>
  <si>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</si>
  <si>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</si>
  <si>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</si>
  <si>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</si>
  <si>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</si>
  <si>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</si>
  <si>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</si>
  <si>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</si>
  <si>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</si>
  <si>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</si>
  <si>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</si>
  <si>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</si>
  <si>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</si>
  <si>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</si>
  <si>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</si>
  <si>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</si>
  <si>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</si>
  <si>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</si>
  <si>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</si>
  <si>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</si>
  <si>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</si>
  <si>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</si>
  <si>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</si>
  <si>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</si>
  <si>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</si>
  <si>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</si>
  <si>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</si>
  <si>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</si>
  <si>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</si>
  <si>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</si>
  <si>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</si>
  <si>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</si>
  <si>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</si>
  <si>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</si>
  <si>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</si>
  <si>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</si>
  <si>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</si>
  <si>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</si>
  <si>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</si>
  <si>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</si>
  <si>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</si>
  <si>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</si>
  <si>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</si>
  <si>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</si>
  <si>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</si>
  <si>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</si>
  <si>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</si>
  <si>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</si>
  <si>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</si>
  <si>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</si>
  <si>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</si>
  <si>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</si>
  <si>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</si>
  <si>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</si>
  <si>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</si>
  <si>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</si>
  <si>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</si>
  <si>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</si>
  <si>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</si>
  <si>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</si>
  <si>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</si>
  <si>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</si>
  <si>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</si>
  <si>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</si>
  <si>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</si>
  <si>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</si>
  <si>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</si>
  <si>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</si>
  <si>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</si>
  <si>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</si>
  <si>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</si>
  <si>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</si>
  <si>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</si>
  <si>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</si>
  <si>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</si>
  <si>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</si>
  <si>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</si>
  <si>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</si>
  <si>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</si>
  <si>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</si>
  <si>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</si>
  <si>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</si>
  <si>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</si>
  <si>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</si>
  <si>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</si>
  <si>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</si>
  <si>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</si>
  <si>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</si>
  <si>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</si>
  <si>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</si>
  <si>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</si>
  <si>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</si>
  <si>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</si>
  <si>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</si>
  <si>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</si>
  <si>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</si>
  <si>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</si>
  <si>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</si>
  <si>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</si>
  <si>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</si>
  <si>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</si>
  <si>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</si>
  <si>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</si>
  <si>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</si>
  <si>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</si>
  <si>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</si>
  <si>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</si>
  <si>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</si>
  <si>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</si>
  <si>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</si>
  <si>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</si>
  <si>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</si>
  <si>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</si>
  <si>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</si>
  <si>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</si>
  <si>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</si>
  <si>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</si>
  <si>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</si>
  <si>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</si>
  <si>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</si>
  <si>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</si>
  <si>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</si>
  <si>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</si>
  <si>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</si>
  <si>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</si>
  <si>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</si>
  <si>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</si>
  <si>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</si>
  <si>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</si>
  <si>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</si>
  <si>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</si>
  <si>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</si>
  <si>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</si>
  <si>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</si>
  <si>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</si>
  <si>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</si>
  <si>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</si>
  <si>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</si>
  <si>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</si>
  <si>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</si>
  <si>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</si>
  <si>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</si>
  <si>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</si>
  <si>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</si>
  <si>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</si>
  <si>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</si>
  <si>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</si>
  <si>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</si>
  <si>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</si>
  <si>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</si>
  <si>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</si>
  <si>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</si>
  <si>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</si>
  <si>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</si>
  <si>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</si>
  <si>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</si>
  <si>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</si>
  <si>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</si>
  <si>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</si>
  <si>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</si>
  <si>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</si>
  <si>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</si>
  <si>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</si>
  <si>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</si>
  <si>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</si>
  <si>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</si>
  <si>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</si>
  <si>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</si>
  <si>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</si>
  <si>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</si>
  <si>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</si>
  <si>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</si>
  <si>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</si>
  <si>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</si>
  <si>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</si>
  <si>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</si>
  <si>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</si>
  <si>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</si>
  <si>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</si>
  <si>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</si>
  <si>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</si>
  <si>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</si>
  <si>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</si>
  <si>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</si>
  <si>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</si>
  <si>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</si>
  <si>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</si>
  <si>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</si>
  <si>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</si>
  <si>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</si>
  <si>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</si>
  <si>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</si>
  <si>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</si>
  <si>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</si>
  <si>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</si>
  <si>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</si>
  <si>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</si>
  <si>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</si>
  <si>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</si>
  <si>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</si>
  <si>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</si>
  <si>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</si>
  <si>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</si>
  <si>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</si>
  <si>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</si>
  <si>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</si>
  <si>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</si>
  <si>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</si>
  <si>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</si>
  <si>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</si>
  <si>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</si>
  <si>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</si>
  <si>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</si>
  <si>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</si>
  <si>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</si>
  <si>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</si>
  <si>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</si>
  <si>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</si>
  <si>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</si>
  <si>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</si>
  <si>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</si>
  <si>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</si>
  <si>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</si>
  <si>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</si>
  <si>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</si>
  <si>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</si>
  <si>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</si>
  <si>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</si>
  <si>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</si>
  <si>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</si>
  <si>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</si>
  <si>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</si>
  <si>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</si>
  <si>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</si>
  <si>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</si>
  <si>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</si>
  <si>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</si>
  <si>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</si>
  <si>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</si>
  <si>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</si>
  <si>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</si>
  <si>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</si>
  <si>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</si>
  <si>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</si>
  <si>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</si>
  <si>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</si>
  <si>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</si>
  <si>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</si>
  <si>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</si>
  <si>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</si>
  <si>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</si>
  <si>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</si>
  <si>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</si>
  <si>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</si>
  <si>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</si>
  <si>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</si>
  <si>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</si>
  <si>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</si>
  <si>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</si>
  <si>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</si>
  <si>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</si>
  <si>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</si>
  <si>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</si>
  <si>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</si>
  <si>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</si>
  <si>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</si>
  <si>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</si>
  <si>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</si>
  <si>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</si>
  <si>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</si>
  <si>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</si>
  <si>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</si>
  <si>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</si>
  <si>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</si>
  <si>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</si>
  <si>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</si>
  <si>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</si>
  <si>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</si>
  <si>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</si>
  <si>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</si>
  <si>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</si>
  <si>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</si>
  <si>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</si>
  <si>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</si>
  <si>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</si>
  <si>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</si>
  <si>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</si>
  <si>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</si>
  <si>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</si>
  <si>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</si>
  <si>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</si>
  <si>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</si>
  <si>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</si>
  <si>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</si>
  <si>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</si>
  <si>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</si>
  <si>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</si>
  <si>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</si>
  <si>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</si>
  <si>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</si>
  <si>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</si>
  <si>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</si>
  <si>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</si>
  <si>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</si>
  <si>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</si>
  <si>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</si>
  <si>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</si>
  <si>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</si>
  <si>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</si>
  <si>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</si>
  <si>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</si>
  <si>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</si>
  <si>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</si>
  <si>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</si>
  <si>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</si>
  <si>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</si>
  <si>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</si>
  <si>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</si>
  <si>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</si>
  <si>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</si>
  <si>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</si>
  <si>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</si>
  <si>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</si>
  <si>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</si>
  <si>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</si>
  <si>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</si>
  <si>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</si>
  <si>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</si>
  <si>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</si>
  <si>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</si>
  <si>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</si>
  <si>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</si>
  <si>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</si>
  <si>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</si>
  <si>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</si>
  <si>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</si>
  <si>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</si>
  <si>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</si>
  <si>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</si>
  <si>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</si>
  <si>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</si>
  <si>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</si>
  <si>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</si>
  <si>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</si>
  <si>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</si>
  <si>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</si>
  <si>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</si>
  <si>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</si>
  <si>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</si>
  <si>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</si>
  <si>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</si>
  <si>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</si>
  <si>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</si>
  <si>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</si>
  <si>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</si>
  <si>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</si>
  <si>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</si>
  <si>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</si>
  <si>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</si>
  <si>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</si>
  <si>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</si>
  <si>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</si>
  <si>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</si>
  <si>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</si>
  <si>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</si>
  <si>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</si>
  <si>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</si>
  <si>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</si>
  <si>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</si>
  <si>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</si>
  <si>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</si>
  <si>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</si>
  <si>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</si>
  <si>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</si>
  <si>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</si>
  <si>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</si>
  <si>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</si>
  <si>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</si>
  <si>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</si>
  <si>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</si>
  <si>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</si>
  <si>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</si>
  <si>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</si>
  <si>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</si>
  <si>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</si>
  <si>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</si>
  <si>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</si>
  <si>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</si>
  <si>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</si>
  <si>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</si>
  <si>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</si>
  <si>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</si>
  <si>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</si>
  <si>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</si>
  <si>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</si>
  <si>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</si>
  <si>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</si>
  <si>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</si>
  <si>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</si>
  <si>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</si>
  <si>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</si>
  <si>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</si>
  <si>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</si>
  <si>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</si>
  <si>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</si>
  <si>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</si>
  <si>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</si>
  <si>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</si>
  <si>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</si>
  <si>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</si>
  <si>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</si>
  <si>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</si>
  <si>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</si>
  <si>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</si>
  <si>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</si>
  <si>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</si>
  <si>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</si>
  <si>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</si>
  <si>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</si>
  <si>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</si>
  <si>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</si>
  <si>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</si>
  <si>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</si>
  <si>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</si>
  <si>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</si>
  <si>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</si>
  <si>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</si>
  <si>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</si>
  <si>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</si>
  <si>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</si>
  <si>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</si>
  <si>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</si>
  <si>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</si>
  <si>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</si>
  <si>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</si>
  <si>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</si>
  <si>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</si>
  <si>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</si>
  <si>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</si>
  <si>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</si>
  <si>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</si>
  <si>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</si>
  <si>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</si>
  <si>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</si>
  <si>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</si>
  <si>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</si>
  <si>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</si>
  <si>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</si>
  <si>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</si>
  <si>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</si>
  <si>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</si>
  <si>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</si>
  <si>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</si>
  <si>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</si>
  <si>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</si>
  <si>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</si>
  <si>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</si>
  <si>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</si>
  <si>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</si>
  <si>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</si>
  <si>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</si>
  <si>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</si>
  <si>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</si>
  <si>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</si>
  <si>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</si>
  <si>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</si>
  <si>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</si>
  <si>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</si>
  <si>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</si>
  <si>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</si>
  <si>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</si>
  <si>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</si>
  <si>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</si>
  <si>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</si>
  <si>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</si>
  <si>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</si>
  <si>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</si>
  <si>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</si>
  <si>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</si>
  <si>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</si>
  <si>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</si>
  <si>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</si>
  <si>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</si>
  <si>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</si>
  <si>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</si>
  <si>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</si>
  <si>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</si>
  <si>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</si>
  <si>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</si>
  <si>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</si>
  <si>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</si>
  <si>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</si>
  <si>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</si>
  <si>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</si>
  <si>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</si>
  <si>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</si>
  <si>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</si>
  <si>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</si>
  <si>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</si>
  <si>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</si>
  <si>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</si>
  <si>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</si>
  <si>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</si>
  <si>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</si>
  <si>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</si>
  <si>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</si>
  <si>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</si>
  <si>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</si>
  <si>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</si>
  <si>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</si>
  <si>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</si>
  <si>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</si>
  <si>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</si>
  <si>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</si>
  <si>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</si>
  <si>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</si>
  <si>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</si>
  <si>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</si>
  <si>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</si>
  <si>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</si>
  <si>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</si>
  <si>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</si>
  <si>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</si>
  <si>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Gross</t>
  </si>
  <si>
    <t>High Year</t>
  </si>
  <si>
    <t>WADM</t>
  </si>
  <si>
    <t>Max</t>
  </si>
  <si>
    <t>Basic</t>
  </si>
  <si>
    <t>State Aid</t>
  </si>
  <si>
    <t>G003</t>
  </si>
  <si>
    <t xml:space="preserve">WHITE OAK                     </t>
  </si>
  <si>
    <t xml:space="preserve">CHOCTAW-NICOMA PARK           </t>
  </si>
  <si>
    <t>WADM x factor</t>
  </si>
  <si>
    <t xml:space="preserve"> WADM x factor</t>
  </si>
  <si>
    <t>Salary Inc.</t>
  </si>
  <si>
    <t>Adj. Valuation</t>
  </si>
  <si>
    <t>divided by 1000</t>
  </si>
  <si>
    <t>Adjusted</t>
  </si>
  <si>
    <t>Valuation</t>
  </si>
  <si>
    <t>Chargeable</t>
  </si>
  <si>
    <t>County</t>
  </si>
  <si>
    <t>times .75</t>
  </si>
  <si>
    <t>Prod.</t>
  </si>
  <si>
    <t>Per</t>
  </si>
  <si>
    <t>Capita</t>
  </si>
  <si>
    <t>Sal. Inc -</t>
  </si>
  <si>
    <t>minus Adj. Val</t>
  </si>
  <si>
    <t>County Name</t>
  </si>
  <si>
    <t>(Found,Transp &amp; Salary)</t>
  </si>
  <si>
    <t>Basic Formula</t>
  </si>
  <si>
    <t>w/BIA adj.</t>
  </si>
  <si>
    <t>I125</t>
  </si>
  <si>
    <t xml:space="preserve">GRAHAM-DUSTIN                 </t>
  </si>
  <si>
    <t>Salary Incent</t>
  </si>
  <si>
    <t>Adj.Val. X</t>
  </si>
  <si>
    <t>GFB</t>
  </si>
  <si>
    <t>Add</t>
  </si>
  <si>
    <t>Red</t>
  </si>
  <si>
    <t>No Found</t>
  </si>
  <si>
    <t>No Incent</t>
  </si>
  <si>
    <t>T001</t>
  </si>
  <si>
    <t>CHEROKEE IMMERSION CHARTER SCH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</si>
  <si>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</si>
  <si>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</si>
  <si>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</si>
  <si>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</si>
  <si>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</si>
  <si>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</si>
  <si>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</si>
  <si>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OKC CHARTER: DOVE SCIENCE ACAD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</si>
  <si>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</si>
  <si>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</si>
  <si>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</si>
  <si>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</si>
  <si>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</si>
  <si>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</si>
  <si>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E013</t>
  </si>
  <si>
    <t xml:space="preserve">OKC CHARTER: DOVE SCIENCE ES  </t>
  </si>
  <si>
    <t>E016</t>
  </si>
  <si>
    <t xml:space="preserve">OKC CHARTER: HARPER ACADEMY   </t>
  </si>
  <si>
    <t>E020</t>
  </si>
  <si>
    <t xml:space="preserve">OKC CHARTER: LIGHTHOUSE OKC   </t>
  </si>
  <si>
    <t>G001</t>
  </si>
  <si>
    <t>G004</t>
  </si>
  <si>
    <t xml:space="preserve">ASTEC CHARTERS                </t>
  </si>
  <si>
    <t>G007</t>
  </si>
  <si>
    <t xml:space="preserve">JOHN W REX CHARTER ELEMENTARY </t>
  </si>
  <si>
    <t>J001</t>
  </si>
  <si>
    <t xml:space="preserve">OKLAHOMA YOUTH ACADEMY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</si>
  <si>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</si>
  <si>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</si>
  <si>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</si>
  <si>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</si>
  <si>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</si>
  <si>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</si>
  <si>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</si>
  <si>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</si>
  <si>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Z005</t>
  </si>
  <si>
    <t xml:space="preserve">ABLE CHARTER ABLE LEARNING    </t>
  </si>
  <si>
    <t>E004</t>
  </si>
  <si>
    <t xml:space="preserve">TULSA CHARTER: SCHL ARTS/SCI. 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</si>
  <si>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</si>
  <si>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</si>
  <si>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</si>
  <si>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</si>
  <si>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</si>
  <si>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</si>
  <si>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</si>
  <si>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</si>
  <si>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</si>
  <si>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 xml:space="preserve">DEBORAH BROWN (CHARTER)       </t>
  </si>
  <si>
    <t xml:space="preserve">DISCOVERY SCHOOLS OF TULSA    </t>
  </si>
  <si>
    <t xml:space="preserve">SANKOFA MIDDLE SCHL (CHARTER) </t>
  </si>
  <si>
    <t>G005</t>
  </si>
  <si>
    <t>LANGSTON HUGHES ACAD ARTS-TECH</t>
  </si>
  <si>
    <t>E021</t>
  </si>
  <si>
    <t>MOE</t>
  </si>
  <si>
    <t xml:space="preserve">OKC CHARTER SANTA FE SOUTH    </t>
  </si>
  <si>
    <t xml:space="preserve">CARLTON LANDING ACADEMY       </t>
  </si>
  <si>
    <t>ADM Cost</t>
  </si>
  <si>
    <t>Midyear 150%</t>
  </si>
  <si>
    <t>Midyear 300%</t>
  </si>
  <si>
    <t>OCAS NonCom</t>
  </si>
  <si>
    <t>GRAD PT</t>
  </si>
  <si>
    <t>06/13/17</t>
  </si>
  <si>
    <t>(513 Districts + 31 Charters)</t>
  </si>
  <si>
    <t>FY17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</si>
</sst>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164" formatCode="#,##0.0000"/>
    <numFmt numFmtId="167" formatCode="00"/>
    <numFmt numFmtId="168" formatCode="&quot;$&quot;#,##0.00"/>
  </numFmts>
  <fonts count="20">
    <font>
      <sz val="10"/>
      <name val="Geneva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7" fillId="0" borderId="0"/>
    <xf numFmtId="0" fontId="13" fillId="0" borderId="0"/>
    <xf numFmtId="9" fontId="13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4" fillId="0" borderId="0" xfId="0" applyFont="1" applyFill="1" applyAlignment="1">
      <alignment horizontal="center"/>
    </xf>
    <xf numFmtId="4" fontId="14" fillId="0" borderId="0" xfId="0" applyNumberFormat="1" applyFont="1" applyFill="1"/>
    <xf numFmtId="4" fontId="14" fillId="0" borderId="0" xfId="0" applyNumberFormat="1" applyFont="1" applyFill="1" applyAlignment="1">
      <alignment horizontal="center"/>
    </xf>
    <xf numFmtId="3" fontId="14" fillId="0" borderId="0" xfId="0" applyNumberFormat="1" applyFont="1" applyFill="1"/>
    <xf numFmtId="164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/>
    <xf numFmtId="3" fontId="15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4" fontId="14" fillId="0" borderId="1" xfId="0" applyNumberFormat="1" applyFont="1" applyFill="1" applyBorder="1" applyAlignment="1">
      <alignment horizontal="center"/>
    </xf>
    <xf numFmtId="168" fontId="16" fillId="0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7" fontId="16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4" fontId="14" fillId="0" borderId="0" xfId="0" applyNumberFormat="1" applyFont="1" applyFill="1" applyProtection="1">
      <protection locked="0"/>
    </xf>
    <xf numFmtId="0" fontId="14" fillId="0" borderId="0" xfId="0" applyFont="1" applyFill="1" applyProtection="1">
      <protection locked="0"/>
    </xf>
    <xf numFmtId="3" fontId="15" fillId="0" borderId="0" xfId="0" applyNumberFormat="1" applyFont="1" applyFill="1"/>
    <xf numFmtId="3" fontId="14" fillId="0" borderId="0" xfId="0" applyNumberFormat="1" applyFont="1" applyFill="1" applyProtection="1">
      <protection locked="0"/>
    </xf>
    <xf numFmtId="0" fontId="17" fillId="0" borderId="0" xfId="1" applyFont="1" applyFill="1"/>
    <xf numFmtId="0" fontId="17" fillId="0" borderId="0" xfId="1" applyFont="1" applyFill="1" applyAlignment="1">
      <alignment vertical="center"/>
    </xf>
    <xf numFmtId="167" fontId="14" fillId="0" borderId="0" xfId="0" applyNumberFormat="1" applyFont="1" applyFill="1" applyAlignment="1">
      <alignment horizontal="left"/>
    </xf>
    <xf numFmtId="3" fontId="15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3" fontId="14" fillId="0" borderId="0" xfId="20" applyNumberFormat="1" applyFont="1" applyFill="1"/>
    <xf numFmtId="3" fontId="14" fillId="0" borderId="0" xfId="20" quotePrefix="1" applyNumberFormat="1" applyFont="1" applyFill="1"/>
    <xf numFmtId="0" fontId="18" fillId="0" borderId="0" xfId="23" applyFont="1" applyFill="1"/>
    <xf numFmtId="4" fontId="15" fillId="0" borderId="0" xfId="0" applyNumberFormat="1" applyFont="1" applyFill="1" applyAlignment="1" applyProtection="1">
      <alignment horizontal="center" textRotation="90"/>
      <protection locked="0"/>
    </xf>
    <xf numFmtId="3" fontId="15" fillId="0" borderId="0" xfId="0" applyNumberFormat="1" applyFont="1" applyFill="1" applyAlignment="1" applyProtection="1">
      <alignment horizontal="center" textRotation="90"/>
      <protection locked="0"/>
    </xf>
    <xf numFmtId="164" fontId="15" fillId="0" borderId="0" xfId="0" applyNumberFormat="1" applyFont="1" applyFill="1" applyAlignment="1" applyProtection="1">
      <alignment horizontal="center" textRotation="90"/>
      <protection locked="0"/>
    </xf>
    <xf numFmtId="0" fontId="14" fillId="0" borderId="0" xfId="23" applyFont="1" applyFill="1"/>
    <xf numFmtId="3" fontId="14" fillId="0" borderId="0" xfId="24" applyNumberFormat="1" applyFont="1" applyFill="1"/>
    <xf numFmtId="3" fontId="15" fillId="0" borderId="0" xfId="0" applyNumberFormat="1" applyFont="1" applyFill="1" applyAlignment="1">
      <alignment horizontal="center"/>
    </xf>
    <xf numFmtId="3" fontId="17" fillId="0" borderId="0" xfId="24" applyNumberFormat="1" applyFont="1" applyFill="1"/>
    <xf numFmtId="0" fontId="18" fillId="0" borderId="0" xfId="23" applyFont="1" applyFill="1" applyAlignment="1">
      <alignment horizontal="center" textRotation="90"/>
    </xf>
    <xf numFmtId="37" fontId="14" fillId="0" borderId="0" xfId="23" applyNumberFormat="1" applyFont="1" applyFill="1"/>
    <xf numFmtId="37" fontId="17" fillId="0" borderId="0" xfId="23" applyNumberFormat="1" applyFont="1" applyFill="1"/>
    <xf numFmtId="39" fontId="14" fillId="0" borderId="0" xfId="24" applyNumberFormat="1" applyFont="1" applyFill="1"/>
    <xf numFmtId="39" fontId="17" fillId="0" borderId="0" xfId="24" applyNumberFormat="1" applyFont="1" applyFill="1"/>
    <xf numFmtId="0" fontId="14" fillId="0" borderId="3" xfId="0" applyFont="1" applyFill="1" applyBorder="1"/>
    <xf numFmtId="0" fontId="18" fillId="0" borderId="4" xfId="23" applyFont="1" applyFill="1" applyBorder="1" applyAlignment="1">
      <alignment textRotation="90"/>
    </xf>
    <xf numFmtId="3" fontId="17" fillId="0" borderId="0" xfId="0" applyNumberFormat="1" applyFont="1" applyFill="1"/>
    <xf numFmtId="4" fontId="17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3" fontId="17" fillId="0" borderId="1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4" fontId="17" fillId="0" borderId="0" xfId="0" applyNumberFormat="1" applyFont="1" applyFill="1"/>
    <xf numFmtId="3" fontId="18" fillId="0" borderId="0" xfId="0" applyNumberFormat="1" applyFont="1" applyFill="1" applyAlignment="1" applyProtection="1">
      <alignment horizontal="center" textRotation="90"/>
      <protection locked="0"/>
    </xf>
    <xf numFmtId="4" fontId="18" fillId="0" borderId="0" xfId="0" applyNumberFormat="1" applyFont="1" applyFill="1" applyAlignment="1" applyProtection="1">
      <alignment horizontal="center" textRotation="90"/>
      <protection locked="0"/>
    </xf>
    <xf numFmtId="0" fontId="17" fillId="0" borderId="0" xfId="0" applyFont="1" applyFill="1"/>
    <xf numFmtId="0" fontId="14" fillId="2" borderId="0" xfId="0" applyFont="1" applyFill="1"/>
    <xf numFmtId="0" fontId="15" fillId="0" borderId="0" xfId="0" quotePrefix="1" applyFont="1" applyFill="1"/>
    <xf numFmtId="3" fontId="15" fillId="0" borderId="0" xfId="0" applyNumberFormat="1" applyFont="1" applyFill="1" applyBorder="1" applyAlignment="1" applyProtection="1">
      <alignment horizontal="center" textRotation="90"/>
      <protection locked="0"/>
    </xf>
    <xf numFmtId="0" fontId="4" fillId="0" borderId="0" xfId="25"/>
    <xf numFmtId="3" fontId="4" fillId="0" borderId="0" xfId="26" applyNumberFormat="1"/>
    <xf numFmtId="0" fontId="4" fillId="0" borderId="0" xfId="25" applyFill="1"/>
    <xf numFmtId="3" fontId="4" fillId="0" borderId="0" xfId="26" applyNumberFormat="1" applyFill="1"/>
    <xf numFmtId="3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 applyBorder="1" applyAlignment="1">
      <alignment horizontal="center" textRotation="90"/>
    </xf>
    <xf numFmtId="4" fontId="14" fillId="0" borderId="1" xfId="0" applyNumberFormat="1" applyFont="1" applyFill="1" applyBorder="1" applyAlignment="1">
      <alignment horizontal="center" textRotation="90"/>
    </xf>
    <xf numFmtId="4" fontId="14" fillId="0" borderId="0" xfId="0" applyNumberFormat="1" applyFont="1" applyFill="1" applyBorder="1" applyAlignment="1">
      <alignment horizontal="center" textRotation="90" wrapText="1"/>
    </xf>
    <xf numFmtId="4" fontId="14" fillId="0" borderId="1" xfId="0" applyNumberFormat="1" applyFont="1" applyFill="1" applyBorder="1" applyAlignment="1">
      <alignment horizontal="center" textRotation="90" wrapText="1"/>
    </xf>
    <xf numFmtId="0" fontId="14" fillId="0" borderId="2" xfId="0" applyFont="1" applyFill="1" applyBorder="1" applyAlignment="1">
      <alignment horizontal="center" textRotation="90"/>
    </xf>
    <xf numFmtId="0" fontId="14" fillId="0" borderId="3" xfId="0" applyFont="1" applyFill="1" applyBorder="1" applyAlignment="1">
      <alignment horizontal="center" textRotation="90"/>
    </xf>
    <xf numFmtId="0" fontId="14" fillId="0" borderId="4" xfId="0" applyFont="1" applyFill="1" applyBorder="1" applyAlignment="1">
      <alignment horizontal="center" textRotation="90"/>
    </xf>
    <xf numFmtId="3" fontId="15" fillId="0" borderId="0" xfId="0" applyNumberFormat="1" applyFont="1" applyFill="1" applyAlignment="1">
      <alignment horizontal="center" wrapText="1"/>
    </xf>
    <xf numFmtId="3" fontId="14" fillId="0" borderId="0" xfId="0" applyNumberFormat="1" applyFont="1" applyFill="1" applyBorder="1" applyAlignment="1">
      <alignment horizontal="center" textRotation="90" wrapText="1"/>
    </xf>
    <xf numFmtId="0" fontId="14" fillId="0" borderId="0" xfId="0" applyFont="1" applyFill="1" applyBorder="1" applyAlignment="1">
      <alignment horizontal="center" textRotation="90" wrapText="1"/>
    </xf>
    <xf numFmtId="0" fontId="14" fillId="0" borderId="1" xfId="0" applyFont="1" applyFill="1" applyBorder="1" applyAlignment="1">
      <alignment horizontal="center" textRotation="90" wrapText="1"/>
    </xf>
    <xf numFmtId="3" fontId="14" fillId="0" borderId="0" xfId="0" quotePrefix="1" applyNumberFormat="1" applyFont="1" applyFill="1" applyBorder="1" applyAlignment="1">
      <alignment horizontal="center" textRotation="90" wrapText="1"/>
    </xf>
    <xf numFmtId="0" fontId="14" fillId="0" borderId="0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 wrapText="1"/>
    </xf>
    <xf numFmtId="3" fontId="14" fillId="0" borderId="1" xfId="0" quotePrefix="1" applyNumberFormat="1" applyFont="1" applyFill="1" applyBorder="1" applyAlignment="1">
      <alignment horizontal="center" textRotation="90" wrapText="1"/>
    </xf>
    <xf numFmtId="3" fontId="19" fillId="0" borderId="0" xfId="0" quotePrefix="1" applyNumberFormat="1" applyFont="1" applyFill="1" applyBorder="1" applyAlignment="1">
      <alignment horizontal="center" textRotation="90" wrapText="1"/>
    </xf>
    <xf numFmtId="0" fontId="19" fillId="0" borderId="0" xfId="0" applyFont="1" applyFill="1" applyBorder="1" applyAlignment="1">
      <alignment textRotation="90" wrapText="1"/>
    </xf>
    <xf numFmtId="0" fontId="19" fillId="0" borderId="1" xfId="0" applyFont="1" applyFill="1" applyBorder="1" applyAlignment="1">
      <alignment textRotation="90" wrapText="1"/>
    </xf>
    <xf numFmtId="3" fontId="15" fillId="0" borderId="1" xfId="0" quotePrefix="1" applyNumberFormat="1" applyFont="1" applyFill="1" applyBorder="1" applyAlignment="1">
      <alignment horizontal="center"/>
    </xf>
  </cellXfs>
  <cellStyles count="30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6"/>
    <cellStyle name="Normal 17" xfId="18"/>
    <cellStyle name="Normal 18" xfId="20"/>
    <cellStyle name="Normal 19" xfId="21"/>
    <cellStyle name="Normal 2" xfId="1"/>
    <cellStyle name="Normal 20" xfId="24"/>
    <cellStyle name="Normal 21" xfId="25"/>
    <cellStyle name="Normal 22" xfId="27"/>
    <cellStyle name="Normal 23" xfId="28"/>
    <cellStyle name="Normal 24" xfId="29"/>
    <cellStyle name="Normal 3" xfId="8"/>
    <cellStyle name="Normal 4" xfId="2"/>
    <cellStyle name="Normal 5" xfId="3"/>
    <cellStyle name="Normal 6" xfId="4"/>
    <cellStyle name="Normal 7" xfId="5"/>
    <cellStyle name="Normal 8" xfId="6"/>
    <cellStyle name="Normal 9" xfId="7"/>
    <cellStyle name="Normal_FY15 Midyear Alloc.123114" xfId="23"/>
    <cellStyle name="Normal_Sheet 1" xfId="26"/>
    <cellStyle name="Percent 2" xfId="15"/>
    <cellStyle name="Percent 3" xfId="17"/>
    <cellStyle name="Percent 4" xfId="19"/>
    <cellStyle name="Percent 5" xfId="22"/>
  </cellStyles>
  <dxfs count="0"/>
  <tableStyles count="0" defaultTableStyle="TableStyleMedium9" defaultPivotStyle="PivotStyleLight16"/>
  <colors>
    <mruColors>
      <color rgb="FFFFCDFF"/>
      <color rgb="FF990033"/>
      <color rgb="FFAFFFFF"/>
      <color rgb="FF0033CC"/>
      <color rgb="FF008000"/>
      <color rgb="FF006699"/>
      <color rgb="FF00CCFF"/>
      <color rgb="FFFF99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K725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2" sqref="O2"/>
    </sheetView>
  </sheetViews>
  <sheetFormatPr defaultRowHeight="14.1" customHeight="1"/>
  <cols>
    <col min="1" max="1" width="4.140625" style="1" customWidth="1"/>
    <col min="2" max="2" width="14" style="9" bestFit="1" customWidth="1"/>
    <col min="3" max="3" width="5.85546875" style="9" customWidth="1"/>
    <col min="4" max="4" width="25.7109375" style="9" customWidth="1"/>
    <col min="5" max="5" width="8.42578125" style="2" bestFit="1" customWidth="1"/>
    <col min="6" max="6" width="11.85546875" style="2" bestFit="1" customWidth="1"/>
    <col min="7" max="7" width="11.5703125" style="2" bestFit="1" customWidth="1"/>
    <col min="8" max="8" width="8.85546875" style="45" bestFit="1" customWidth="1"/>
    <col min="9" max="9" width="10.140625" style="50" bestFit="1" customWidth="1"/>
    <col min="10" max="10" width="8.7109375" style="45" customWidth="1"/>
    <col min="11" max="12" width="9.7109375" style="45" customWidth="1"/>
    <col min="13" max="13" width="8.7109375" style="45" customWidth="1"/>
    <col min="14" max="14" width="11" style="2" bestFit="1" customWidth="1"/>
    <col min="15" max="15" width="9" style="4" bestFit="1" customWidth="1"/>
    <col min="16" max="16" width="6.42578125" style="4" bestFit="1" customWidth="1"/>
    <col min="17" max="17" width="6.140625" style="4" bestFit="1" customWidth="1"/>
    <col min="18" max="18" width="8.7109375" style="4" customWidth="1"/>
    <col min="19" max="19" width="13.28515625" style="6" bestFit="1" customWidth="1"/>
    <col min="20" max="20" width="15.28515625" style="4" bestFit="1" customWidth="1"/>
    <col min="21" max="21" width="13" style="6" bestFit="1" customWidth="1"/>
    <col min="22" max="22" width="12.28515625" style="6" bestFit="1" customWidth="1"/>
    <col min="23" max="23" width="12.28515625" style="4" bestFit="1" customWidth="1"/>
    <col min="24" max="24" width="10.85546875" style="21" customWidth="1"/>
    <col min="25" max="25" width="6.140625" style="4" customWidth="1"/>
    <col min="26" max="26" width="5.85546875" style="4" hidden="1" customWidth="1"/>
    <col min="27" max="27" width="6.28515625" style="4" customWidth="1"/>
    <col min="28" max="28" width="10.28515625" style="4" hidden="1" customWidth="1"/>
    <col min="29" max="29" width="9.7109375" style="4" bestFit="1" customWidth="1"/>
    <col min="30" max="31" width="5.7109375" style="4" customWidth="1"/>
    <col min="32" max="32" width="6.5703125" style="4" customWidth="1"/>
    <col min="33" max="33" width="5.42578125" style="4" customWidth="1"/>
    <col min="34" max="34" width="7.7109375" style="4" customWidth="1"/>
    <col min="35" max="35" width="5.7109375" style="4" customWidth="1"/>
    <col min="36" max="36" width="6.5703125" style="2" customWidth="1"/>
    <col min="37" max="37" width="6.5703125" style="4" bestFit="1" customWidth="1"/>
    <col min="38" max="38" width="5.7109375" style="4" customWidth="1"/>
    <col min="39" max="39" width="9.5703125" style="7" customWidth="1"/>
    <col min="40" max="41" width="3.140625" style="9" bestFit="1" customWidth="1"/>
    <col min="42" max="16384" width="9.140625" style="9"/>
  </cols>
  <sheetData>
    <row r="1" spans="1:373" ht="15.95" customHeight="1">
      <c r="B1" s="1"/>
      <c r="C1" s="1"/>
      <c r="D1" s="1"/>
      <c r="F1" s="3" t="s">
        <v>252</v>
      </c>
      <c r="G1" s="3"/>
      <c r="I1" s="46" t="s">
        <v>856</v>
      </c>
      <c r="K1" s="47" t="s">
        <v>839</v>
      </c>
      <c r="S1" s="5" t="s">
        <v>869</v>
      </c>
      <c r="T1" s="3"/>
      <c r="W1" s="61" t="s">
        <v>861</v>
      </c>
      <c r="X1" s="69" t="s">
        <v>864</v>
      </c>
      <c r="AB1" s="61"/>
      <c r="AD1" s="70" t="s">
        <v>932</v>
      </c>
      <c r="AE1" s="73" t="s">
        <v>937</v>
      </c>
      <c r="AF1" s="73" t="s">
        <v>936</v>
      </c>
      <c r="AG1" s="73" t="s">
        <v>938</v>
      </c>
      <c r="AH1" s="77" t="s">
        <v>935</v>
      </c>
      <c r="AI1" s="73" t="s">
        <v>871</v>
      </c>
      <c r="AJ1" s="62" t="s">
        <v>872</v>
      </c>
      <c r="AK1" s="62" t="s">
        <v>873</v>
      </c>
      <c r="AL1" s="64" t="s">
        <v>939</v>
      </c>
      <c r="AM1" s="26"/>
      <c r="AN1" s="66" t="s">
        <v>874</v>
      </c>
      <c r="AO1" s="66" t="s">
        <v>875</v>
      </c>
    </row>
    <row r="2" spans="1:373" ht="15.95" customHeight="1">
      <c r="E2" s="3" t="s">
        <v>840</v>
      </c>
      <c r="F2" s="3" t="s">
        <v>848</v>
      </c>
      <c r="G2" s="3" t="s">
        <v>854</v>
      </c>
      <c r="H2" s="47" t="s">
        <v>856</v>
      </c>
      <c r="I2" s="46" t="s">
        <v>243</v>
      </c>
      <c r="J2" s="47" t="s">
        <v>244</v>
      </c>
      <c r="K2" s="47" t="s">
        <v>858</v>
      </c>
      <c r="L2" s="47" t="s">
        <v>246</v>
      </c>
      <c r="M2" s="47" t="s">
        <v>248</v>
      </c>
      <c r="N2" s="3" t="s">
        <v>215</v>
      </c>
      <c r="O2" s="61" t="s">
        <v>251</v>
      </c>
      <c r="P2" s="61" t="s">
        <v>253</v>
      </c>
      <c r="Q2" s="61" t="s">
        <v>859</v>
      </c>
      <c r="R2" s="61"/>
      <c r="S2" s="5" t="s">
        <v>849</v>
      </c>
      <c r="T2" s="3" t="s">
        <v>853</v>
      </c>
      <c r="U2" s="5" t="s">
        <v>851</v>
      </c>
      <c r="V2" s="5" t="s">
        <v>850</v>
      </c>
      <c r="W2" s="61" t="s">
        <v>870</v>
      </c>
      <c r="X2" s="69"/>
      <c r="Y2" s="61" t="s">
        <v>842</v>
      </c>
      <c r="Z2" s="61" t="s">
        <v>115</v>
      </c>
      <c r="AA2" s="61"/>
      <c r="AB2" s="61"/>
      <c r="AC2" s="36" t="s">
        <v>843</v>
      </c>
      <c r="AD2" s="71"/>
      <c r="AE2" s="74"/>
      <c r="AF2" s="74"/>
      <c r="AG2" s="73"/>
      <c r="AH2" s="78"/>
      <c r="AI2" s="74"/>
      <c r="AJ2" s="62"/>
      <c r="AK2" s="62"/>
      <c r="AL2" s="64"/>
      <c r="AM2" s="26" t="s">
        <v>942</v>
      </c>
      <c r="AN2" s="67"/>
      <c r="AO2" s="67"/>
    </row>
    <row r="3" spans="1:373" s="12" customFormat="1" ht="15.95" customHeight="1">
      <c r="A3" s="10" t="s">
        <v>863</v>
      </c>
      <c r="B3" s="11"/>
      <c r="C3" s="10" t="s">
        <v>242</v>
      </c>
      <c r="E3" s="13" t="s">
        <v>841</v>
      </c>
      <c r="F3" s="14">
        <v>1567</v>
      </c>
      <c r="G3" s="13" t="s">
        <v>855</v>
      </c>
      <c r="H3" s="48" t="s">
        <v>243</v>
      </c>
      <c r="I3" s="49" t="s">
        <v>857</v>
      </c>
      <c r="J3" s="48" t="s">
        <v>245</v>
      </c>
      <c r="K3" s="48" t="s">
        <v>866</v>
      </c>
      <c r="L3" s="48" t="s">
        <v>247</v>
      </c>
      <c r="M3" s="48" t="s">
        <v>249</v>
      </c>
      <c r="N3" s="13" t="s">
        <v>250</v>
      </c>
      <c r="O3" s="15" t="s">
        <v>252</v>
      </c>
      <c r="P3" s="15" t="s">
        <v>254</v>
      </c>
      <c r="Q3" s="11" t="s">
        <v>860</v>
      </c>
      <c r="R3" s="15" t="s">
        <v>255</v>
      </c>
      <c r="S3" s="16">
        <v>71.930000000000007</v>
      </c>
      <c r="T3" s="15" t="s">
        <v>854</v>
      </c>
      <c r="U3" s="17" t="s">
        <v>852</v>
      </c>
      <c r="V3" s="17" t="s">
        <v>862</v>
      </c>
      <c r="W3" s="15">
        <v>20</v>
      </c>
      <c r="X3" s="18" t="s">
        <v>865</v>
      </c>
      <c r="Y3" s="15" t="s">
        <v>37</v>
      </c>
      <c r="Z3" s="15" t="s">
        <v>116</v>
      </c>
      <c r="AA3" s="15" t="s">
        <v>216</v>
      </c>
      <c r="AB3" s="15"/>
      <c r="AC3" s="18" t="s">
        <v>844</v>
      </c>
      <c r="AD3" s="72"/>
      <c r="AE3" s="75"/>
      <c r="AF3" s="75"/>
      <c r="AG3" s="76"/>
      <c r="AH3" s="79"/>
      <c r="AI3" s="75"/>
      <c r="AJ3" s="63"/>
      <c r="AK3" s="63"/>
      <c r="AL3" s="65"/>
      <c r="AM3" s="80" t="s">
        <v>940</v>
      </c>
      <c r="AN3" s="68"/>
      <c r="AO3" s="68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</row>
    <row r="4" spans="1:373" ht="15.95" customHeight="1">
      <c r="A4" s="57" t="s">
        <v>145</v>
      </c>
      <c r="B4" s="57" t="s">
        <v>256</v>
      </c>
      <c r="C4" s="57" t="s">
        <v>42</v>
      </c>
      <c r="D4" s="57" t="s">
        <v>257</v>
      </c>
      <c r="E4" s="19">
        <v>250.41</v>
      </c>
      <c r="F4" s="2">
        <f>SUM(E4*$F$3)</f>
        <v>392392.47</v>
      </c>
      <c r="G4" s="41">
        <v>48073.22</v>
      </c>
      <c r="H4" s="58">
        <v>8965</v>
      </c>
      <c r="I4" s="50">
        <f t="shared" ref="I4:I67" si="0">ROUND(H4*0.75,2)</f>
        <v>6723.75</v>
      </c>
      <c r="J4" s="58">
        <v>19890</v>
      </c>
      <c r="K4" s="58">
        <v>0</v>
      </c>
      <c r="L4" s="58">
        <v>0</v>
      </c>
      <c r="M4" s="58">
        <v>26930</v>
      </c>
      <c r="N4" s="2">
        <f t="shared" ref="N4:N67" si="1">SUM(G4+I4+J4+K4+L4+M4)</f>
        <v>101616.97</v>
      </c>
      <c r="O4" s="4">
        <f t="shared" ref="O4:O67" si="2">IF(F4&gt;N4,ROUND(SUM(F4-N4),0),0)</f>
        <v>290776</v>
      </c>
      <c r="P4" s="58">
        <v>120</v>
      </c>
      <c r="Q4" s="58">
        <v>64</v>
      </c>
      <c r="R4" s="4">
        <f t="shared" ref="R4:R67" si="3">ROUND(SUM(P4*Q4*1.39),0)</f>
        <v>10675</v>
      </c>
      <c r="S4" s="6">
        <f>ROUND(SUM(E4*$S$3),4)</f>
        <v>18011.991300000002</v>
      </c>
      <c r="T4" s="39">
        <v>3204881</v>
      </c>
      <c r="U4" s="6">
        <f t="shared" ref="U4:U67" si="4">ROUND(T4/1000,4)</f>
        <v>3204.8809999999999</v>
      </c>
      <c r="V4" s="6">
        <f t="shared" ref="V4:V67" si="5">IF(S4-U4&lt;0,0,S4-U4)</f>
        <v>14807.110300000002</v>
      </c>
      <c r="W4" s="4">
        <f t="shared" ref="W4:W67" si="6">IF(V4&gt;0,ROUND(SUM(V4*$W$3),0),0)</f>
        <v>296142</v>
      </c>
      <c r="X4" s="21">
        <f t="shared" ref="X4:X67" si="7">SUM(O4+R4+W4)</f>
        <v>597593</v>
      </c>
      <c r="Y4" s="22">
        <v>0</v>
      </c>
      <c r="Z4" s="22"/>
      <c r="AA4" s="20">
        <v>0</v>
      </c>
      <c r="AB4" s="4">
        <f t="shared" ref="AB4:AB67" si="8">IF(AA4=0,0,1)</f>
        <v>0</v>
      </c>
      <c r="AC4" s="4">
        <f t="shared" ref="AC4:AC67" si="9">ROUND(X4+AA4,0)</f>
        <v>597593</v>
      </c>
      <c r="AD4" s="22"/>
      <c r="AE4" s="22"/>
      <c r="AF4" s="22"/>
      <c r="AG4" s="22">
        <v>613</v>
      </c>
      <c r="AH4" s="22"/>
      <c r="AI4" s="22"/>
      <c r="AJ4" s="28">
        <v>0</v>
      </c>
      <c r="AK4" s="28"/>
      <c r="AL4" s="28"/>
      <c r="AM4" s="7">
        <f>SUM(AC4-AD4-AE4-AF4-AG4-AH4-AI4+AJ4-AK4+AL4)</f>
        <v>596980</v>
      </c>
      <c r="AN4" s="43" t="str">
        <f>IF(O4&gt;0," ",1)</f>
        <v xml:space="preserve"> </v>
      </c>
      <c r="AO4" s="43" t="str">
        <f>IF(W4&gt;0," ",1)</f>
        <v xml:space="preserve"> </v>
      </c>
    </row>
    <row r="5" spans="1:373" ht="15.95" customHeight="1">
      <c r="A5" s="57" t="s">
        <v>145</v>
      </c>
      <c r="B5" s="57" t="s">
        <v>256</v>
      </c>
      <c r="C5" s="57" t="s">
        <v>148</v>
      </c>
      <c r="D5" s="57" t="s">
        <v>258</v>
      </c>
      <c r="E5" s="19">
        <v>1088.99</v>
      </c>
      <c r="F5" s="2">
        <f t="shared" ref="F5:F68" si="10">SUM(E5*$F$3)</f>
        <v>1706447.33</v>
      </c>
      <c r="G5" s="41">
        <v>51875.03</v>
      </c>
      <c r="H5" s="58">
        <v>46751</v>
      </c>
      <c r="I5" s="50">
        <f t="shared" si="0"/>
        <v>35063.25</v>
      </c>
      <c r="J5" s="58">
        <v>104058</v>
      </c>
      <c r="K5" s="58">
        <v>0</v>
      </c>
      <c r="L5" s="58">
        <v>0</v>
      </c>
      <c r="M5" s="58">
        <v>30070</v>
      </c>
      <c r="N5" s="2">
        <f t="shared" si="1"/>
        <v>221066.28</v>
      </c>
      <c r="O5" s="4">
        <f t="shared" si="2"/>
        <v>1485381</v>
      </c>
      <c r="P5" s="58">
        <v>590</v>
      </c>
      <c r="Q5" s="58">
        <v>33</v>
      </c>
      <c r="R5" s="4">
        <f t="shared" si="3"/>
        <v>27063</v>
      </c>
      <c r="S5" s="6">
        <f t="shared" ref="S5:S68" si="11">ROUND(SUM(E5*$S$3),4)</f>
        <v>78331.050700000007</v>
      </c>
      <c r="T5" s="39">
        <v>3458335</v>
      </c>
      <c r="U5" s="6">
        <f t="shared" si="4"/>
        <v>3458.335</v>
      </c>
      <c r="V5" s="6">
        <f t="shared" si="5"/>
        <v>74872.715700000001</v>
      </c>
      <c r="W5" s="4">
        <f t="shared" si="6"/>
        <v>1497454</v>
      </c>
      <c r="X5" s="21">
        <f t="shared" si="7"/>
        <v>3009898</v>
      </c>
      <c r="Y5" s="22">
        <v>0</v>
      </c>
      <c r="Z5" s="22"/>
      <c r="AA5" s="20">
        <v>0</v>
      </c>
      <c r="AB5" s="4">
        <f t="shared" si="8"/>
        <v>0</v>
      </c>
      <c r="AC5" s="4">
        <f t="shared" si="9"/>
        <v>3009898</v>
      </c>
      <c r="AD5" s="22"/>
      <c r="AE5" s="22"/>
      <c r="AF5" s="22"/>
      <c r="AG5" s="22"/>
      <c r="AH5" s="22"/>
      <c r="AI5" s="22"/>
      <c r="AJ5" s="28">
        <v>0</v>
      </c>
      <c r="AK5" s="28"/>
      <c r="AL5" s="28"/>
      <c r="AM5" s="7">
        <f t="shared" ref="AM5:AM68" si="12">SUM(AC5-AD5-AE5-AF5-AG5-AH5-AI5+AJ5-AK5+AL5)</f>
        <v>3009898</v>
      </c>
      <c r="AN5" s="43" t="str">
        <f>IF(O5&gt;0," ",1)</f>
        <v xml:space="preserve"> </v>
      </c>
      <c r="AO5" s="43" t="str">
        <f>IF(W5&gt;0," ",1)</f>
        <v xml:space="preserve"> </v>
      </c>
    </row>
    <row r="6" spans="1:373" ht="15.95" customHeight="1">
      <c r="A6" s="57" t="s">
        <v>145</v>
      </c>
      <c r="B6" s="57" t="s">
        <v>256</v>
      </c>
      <c r="C6" s="57" t="s">
        <v>149</v>
      </c>
      <c r="D6" s="57" t="s">
        <v>259</v>
      </c>
      <c r="E6" s="19">
        <v>387.34000000000003</v>
      </c>
      <c r="F6" s="2">
        <f t="shared" si="10"/>
        <v>606961.78</v>
      </c>
      <c r="G6" s="41">
        <v>18311.240000000002</v>
      </c>
      <c r="H6" s="58">
        <v>12150</v>
      </c>
      <c r="I6" s="50">
        <f t="shared" si="0"/>
        <v>9112.5</v>
      </c>
      <c r="J6" s="58">
        <v>26978</v>
      </c>
      <c r="K6" s="58">
        <v>0</v>
      </c>
      <c r="L6" s="58">
        <v>0</v>
      </c>
      <c r="M6" s="58">
        <v>10742</v>
      </c>
      <c r="N6" s="2">
        <f t="shared" si="1"/>
        <v>65143.740000000005</v>
      </c>
      <c r="O6" s="4">
        <f t="shared" si="2"/>
        <v>541818</v>
      </c>
      <c r="P6" s="58">
        <v>169</v>
      </c>
      <c r="Q6" s="58">
        <v>42</v>
      </c>
      <c r="R6" s="4">
        <f t="shared" si="3"/>
        <v>9866</v>
      </c>
      <c r="S6" s="6">
        <f t="shared" si="11"/>
        <v>27861.3662</v>
      </c>
      <c r="T6" s="39">
        <v>1220749</v>
      </c>
      <c r="U6" s="6">
        <f t="shared" si="4"/>
        <v>1220.749</v>
      </c>
      <c r="V6" s="6">
        <f t="shared" si="5"/>
        <v>26640.617200000001</v>
      </c>
      <c r="W6" s="4">
        <f t="shared" si="6"/>
        <v>532812</v>
      </c>
      <c r="X6" s="21">
        <f t="shared" si="7"/>
        <v>1084496</v>
      </c>
      <c r="Y6" s="22">
        <v>0</v>
      </c>
      <c r="Z6" s="22"/>
      <c r="AA6" s="20">
        <v>0</v>
      </c>
      <c r="AB6" s="4">
        <f t="shared" si="8"/>
        <v>0</v>
      </c>
      <c r="AC6" s="4">
        <f t="shared" si="9"/>
        <v>1084496</v>
      </c>
      <c r="AD6" s="22"/>
      <c r="AE6" s="22"/>
      <c r="AF6" s="22"/>
      <c r="AG6" s="22"/>
      <c r="AH6" s="22"/>
      <c r="AI6" s="22"/>
      <c r="AJ6" s="28">
        <v>0</v>
      </c>
      <c r="AK6" s="28"/>
      <c r="AL6" s="28"/>
      <c r="AM6" s="7">
        <f t="shared" si="12"/>
        <v>1084496</v>
      </c>
      <c r="AN6" s="43" t="str">
        <f>IF(O6&gt;0," ",1)</f>
        <v xml:space="preserve"> </v>
      </c>
      <c r="AO6" s="43" t="str">
        <f>IF(W6&gt;0," ",1)</f>
        <v xml:space="preserve"> </v>
      </c>
    </row>
    <row r="7" spans="1:373" ht="15.95" customHeight="1">
      <c r="A7" s="57" t="s">
        <v>145</v>
      </c>
      <c r="B7" s="57" t="s">
        <v>256</v>
      </c>
      <c r="C7" s="57" t="s">
        <v>40</v>
      </c>
      <c r="D7" s="57" t="s">
        <v>260</v>
      </c>
      <c r="E7" s="19">
        <v>590.48</v>
      </c>
      <c r="F7" s="2">
        <f t="shared" si="10"/>
        <v>925282.16</v>
      </c>
      <c r="G7" s="41">
        <v>50433.57</v>
      </c>
      <c r="H7" s="58">
        <v>23739</v>
      </c>
      <c r="I7" s="50">
        <f t="shared" si="0"/>
        <v>17804.25</v>
      </c>
      <c r="J7" s="58">
        <v>54746</v>
      </c>
      <c r="K7" s="58">
        <v>0</v>
      </c>
      <c r="L7" s="58">
        <v>0</v>
      </c>
      <c r="M7" s="58">
        <v>15532</v>
      </c>
      <c r="N7" s="2">
        <f t="shared" si="1"/>
        <v>138515.82</v>
      </c>
      <c r="O7" s="4">
        <f t="shared" si="2"/>
        <v>786766</v>
      </c>
      <c r="P7" s="58">
        <v>330</v>
      </c>
      <c r="Q7" s="58">
        <v>33</v>
      </c>
      <c r="R7" s="4">
        <f t="shared" si="3"/>
        <v>15137</v>
      </c>
      <c r="S7" s="6">
        <f t="shared" si="11"/>
        <v>42473.2264</v>
      </c>
      <c r="T7" s="39">
        <v>3362238</v>
      </c>
      <c r="U7" s="6">
        <f t="shared" si="4"/>
        <v>3362.2379999999998</v>
      </c>
      <c r="V7" s="6">
        <f t="shared" si="5"/>
        <v>39110.988400000002</v>
      </c>
      <c r="W7" s="4">
        <f t="shared" si="6"/>
        <v>782220</v>
      </c>
      <c r="X7" s="21">
        <f t="shared" si="7"/>
        <v>1584123</v>
      </c>
      <c r="Y7" s="22">
        <v>0</v>
      </c>
      <c r="Z7" s="22"/>
      <c r="AA7" s="20">
        <v>0</v>
      </c>
      <c r="AB7" s="4">
        <f t="shared" si="8"/>
        <v>0</v>
      </c>
      <c r="AC7" s="4">
        <f t="shared" si="9"/>
        <v>1584123</v>
      </c>
      <c r="AD7" s="22"/>
      <c r="AE7" s="22"/>
      <c r="AF7" s="22"/>
      <c r="AG7" s="22"/>
      <c r="AH7" s="22"/>
      <c r="AI7" s="22"/>
      <c r="AJ7" s="28">
        <v>0</v>
      </c>
      <c r="AK7" s="28"/>
      <c r="AL7" s="28"/>
      <c r="AM7" s="7">
        <f t="shared" si="12"/>
        <v>1584123</v>
      </c>
      <c r="AN7" s="43" t="str">
        <f>IF(O7&gt;0," ",1)</f>
        <v xml:space="preserve"> </v>
      </c>
      <c r="AO7" s="43" t="str">
        <f>IF(W7&gt;0," ",1)</f>
        <v xml:space="preserve"> </v>
      </c>
    </row>
    <row r="8" spans="1:373" ht="15.95" customHeight="1">
      <c r="A8" s="57" t="s">
        <v>145</v>
      </c>
      <c r="B8" s="57" t="s">
        <v>256</v>
      </c>
      <c r="C8" s="57" t="s">
        <v>41</v>
      </c>
      <c r="D8" s="57" t="s">
        <v>261</v>
      </c>
      <c r="E8" s="19">
        <v>238.08</v>
      </c>
      <c r="F8" s="2">
        <f t="shared" si="10"/>
        <v>373071.36000000004</v>
      </c>
      <c r="G8" s="41">
        <v>21517.23</v>
      </c>
      <c r="H8" s="58">
        <v>10965</v>
      </c>
      <c r="I8" s="50">
        <f t="shared" si="0"/>
        <v>8223.75</v>
      </c>
      <c r="J8" s="58">
        <v>20228</v>
      </c>
      <c r="K8" s="58">
        <v>0</v>
      </c>
      <c r="L8" s="58">
        <v>0</v>
      </c>
      <c r="M8" s="58">
        <v>6215</v>
      </c>
      <c r="N8" s="2">
        <f t="shared" si="1"/>
        <v>56183.979999999996</v>
      </c>
      <c r="O8" s="4">
        <f t="shared" si="2"/>
        <v>316887</v>
      </c>
      <c r="P8" s="58">
        <v>119</v>
      </c>
      <c r="Q8" s="58">
        <v>33</v>
      </c>
      <c r="R8" s="4">
        <f t="shared" si="3"/>
        <v>5459</v>
      </c>
      <c r="S8" s="6">
        <f t="shared" si="11"/>
        <v>17125.094400000002</v>
      </c>
      <c r="T8" s="39">
        <v>1434482</v>
      </c>
      <c r="U8" s="6">
        <f t="shared" si="4"/>
        <v>1434.482</v>
      </c>
      <c r="V8" s="6">
        <f t="shared" si="5"/>
        <v>15690.612400000002</v>
      </c>
      <c r="W8" s="4">
        <f t="shared" si="6"/>
        <v>313812</v>
      </c>
      <c r="X8" s="21">
        <f t="shared" si="7"/>
        <v>636158</v>
      </c>
      <c r="Y8" s="22">
        <v>0</v>
      </c>
      <c r="Z8" s="22"/>
      <c r="AA8" s="20">
        <v>0</v>
      </c>
      <c r="AB8" s="4">
        <f t="shared" si="8"/>
        <v>0</v>
      </c>
      <c r="AC8" s="4">
        <f t="shared" si="9"/>
        <v>636158</v>
      </c>
      <c r="AD8" s="22"/>
      <c r="AE8" s="22"/>
      <c r="AF8" s="22"/>
      <c r="AG8" s="22"/>
      <c r="AH8" s="22"/>
      <c r="AI8" s="22"/>
      <c r="AJ8" s="28">
        <v>0</v>
      </c>
      <c r="AK8" s="28"/>
      <c r="AL8" s="28"/>
      <c r="AM8" s="7">
        <f t="shared" si="12"/>
        <v>636158</v>
      </c>
      <c r="AN8" s="43" t="str">
        <f>IF(O8&gt;0," ",1)</f>
        <v xml:space="preserve"> </v>
      </c>
      <c r="AO8" s="43" t="str">
        <f>IF(W8&gt;0," ",1)</f>
        <v xml:space="preserve"> </v>
      </c>
    </row>
    <row r="9" spans="1:373" ht="15.95" customHeight="1">
      <c r="A9" s="57" t="s">
        <v>145</v>
      </c>
      <c r="B9" s="57" t="s">
        <v>256</v>
      </c>
      <c r="C9" s="57" t="s">
        <v>208</v>
      </c>
      <c r="D9" s="57" t="s">
        <v>262</v>
      </c>
      <c r="E9" s="19">
        <v>179.45</v>
      </c>
      <c r="F9" s="2">
        <f t="shared" si="10"/>
        <v>281198.14999999997</v>
      </c>
      <c r="G9" s="41">
        <v>24588.65</v>
      </c>
      <c r="H9" s="58">
        <v>6153</v>
      </c>
      <c r="I9" s="50">
        <f t="shared" si="0"/>
        <v>4614.75</v>
      </c>
      <c r="J9" s="58">
        <v>13686</v>
      </c>
      <c r="K9" s="58">
        <v>0</v>
      </c>
      <c r="L9" s="58">
        <v>0</v>
      </c>
      <c r="M9" s="58">
        <v>15903</v>
      </c>
      <c r="N9" s="2">
        <f t="shared" si="1"/>
        <v>58792.4</v>
      </c>
      <c r="O9" s="4">
        <f t="shared" si="2"/>
        <v>222406</v>
      </c>
      <c r="P9" s="58">
        <v>93</v>
      </c>
      <c r="Q9" s="58">
        <v>79</v>
      </c>
      <c r="R9" s="4">
        <f t="shared" si="3"/>
        <v>10212</v>
      </c>
      <c r="S9" s="6">
        <f t="shared" si="11"/>
        <v>12907.8385</v>
      </c>
      <c r="T9" s="39">
        <v>1639243</v>
      </c>
      <c r="U9" s="6">
        <f t="shared" si="4"/>
        <v>1639.2429999999999</v>
      </c>
      <c r="V9" s="6">
        <f t="shared" si="5"/>
        <v>11268.595499999999</v>
      </c>
      <c r="W9" s="4">
        <f t="shared" si="6"/>
        <v>225372</v>
      </c>
      <c r="X9" s="21">
        <f t="shared" si="7"/>
        <v>457990</v>
      </c>
      <c r="Y9" s="22">
        <v>0</v>
      </c>
      <c r="Z9" s="22"/>
      <c r="AA9" s="20">
        <v>0</v>
      </c>
      <c r="AB9" s="4">
        <f t="shared" si="8"/>
        <v>0</v>
      </c>
      <c r="AC9" s="4">
        <f t="shared" si="9"/>
        <v>457990</v>
      </c>
      <c r="AD9" s="22"/>
      <c r="AE9" s="22"/>
      <c r="AF9" s="22"/>
      <c r="AG9" s="22"/>
      <c r="AH9" s="22"/>
      <c r="AI9" s="22"/>
      <c r="AJ9" s="28">
        <v>0</v>
      </c>
      <c r="AK9" s="28"/>
      <c r="AL9" s="28"/>
      <c r="AM9" s="7">
        <f t="shared" si="12"/>
        <v>457990</v>
      </c>
      <c r="AN9" s="43" t="str">
        <f>IF(O9&gt;0," ",1)</f>
        <v xml:space="preserve"> </v>
      </c>
      <c r="AO9" s="43" t="str">
        <f>IF(W9&gt;0," ",1)</f>
        <v xml:space="preserve"> </v>
      </c>
    </row>
    <row r="10" spans="1:373" ht="15.95" customHeight="1">
      <c r="A10" s="57" t="s">
        <v>145</v>
      </c>
      <c r="B10" s="57" t="s">
        <v>256</v>
      </c>
      <c r="C10" s="57" t="s">
        <v>209</v>
      </c>
      <c r="D10" s="57" t="s">
        <v>263</v>
      </c>
      <c r="E10" s="19">
        <v>558.48</v>
      </c>
      <c r="F10" s="2">
        <f t="shared" si="10"/>
        <v>875138.16</v>
      </c>
      <c r="G10" s="41">
        <v>134014.70000000001</v>
      </c>
      <c r="H10" s="58">
        <v>28318</v>
      </c>
      <c r="I10" s="50">
        <f t="shared" si="0"/>
        <v>21238.5</v>
      </c>
      <c r="J10" s="58">
        <v>50250</v>
      </c>
      <c r="K10" s="58">
        <v>1</v>
      </c>
      <c r="L10" s="58">
        <v>129935</v>
      </c>
      <c r="M10" s="58">
        <v>38743</v>
      </c>
      <c r="N10" s="2">
        <f t="shared" si="1"/>
        <v>374182.2</v>
      </c>
      <c r="O10" s="4">
        <f t="shared" si="2"/>
        <v>500956</v>
      </c>
      <c r="P10" s="58">
        <v>234</v>
      </c>
      <c r="Q10" s="58">
        <v>68</v>
      </c>
      <c r="R10" s="4">
        <f t="shared" si="3"/>
        <v>22118</v>
      </c>
      <c r="S10" s="6">
        <f t="shared" si="11"/>
        <v>40171.466399999998</v>
      </c>
      <c r="T10" s="39">
        <v>8934313</v>
      </c>
      <c r="U10" s="6">
        <f t="shared" si="4"/>
        <v>8934.3130000000001</v>
      </c>
      <c r="V10" s="6">
        <f t="shared" si="5"/>
        <v>31237.153399999996</v>
      </c>
      <c r="W10" s="4">
        <f t="shared" si="6"/>
        <v>624743</v>
      </c>
      <c r="X10" s="21">
        <f t="shared" si="7"/>
        <v>1147817</v>
      </c>
      <c r="Y10" s="22">
        <v>0</v>
      </c>
      <c r="Z10" s="22"/>
      <c r="AA10" s="20">
        <v>0</v>
      </c>
      <c r="AB10" s="4">
        <f t="shared" si="8"/>
        <v>0</v>
      </c>
      <c r="AC10" s="4">
        <f t="shared" si="9"/>
        <v>1147817</v>
      </c>
      <c r="AD10" s="22"/>
      <c r="AE10" s="22"/>
      <c r="AF10" s="22"/>
      <c r="AG10" s="22"/>
      <c r="AH10" s="22"/>
      <c r="AI10" s="22"/>
      <c r="AJ10" s="28">
        <v>0</v>
      </c>
      <c r="AK10" s="28"/>
      <c r="AL10" s="28"/>
      <c r="AM10" s="7">
        <f t="shared" si="12"/>
        <v>1147817</v>
      </c>
      <c r="AN10" s="43" t="str">
        <f>IF(O10&gt;0," ",1)</f>
        <v xml:space="preserve"> </v>
      </c>
      <c r="AO10" s="43" t="str">
        <f>IF(W10&gt;0," ",1)</f>
        <v xml:space="preserve"> </v>
      </c>
    </row>
    <row r="11" spans="1:373" ht="15.95" customHeight="1">
      <c r="A11" s="57" t="s">
        <v>145</v>
      </c>
      <c r="B11" s="57" t="s">
        <v>256</v>
      </c>
      <c r="C11" s="57" t="s">
        <v>210</v>
      </c>
      <c r="D11" s="57" t="s">
        <v>264</v>
      </c>
      <c r="E11" s="19">
        <v>1974.4800000000002</v>
      </c>
      <c r="F11" s="2">
        <f t="shared" si="10"/>
        <v>3094010.1600000006</v>
      </c>
      <c r="G11" s="41">
        <v>360930.34</v>
      </c>
      <c r="H11" s="58">
        <v>77252</v>
      </c>
      <c r="I11" s="50">
        <f t="shared" si="0"/>
        <v>57939</v>
      </c>
      <c r="J11" s="58">
        <v>172053</v>
      </c>
      <c r="K11" s="58">
        <v>2</v>
      </c>
      <c r="L11" s="58">
        <v>420831</v>
      </c>
      <c r="M11" s="58">
        <v>170837</v>
      </c>
      <c r="N11" s="2">
        <f t="shared" si="1"/>
        <v>1182592.3400000001</v>
      </c>
      <c r="O11" s="4">
        <f t="shared" si="2"/>
        <v>1911418</v>
      </c>
      <c r="P11" s="58">
        <v>846</v>
      </c>
      <c r="Q11" s="58">
        <v>64</v>
      </c>
      <c r="R11" s="4">
        <f t="shared" si="3"/>
        <v>75260</v>
      </c>
      <c r="S11" s="6">
        <f t="shared" si="11"/>
        <v>142024.34640000001</v>
      </c>
      <c r="T11" s="39">
        <v>24045225</v>
      </c>
      <c r="U11" s="6">
        <f t="shared" si="4"/>
        <v>24045.224999999999</v>
      </c>
      <c r="V11" s="6">
        <f t="shared" si="5"/>
        <v>117979.1214</v>
      </c>
      <c r="W11" s="4">
        <f t="shared" si="6"/>
        <v>2359582</v>
      </c>
      <c r="X11" s="21">
        <f t="shared" si="7"/>
        <v>4346260</v>
      </c>
      <c r="Y11" s="22">
        <v>0</v>
      </c>
      <c r="Z11" s="22"/>
      <c r="AA11" s="20">
        <v>0</v>
      </c>
      <c r="AB11" s="4">
        <f t="shared" si="8"/>
        <v>0</v>
      </c>
      <c r="AC11" s="4">
        <f t="shared" si="9"/>
        <v>4346260</v>
      </c>
      <c r="AD11" s="22"/>
      <c r="AE11" s="22"/>
      <c r="AF11" s="22"/>
      <c r="AG11" s="22"/>
      <c r="AH11" s="22"/>
      <c r="AI11" s="22"/>
      <c r="AJ11" s="28">
        <v>0</v>
      </c>
      <c r="AK11" s="28"/>
      <c r="AL11" s="28"/>
      <c r="AM11" s="7">
        <f t="shared" si="12"/>
        <v>4346260</v>
      </c>
      <c r="AN11" s="43" t="str">
        <f>IF(O11&gt;0," ",1)</f>
        <v xml:space="preserve"> </v>
      </c>
      <c r="AO11" s="43" t="str">
        <f>IF(W11&gt;0," ",1)</f>
        <v xml:space="preserve"> </v>
      </c>
    </row>
    <row r="12" spans="1:373" ht="15.95" customHeight="1">
      <c r="A12" s="57" t="s">
        <v>145</v>
      </c>
      <c r="B12" s="57" t="s">
        <v>256</v>
      </c>
      <c r="C12" s="57" t="s">
        <v>211</v>
      </c>
      <c r="D12" s="57" t="s">
        <v>265</v>
      </c>
      <c r="E12" s="19">
        <v>2315.88</v>
      </c>
      <c r="F12" s="2">
        <f t="shared" si="10"/>
        <v>3628983.96</v>
      </c>
      <c r="G12" s="41">
        <v>409427.15</v>
      </c>
      <c r="H12" s="58">
        <v>90027</v>
      </c>
      <c r="I12" s="50">
        <f t="shared" si="0"/>
        <v>67520.25</v>
      </c>
      <c r="J12" s="58">
        <v>200373</v>
      </c>
      <c r="K12" s="58">
        <v>2</v>
      </c>
      <c r="L12" s="58">
        <v>513888</v>
      </c>
      <c r="M12" s="58">
        <v>84661</v>
      </c>
      <c r="N12" s="2">
        <f t="shared" si="1"/>
        <v>1275871.3999999999</v>
      </c>
      <c r="O12" s="4">
        <f t="shared" si="2"/>
        <v>2353113</v>
      </c>
      <c r="P12" s="58">
        <v>883</v>
      </c>
      <c r="Q12" s="58">
        <v>59</v>
      </c>
      <c r="R12" s="4">
        <f t="shared" si="3"/>
        <v>72415</v>
      </c>
      <c r="S12" s="6">
        <f t="shared" si="11"/>
        <v>166581.24840000001</v>
      </c>
      <c r="T12" s="39">
        <v>27295143</v>
      </c>
      <c r="U12" s="6">
        <f t="shared" si="4"/>
        <v>27295.143</v>
      </c>
      <c r="V12" s="6">
        <f t="shared" si="5"/>
        <v>139286.1054</v>
      </c>
      <c r="W12" s="4">
        <f t="shared" si="6"/>
        <v>2785722</v>
      </c>
      <c r="X12" s="21">
        <f t="shared" si="7"/>
        <v>5211250</v>
      </c>
      <c r="Y12" s="22">
        <v>0</v>
      </c>
      <c r="Z12" s="22"/>
      <c r="AA12" s="20">
        <v>0</v>
      </c>
      <c r="AB12" s="4">
        <f t="shared" si="8"/>
        <v>0</v>
      </c>
      <c r="AC12" s="4">
        <f t="shared" si="9"/>
        <v>5211250</v>
      </c>
      <c r="AD12" s="22"/>
      <c r="AE12" s="22"/>
      <c r="AF12" s="22"/>
      <c r="AG12" s="22"/>
      <c r="AH12" s="22"/>
      <c r="AI12" s="22"/>
      <c r="AJ12" s="28">
        <v>0</v>
      </c>
      <c r="AK12" s="28"/>
      <c r="AL12" s="28"/>
      <c r="AM12" s="7">
        <f t="shared" si="12"/>
        <v>5211250</v>
      </c>
      <c r="AN12" s="43" t="str">
        <f>IF(O12&gt;0," ",1)</f>
        <v xml:space="preserve"> </v>
      </c>
      <c r="AO12" s="43" t="str">
        <f>IF(W12&gt;0," ",1)</f>
        <v xml:space="preserve"> </v>
      </c>
    </row>
    <row r="13" spans="1:373" ht="15.95" customHeight="1">
      <c r="A13" s="57" t="s">
        <v>145</v>
      </c>
      <c r="B13" s="57" t="s">
        <v>256</v>
      </c>
      <c r="C13" s="57" t="s">
        <v>240</v>
      </c>
      <c r="D13" s="57" t="s">
        <v>266</v>
      </c>
      <c r="E13" s="19">
        <v>361.28000000000003</v>
      </c>
      <c r="F13" s="2">
        <f t="shared" si="10"/>
        <v>566125.76</v>
      </c>
      <c r="G13" s="41">
        <v>30237.63</v>
      </c>
      <c r="H13" s="58">
        <v>12806</v>
      </c>
      <c r="I13" s="50">
        <f t="shared" si="0"/>
        <v>9604.5</v>
      </c>
      <c r="J13" s="58">
        <v>28554</v>
      </c>
      <c r="K13" s="58">
        <v>0</v>
      </c>
      <c r="L13" s="58">
        <v>76870</v>
      </c>
      <c r="M13" s="58">
        <v>13385</v>
      </c>
      <c r="N13" s="2">
        <f t="shared" si="1"/>
        <v>158651.13</v>
      </c>
      <c r="O13" s="4">
        <f t="shared" si="2"/>
        <v>407475</v>
      </c>
      <c r="P13" s="58">
        <v>180</v>
      </c>
      <c r="Q13" s="58">
        <v>92</v>
      </c>
      <c r="R13" s="4">
        <f t="shared" si="3"/>
        <v>23018</v>
      </c>
      <c r="S13" s="6">
        <f t="shared" si="11"/>
        <v>25986.8704</v>
      </c>
      <c r="T13" s="39">
        <v>2015842</v>
      </c>
      <c r="U13" s="6">
        <f t="shared" si="4"/>
        <v>2015.8420000000001</v>
      </c>
      <c r="V13" s="6">
        <f t="shared" si="5"/>
        <v>23971.028399999999</v>
      </c>
      <c r="W13" s="4">
        <f t="shared" si="6"/>
        <v>479421</v>
      </c>
      <c r="X13" s="21">
        <f t="shared" si="7"/>
        <v>909914</v>
      </c>
      <c r="Y13" s="22">
        <v>0</v>
      </c>
      <c r="Z13" s="22"/>
      <c r="AA13" s="20">
        <v>0</v>
      </c>
      <c r="AB13" s="4">
        <f t="shared" si="8"/>
        <v>0</v>
      </c>
      <c r="AC13" s="4">
        <f t="shared" si="9"/>
        <v>909914</v>
      </c>
      <c r="AD13" s="22"/>
      <c r="AE13" s="22"/>
      <c r="AF13" s="22"/>
      <c r="AG13" s="22"/>
      <c r="AH13" s="22"/>
      <c r="AI13" s="22"/>
      <c r="AJ13" s="28">
        <v>0</v>
      </c>
      <c r="AK13" s="28"/>
      <c r="AL13" s="28"/>
      <c r="AM13" s="7">
        <f t="shared" si="12"/>
        <v>909914</v>
      </c>
      <c r="AN13" s="43" t="str">
        <f>IF(O13&gt;0," ",1)</f>
        <v xml:space="preserve"> </v>
      </c>
      <c r="AO13" s="43" t="str">
        <f>IF(W13&gt;0," ",1)</f>
        <v xml:space="preserve"> </v>
      </c>
    </row>
    <row r="14" spans="1:373" ht="15.95" customHeight="1">
      <c r="A14" s="57" t="s">
        <v>50</v>
      </c>
      <c r="B14" s="57" t="s">
        <v>267</v>
      </c>
      <c r="C14" s="57" t="s">
        <v>51</v>
      </c>
      <c r="D14" s="57" t="s">
        <v>268</v>
      </c>
      <c r="E14" s="19">
        <v>392.01000000000005</v>
      </c>
      <c r="F14" s="2">
        <f t="shared" si="10"/>
        <v>614279.67000000004</v>
      </c>
      <c r="G14" s="41">
        <v>638957.98</v>
      </c>
      <c r="H14" s="58">
        <v>98336</v>
      </c>
      <c r="I14" s="50">
        <f t="shared" si="0"/>
        <v>73752</v>
      </c>
      <c r="J14" s="58">
        <v>23539</v>
      </c>
      <c r="K14" s="58">
        <v>830532</v>
      </c>
      <c r="L14" s="58">
        <v>63589</v>
      </c>
      <c r="M14" s="58">
        <v>238236</v>
      </c>
      <c r="N14" s="2">
        <f t="shared" si="1"/>
        <v>1868605.98</v>
      </c>
      <c r="O14" s="4">
        <f t="shared" si="2"/>
        <v>0</v>
      </c>
      <c r="P14" s="58">
        <v>139</v>
      </c>
      <c r="Q14" s="58">
        <v>139</v>
      </c>
      <c r="R14" s="4">
        <f t="shared" si="3"/>
        <v>26856</v>
      </c>
      <c r="S14" s="6">
        <f t="shared" si="11"/>
        <v>28197.279299999998</v>
      </c>
      <c r="T14" s="39">
        <v>35379733</v>
      </c>
      <c r="U14" s="6">
        <f t="shared" si="4"/>
        <v>35379.733</v>
      </c>
      <c r="V14" s="6">
        <f t="shared" si="5"/>
        <v>0</v>
      </c>
      <c r="W14" s="4">
        <f t="shared" si="6"/>
        <v>0</v>
      </c>
      <c r="X14" s="21">
        <f t="shared" si="7"/>
        <v>26856</v>
      </c>
      <c r="Y14" s="22">
        <v>0</v>
      </c>
      <c r="Z14" s="22"/>
      <c r="AA14" s="20">
        <v>0</v>
      </c>
      <c r="AB14" s="4">
        <f t="shared" si="8"/>
        <v>0</v>
      </c>
      <c r="AC14" s="4">
        <f t="shared" si="9"/>
        <v>26856</v>
      </c>
      <c r="AD14" s="22"/>
      <c r="AE14" s="22"/>
      <c r="AF14" s="22"/>
      <c r="AG14" s="22"/>
      <c r="AH14" s="22"/>
      <c r="AI14" s="22"/>
      <c r="AJ14" s="28">
        <v>0</v>
      </c>
      <c r="AK14" s="28"/>
      <c r="AL14" s="28"/>
      <c r="AM14" s="7">
        <f t="shared" si="12"/>
        <v>26856</v>
      </c>
      <c r="AN14" s="43">
        <f>IF(O14&gt;0," ",1)</f>
        <v>1</v>
      </c>
      <c r="AO14" s="43">
        <f>IF(W14&gt;0," ",1)</f>
        <v>1</v>
      </c>
    </row>
    <row r="15" spans="1:373" ht="15.95" customHeight="1">
      <c r="A15" s="57" t="s">
        <v>50</v>
      </c>
      <c r="B15" s="57" t="s">
        <v>267</v>
      </c>
      <c r="C15" s="57" t="s">
        <v>52</v>
      </c>
      <c r="D15" s="57" t="s">
        <v>269</v>
      </c>
      <c r="E15" s="19">
        <v>701.62999999999988</v>
      </c>
      <c r="F15" s="2">
        <f t="shared" si="10"/>
        <v>1099454.2099999997</v>
      </c>
      <c r="G15" s="41">
        <v>601632.19999999995</v>
      </c>
      <c r="H15" s="58">
        <v>241330</v>
      </c>
      <c r="I15" s="50">
        <f t="shared" si="0"/>
        <v>180997.5</v>
      </c>
      <c r="J15" s="58">
        <v>58799</v>
      </c>
      <c r="K15" s="58">
        <v>2076783</v>
      </c>
      <c r="L15" s="58">
        <v>158493</v>
      </c>
      <c r="M15" s="58">
        <v>184281</v>
      </c>
      <c r="N15" s="2">
        <f t="shared" si="1"/>
        <v>3260985.7</v>
      </c>
      <c r="O15" s="4">
        <f t="shared" si="2"/>
        <v>0</v>
      </c>
      <c r="P15" s="58">
        <v>73</v>
      </c>
      <c r="Q15" s="58">
        <v>154</v>
      </c>
      <c r="R15" s="4">
        <f t="shared" si="3"/>
        <v>15626</v>
      </c>
      <c r="S15" s="6">
        <f t="shared" si="11"/>
        <v>50468.245900000002</v>
      </c>
      <c r="T15" s="39">
        <v>31654523</v>
      </c>
      <c r="U15" s="6">
        <f t="shared" si="4"/>
        <v>31654.523000000001</v>
      </c>
      <c r="V15" s="6">
        <f t="shared" si="5"/>
        <v>18813.722900000001</v>
      </c>
      <c r="W15" s="4">
        <f t="shared" si="6"/>
        <v>376274</v>
      </c>
      <c r="X15" s="21">
        <f t="shared" si="7"/>
        <v>391900</v>
      </c>
      <c r="Y15" s="22">
        <v>0</v>
      </c>
      <c r="Z15" s="22"/>
      <c r="AA15" s="20">
        <v>0</v>
      </c>
      <c r="AB15" s="4">
        <f t="shared" si="8"/>
        <v>0</v>
      </c>
      <c r="AC15" s="4">
        <f t="shared" si="9"/>
        <v>391900</v>
      </c>
      <c r="AD15" s="22"/>
      <c r="AE15" s="22"/>
      <c r="AF15" s="22">
        <v>83381</v>
      </c>
      <c r="AG15" s="22"/>
      <c r="AH15" s="22"/>
      <c r="AI15" s="22"/>
      <c r="AJ15" s="28">
        <v>0</v>
      </c>
      <c r="AK15" s="28"/>
      <c r="AL15" s="28"/>
      <c r="AM15" s="7">
        <f t="shared" si="12"/>
        <v>308519</v>
      </c>
      <c r="AN15" s="43">
        <f>IF(O15&gt;0," ",1)</f>
        <v>1</v>
      </c>
      <c r="AO15" s="43" t="str">
        <f>IF(W15&gt;0," ",1)</f>
        <v xml:space="preserve"> </v>
      </c>
    </row>
    <row r="16" spans="1:373" ht="15.95" customHeight="1">
      <c r="A16" s="57" t="s">
        <v>50</v>
      </c>
      <c r="B16" s="57" t="s">
        <v>267</v>
      </c>
      <c r="C16" s="57" t="s">
        <v>77</v>
      </c>
      <c r="D16" s="57" t="s">
        <v>270</v>
      </c>
      <c r="E16" s="19">
        <v>586.65</v>
      </c>
      <c r="F16" s="2">
        <f t="shared" si="10"/>
        <v>919280.54999999993</v>
      </c>
      <c r="G16" s="41">
        <v>583874.1</v>
      </c>
      <c r="H16" s="58">
        <v>175184</v>
      </c>
      <c r="I16" s="50">
        <f t="shared" si="0"/>
        <v>131388</v>
      </c>
      <c r="J16" s="58">
        <v>42680</v>
      </c>
      <c r="K16" s="58">
        <v>1508332</v>
      </c>
      <c r="L16" s="58">
        <v>135453</v>
      </c>
      <c r="M16" s="58">
        <v>271939</v>
      </c>
      <c r="N16" s="2">
        <f t="shared" si="1"/>
        <v>2673666.1</v>
      </c>
      <c r="O16" s="4">
        <f t="shared" si="2"/>
        <v>0</v>
      </c>
      <c r="P16" s="58">
        <v>225</v>
      </c>
      <c r="Q16" s="58">
        <v>132</v>
      </c>
      <c r="R16" s="4">
        <f t="shared" si="3"/>
        <v>41283</v>
      </c>
      <c r="S16" s="6">
        <f t="shared" si="11"/>
        <v>42197.734499999999</v>
      </c>
      <c r="T16" s="39">
        <v>33735911</v>
      </c>
      <c r="U16" s="6">
        <f t="shared" si="4"/>
        <v>33735.911</v>
      </c>
      <c r="V16" s="6">
        <f t="shared" si="5"/>
        <v>8461.8234999999986</v>
      </c>
      <c r="W16" s="4">
        <f t="shared" si="6"/>
        <v>169236</v>
      </c>
      <c r="X16" s="21">
        <f t="shared" si="7"/>
        <v>210519</v>
      </c>
      <c r="Y16" s="22">
        <v>0</v>
      </c>
      <c r="Z16" s="22"/>
      <c r="AA16" s="20">
        <v>0</v>
      </c>
      <c r="AB16" s="4">
        <f t="shared" si="8"/>
        <v>0</v>
      </c>
      <c r="AC16" s="4">
        <f t="shared" si="9"/>
        <v>210519</v>
      </c>
      <c r="AD16" s="22"/>
      <c r="AE16" s="22"/>
      <c r="AF16" s="22">
        <v>183903</v>
      </c>
      <c r="AG16" s="22"/>
      <c r="AH16" s="22"/>
      <c r="AI16" s="22"/>
      <c r="AJ16" s="28">
        <v>0</v>
      </c>
      <c r="AK16" s="28"/>
      <c r="AL16" s="28"/>
      <c r="AM16" s="7">
        <f t="shared" si="12"/>
        <v>26616</v>
      </c>
      <c r="AN16" s="43">
        <f>IF(O16&gt;0," ",1)</f>
        <v>1</v>
      </c>
      <c r="AO16" s="43" t="str">
        <f>IF(W16&gt;0," ",1)</f>
        <v xml:space="preserve"> </v>
      </c>
    </row>
    <row r="17" spans="1:41" ht="15.95" customHeight="1">
      <c r="A17" s="57" t="s">
        <v>78</v>
      </c>
      <c r="B17" s="57" t="s">
        <v>271</v>
      </c>
      <c r="C17" s="57" t="s">
        <v>79</v>
      </c>
      <c r="D17" s="57" t="s">
        <v>272</v>
      </c>
      <c r="E17" s="19">
        <v>467.34000000000003</v>
      </c>
      <c r="F17" s="2">
        <f t="shared" si="10"/>
        <v>732321.78</v>
      </c>
      <c r="G17" s="41">
        <v>114263.28</v>
      </c>
      <c r="H17" s="58">
        <v>29600</v>
      </c>
      <c r="I17" s="50">
        <f t="shared" si="0"/>
        <v>22200</v>
      </c>
      <c r="J17" s="58">
        <v>31841</v>
      </c>
      <c r="K17" s="58">
        <v>0</v>
      </c>
      <c r="L17" s="58">
        <v>0</v>
      </c>
      <c r="M17" s="58">
        <v>75257</v>
      </c>
      <c r="N17" s="2">
        <f t="shared" si="1"/>
        <v>243561.28</v>
      </c>
      <c r="O17" s="4">
        <f t="shared" si="2"/>
        <v>488761</v>
      </c>
      <c r="P17" s="58">
        <v>224</v>
      </c>
      <c r="Q17" s="58">
        <v>79</v>
      </c>
      <c r="R17" s="4">
        <f t="shared" si="3"/>
        <v>24597</v>
      </c>
      <c r="S17" s="6">
        <f t="shared" si="11"/>
        <v>33615.766199999998</v>
      </c>
      <c r="T17" s="39">
        <v>6958787</v>
      </c>
      <c r="U17" s="6">
        <f t="shared" si="4"/>
        <v>6958.7870000000003</v>
      </c>
      <c r="V17" s="6">
        <f t="shared" si="5"/>
        <v>26656.979199999998</v>
      </c>
      <c r="W17" s="4">
        <f t="shared" si="6"/>
        <v>533140</v>
      </c>
      <c r="X17" s="21">
        <f t="shared" si="7"/>
        <v>1046498</v>
      </c>
      <c r="Y17" s="22">
        <v>0</v>
      </c>
      <c r="Z17" s="22"/>
      <c r="AA17" s="20">
        <v>0</v>
      </c>
      <c r="AB17" s="4">
        <f t="shared" si="8"/>
        <v>0</v>
      </c>
      <c r="AC17" s="4">
        <f t="shared" si="9"/>
        <v>1046498</v>
      </c>
      <c r="AD17" s="22"/>
      <c r="AE17" s="22"/>
      <c r="AF17" s="22"/>
      <c r="AG17" s="22"/>
      <c r="AH17" s="22"/>
      <c r="AI17" s="22"/>
      <c r="AJ17" s="28">
        <v>0</v>
      </c>
      <c r="AK17" s="28"/>
      <c r="AL17" s="28"/>
      <c r="AM17" s="7">
        <f t="shared" si="12"/>
        <v>1046498</v>
      </c>
      <c r="AN17" s="43" t="str">
        <f>IF(O17&gt;0," ",1)</f>
        <v xml:space="preserve"> </v>
      </c>
      <c r="AO17" s="43" t="str">
        <f>IF(W17&gt;0," ",1)</f>
        <v xml:space="preserve"> </v>
      </c>
    </row>
    <row r="18" spans="1:41" ht="15.95" customHeight="1">
      <c r="A18" s="57" t="s">
        <v>78</v>
      </c>
      <c r="B18" s="57" t="s">
        <v>271</v>
      </c>
      <c r="C18" s="57" t="s">
        <v>148</v>
      </c>
      <c r="D18" s="57" t="s">
        <v>273</v>
      </c>
      <c r="E18" s="19">
        <v>546.37</v>
      </c>
      <c r="F18" s="2">
        <f t="shared" si="10"/>
        <v>856161.79</v>
      </c>
      <c r="G18" s="41">
        <v>111869.81</v>
      </c>
      <c r="H18" s="58">
        <v>27842</v>
      </c>
      <c r="I18" s="50">
        <f t="shared" si="0"/>
        <v>20881.5</v>
      </c>
      <c r="J18" s="58">
        <v>43336</v>
      </c>
      <c r="K18" s="58">
        <v>0</v>
      </c>
      <c r="L18" s="58">
        <v>0</v>
      </c>
      <c r="M18" s="58">
        <v>82318</v>
      </c>
      <c r="N18" s="2">
        <f t="shared" si="1"/>
        <v>258405.31</v>
      </c>
      <c r="O18" s="4">
        <f t="shared" si="2"/>
        <v>597756</v>
      </c>
      <c r="P18" s="58">
        <v>239</v>
      </c>
      <c r="Q18" s="58">
        <v>92</v>
      </c>
      <c r="R18" s="4">
        <f t="shared" si="3"/>
        <v>30563</v>
      </c>
      <c r="S18" s="6">
        <f t="shared" si="11"/>
        <v>39300.394099999998</v>
      </c>
      <c r="T18" s="39">
        <v>6603885</v>
      </c>
      <c r="U18" s="6">
        <f t="shared" si="4"/>
        <v>6603.8850000000002</v>
      </c>
      <c r="V18" s="6">
        <f t="shared" si="5"/>
        <v>32696.509099999996</v>
      </c>
      <c r="W18" s="4">
        <f t="shared" si="6"/>
        <v>653930</v>
      </c>
      <c r="X18" s="21">
        <f t="shared" si="7"/>
        <v>1282249</v>
      </c>
      <c r="Y18" s="22">
        <v>0</v>
      </c>
      <c r="Z18" s="22"/>
      <c r="AA18" s="20">
        <v>0</v>
      </c>
      <c r="AB18" s="4">
        <f t="shared" si="8"/>
        <v>0</v>
      </c>
      <c r="AC18" s="4">
        <f t="shared" si="9"/>
        <v>1282249</v>
      </c>
      <c r="AD18" s="22"/>
      <c r="AE18" s="22"/>
      <c r="AF18" s="22"/>
      <c r="AG18" s="22"/>
      <c r="AH18" s="22"/>
      <c r="AI18" s="22"/>
      <c r="AJ18" s="28">
        <v>0</v>
      </c>
      <c r="AK18" s="28"/>
      <c r="AL18" s="28"/>
      <c r="AM18" s="7">
        <f t="shared" si="12"/>
        <v>1282249</v>
      </c>
      <c r="AN18" s="43" t="str">
        <f>IF(O18&gt;0," ",1)</f>
        <v xml:space="preserve"> </v>
      </c>
      <c r="AO18" s="43" t="str">
        <f>IF(W18&gt;0," ",1)</f>
        <v xml:space="preserve"> </v>
      </c>
    </row>
    <row r="19" spans="1:41" ht="15.95" customHeight="1">
      <c r="A19" s="57" t="s">
        <v>78</v>
      </c>
      <c r="B19" s="57" t="s">
        <v>271</v>
      </c>
      <c r="C19" s="57" t="s">
        <v>56</v>
      </c>
      <c r="D19" s="57" t="s">
        <v>274</v>
      </c>
      <c r="E19" s="19">
        <v>481.47</v>
      </c>
      <c r="F19" s="2">
        <f t="shared" si="10"/>
        <v>754463.49</v>
      </c>
      <c r="G19" s="41">
        <v>97270.25</v>
      </c>
      <c r="H19" s="58">
        <v>26356</v>
      </c>
      <c r="I19" s="50">
        <f t="shared" si="0"/>
        <v>19767</v>
      </c>
      <c r="J19" s="58">
        <v>40316</v>
      </c>
      <c r="K19" s="58">
        <v>12981</v>
      </c>
      <c r="L19" s="58">
        <v>94776</v>
      </c>
      <c r="M19" s="58">
        <v>48448</v>
      </c>
      <c r="N19" s="2">
        <f t="shared" si="1"/>
        <v>313558.25</v>
      </c>
      <c r="O19" s="4">
        <f t="shared" si="2"/>
        <v>440905</v>
      </c>
      <c r="P19" s="58">
        <v>203</v>
      </c>
      <c r="Q19" s="58">
        <v>92</v>
      </c>
      <c r="R19" s="4">
        <f t="shared" si="3"/>
        <v>25960</v>
      </c>
      <c r="S19" s="6">
        <f t="shared" si="11"/>
        <v>34632.1371</v>
      </c>
      <c r="T19" s="39">
        <v>6106166</v>
      </c>
      <c r="U19" s="6">
        <f t="shared" si="4"/>
        <v>6106.1660000000002</v>
      </c>
      <c r="V19" s="6">
        <f t="shared" si="5"/>
        <v>28525.971099999999</v>
      </c>
      <c r="W19" s="4">
        <f t="shared" si="6"/>
        <v>570519</v>
      </c>
      <c r="X19" s="21">
        <f t="shared" si="7"/>
        <v>1037384</v>
      </c>
      <c r="Y19" s="22">
        <v>0</v>
      </c>
      <c r="Z19" s="22"/>
      <c r="AA19" s="20">
        <v>0</v>
      </c>
      <c r="AB19" s="4">
        <f t="shared" si="8"/>
        <v>0</v>
      </c>
      <c r="AC19" s="4">
        <f t="shared" si="9"/>
        <v>1037384</v>
      </c>
      <c r="AD19" s="22"/>
      <c r="AE19" s="22"/>
      <c r="AF19" s="22"/>
      <c r="AG19" s="22"/>
      <c r="AH19" s="22"/>
      <c r="AI19" s="22"/>
      <c r="AJ19" s="28">
        <v>0</v>
      </c>
      <c r="AK19" s="28"/>
      <c r="AL19" s="28"/>
      <c r="AM19" s="7">
        <f t="shared" si="12"/>
        <v>1037384</v>
      </c>
      <c r="AN19" s="43" t="str">
        <f>IF(O19&gt;0," ",1)</f>
        <v xml:space="preserve"> </v>
      </c>
      <c r="AO19" s="43" t="str">
        <f>IF(W19&gt;0," ",1)</f>
        <v xml:space="preserve"> </v>
      </c>
    </row>
    <row r="20" spans="1:41" ht="15.95" customHeight="1">
      <c r="A20" s="57" t="s">
        <v>78</v>
      </c>
      <c r="B20" s="57" t="s">
        <v>271</v>
      </c>
      <c r="C20" s="57" t="s">
        <v>86</v>
      </c>
      <c r="D20" s="57" t="s">
        <v>275</v>
      </c>
      <c r="E20" s="19">
        <v>1613.98</v>
      </c>
      <c r="F20" s="2">
        <f t="shared" si="10"/>
        <v>2529106.66</v>
      </c>
      <c r="G20" s="41">
        <v>447951.77</v>
      </c>
      <c r="H20" s="58">
        <v>114693</v>
      </c>
      <c r="I20" s="50">
        <f t="shared" si="0"/>
        <v>86019.75</v>
      </c>
      <c r="J20" s="58">
        <v>138624</v>
      </c>
      <c r="K20" s="58">
        <v>44555</v>
      </c>
      <c r="L20" s="58">
        <v>366915</v>
      </c>
      <c r="M20" s="58">
        <v>38762</v>
      </c>
      <c r="N20" s="2">
        <f t="shared" si="1"/>
        <v>1122827.52</v>
      </c>
      <c r="O20" s="4">
        <f t="shared" si="2"/>
        <v>1406279</v>
      </c>
      <c r="P20" s="58">
        <v>821</v>
      </c>
      <c r="Q20" s="58">
        <v>86</v>
      </c>
      <c r="R20" s="4">
        <f t="shared" si="3"/>
        <v>98142</v>
      </c>
      <c r="S20" s="6">
        <f t="shared" si="11"/>
        <v>116093.5814</v>
      </c>
      <c r="T20" s="39">
        <v>28341137</v>
      </c>
      <c r="U20" s="6">
        <f t="shared" si="4"/>
        <v>28341.136999999999</v>
      </c>
      <c r="V20" s="6">
        <f t="shared" si="5"/>
        <v>87752.444399999993</v>
      </c>
      <c r="W20" s="4">
        <f t="shared" si="6"/>
        <v>1755049</v>
      </c>
      <c r="X20" s="21">
        <f t="shared" si="7"/>
        <v>3259470</v>
      </c>
      <c r="Y20" s="22">
        <v>0</v>
      </c>
      <c r="Z20" s="22"/>
      <c r="AA20" s="20">
        <v>0</v>
      </c>
      <c r="AB20" s="4">
        <f t="shared" si="8"/>
        <v>0</v>
      </c>
      <c r="AC20" s="4">
        <f t="shared" si="9"/>
        <v>3259470</v>
      </c>
      <c r="AD20" s="22"/>
      <c r="AE20" s="22"/>
      <c r="AF20" s="22"/>
      <c r="AG20" s="22"/>
      <c r="AH20" s="22"/>
      <c r="AI20" s="22"/>
      <c r="AJ20" s="28">
        <v>0</v>
      </c>
      <c r="AK20" s="28"/>
      <c r="AL20" s="28"/>
      <c r="AM20" s="7">
        <f t="shared" si="12"/>
        <v>3259470</v>
      </c>
      <c r="AN20" s="43" t="str">
        <f>IF(O20&gt;0," ",1)</f>
        <v xml:space="preserve"> </v>
      </c>
      <c r="AO20" s="43" t="str">
        <f>IF(W20&gt;0," ",1)</f>
        <v xml:space="preserve"> </v>
      </c>
    </row>
    <row r="21" spans="1:41" ht="15.95" customHeight="1">
      <c r="A21" s="57" t="s">
        <v>78</v>
      </c>
      <c r="B21" s="57" t="s">
        <v>271</v>
      </c>
      <c r="C21" s="57" t="s">
        <v>87</v>
      </c>
      <c r="D21" s="57" t="s">
        <v>276</v>
      </c>
      <c r="E21" s="19">
        <v>750.28</v>
      </c>
      <c r="F21" s="2">
        <f t="shared" si="10"/>
        <v>1175688.76</v>
      </c>
      <c r="G21" s="41">
        <v>213640.83</v>
      </c>
      <c r="H21" s="58">
        <v>56065</v>
      </c>
      <c r="I21" s="50">
        <f t="shared" si="0"/>
        <v>42048.75</v>
      </c>
      <c r="J21" s="58">
        <v>69608</v>
      </c>
      <c r="K21" s="58">
        <v>22468</v>
      </c>
      <c r="L21" s="58">
        <v>162322</v>
      </c>
      <c r="M21" s="58">
        <v>32609</v>
      </c>
      <c r="N21" s="2">
        <f t="shared" si="1"/>
        <v>542696.57999999996</v>
      </c>
      <c r="O21" s="4">
        <f t="shared" si="2"/>
        <v>632992</v>
      </c>
      <c r="P21" s="58">
        <v>395</v>
      </c>
      <c r="Q21" s="58">
        <v>53</v>
      </c>
      <c r="R21" s="4">
        <f t="shared" si="3"/>
        <v>29100</v>
      </c>
      <c r="S21" s="6">
        <f t="shared" si="11"/>
        <v>53967.640399999997</v>
      </c>
      <c r="T21" s="39">
        <v>13294389</v>
      </c>
      <c r="U21" s="6">
        <f t="shared" si="4"/>
        <v>13294.388999999999</v>
      </c>
      <c r="V21" s="6">
        <f t="shared" si="5"/>
        <v>40673.251399999994</v>
      </c>
      <c r="W21" s="4">
        <f t="shared" si="6"/>
        <v>813465</v>
      </c>
      <c r="X21" s="21">
        <f t="shared" si="7"/>
        <v>1475557</v>
      </c>
      <c r="Y21" s="22">
        <v>0</v>
      </c>
      <c r="Z21" s="22"/>
      <c r="AA21" s="20">
        <v>0</v>
      </c>
      <c r="AB21" s="4">
        <f t="shared" si="8"/>
        <v>0</v>
      </c>
      <c r="AC21" s="4">
        <f t="shared" si="9"/>
        <v>1475557</v>
      </c>
      <c r="AD21" s="22"/>
      <c r="AE21" s="22"/>
      <c r="AF21" s="22"/>
      <c r="AG21" s="22"/>
      <c r="AH21" s="22"/>
      <c r="AI21" s="22"/>
      <c r="AJ21" s="28">
        <v>0</v>
      </c>
      <c r="AK21" s="28"/>
      <c r="AL21" s="28"/>
      <c r="AM21" s="7">
        <f t="shared" si="12"/>
        <v>1475557</v>
      </c>
      <c r="AN21" s="43" t="str">
        <f>IF(O21&gt;0," ",1)</f>
        <v xml:space="preserve"> </v>
      </c>
      <c r="AO21" s="43" t="str">
        <f>IF(W21&gt;0," ",1)</f>
        <v xml:space="preserve"> </v>
      </c>
    </row>
    <row r="22" spans="1:41" ht="15.95" customHeight="1">
      <c r="A22" s="57" t="s">
        <v>78</v>
      </c>
      <c r="B22" s="57" t="s">
        <v>271</v>
      </c>
      <c r="C22" s="57" t="s">
        <v>88</v>
      </c>
      <c r="D22" s="57" t="s">
        <v>277</v>
      </c>
      <c r="E22" s="19">
        <v>445.11</v>
      </c>
      <c r="F22" s="2">
        <f t="shared" si="10"/>
        <v>697487.37</v>
      </c>
      <c r="G22" s="41">
        <v>162973.57999999999</v>
      </c>
      <c r="H22" s="58">
        <v>41206</v>
      </c>
      <c r="I22" s="50">
        <f t="shared" si="0"/>
        <v>30904.5</v>
      </c>
      <c r="J22" s="58">
        <v>39756</v>
      </c>
      <c r="K22" s="58">
        <v>12844</v>
      </c>
      <c r="L22" s="58">
        <v>103235</v>
      </c>
      <c r="M22" s="58">
        <v>31014</v>
      </c>
      <c r="N22" s="2">
        <f t="shared" si="1"/>
        <v>380727.07999999996</v>
      </c>
      <c r="O22" s="4">
        <f t="shared" si="2"/>
        <v>316760</v>
      </c>
      <c r="P22" s="58">
        <v>192</v>
      </c>
      <c r="Q22" s="58">
        <v>81</v>
      </c>
      <c r="R22" s="4">
        <f t="shared" si="3"/>
        <v>21617</v>
      </c>
      <c r="S22" s="6">
        <f t="shared" si="11"/>
        <v>32016.762299999999</v>
      </c>
      <c r="T22" s="39">
        <v>9980011</v>
      </c>
      <c r="U22" s="6">
        <f t="shared" si="4"/>
        <v>9980.0110000000004</v>
      </c>
      <c r="V22" s="6">
        <f t="shared" si="5"/>
        <v>22036.751299999996</v>
      </c>
      <c r="W22" s="4">
        <f t="shared" si="6"/>
        <v>440735</v>
      </c>
      <c r="X22" s="21">
        <f t="shared" si="7"/>
        <v>779112</v>
      </c>
      <c r="Y22" s="22">
        <v>0</v>
      </c>
      <c r="Z22" s="22"/>
      <c r="AA22" s="20">
        <v>0</v>
      </c>
      <c r="AB22" s="4">
        <f t="shared" si="8"/>
        <v>0</v>
      </c>
      <c r="AC22" s="4">
        <f t="shared" si="9"/>
        <v>779112</v>
      </c>
      <c r="AD22" s="22"/>
      <c r="AE22" s="22"/>
      <c r="AF22" s="22"/>
      <c r="AG22" s="22"/>
      <c r="AH22" s="22"/>
      <c r="AI22" s="22"/>
      <c r="AJ22" s="28">
        <v>0</v>
      </c>
      <c r="AK22" s="28"/>
      <c r="AL22" s="28"/>
      <c r="AM22" s="7">
        <f t="shared" si="12"/>
        <v>779112</v>
      </c>
      <c r="AN22" s="43" t="str">
        <f>IF(O22&gt;0," ",1)</f>
        <v xml:space="preserve"> </v>
      </c>
      <c r="AO22" s="43" t="str">
        <f>IF(W22&gt;0," ",1)</f>
        <v xml:space="preserve"> </v>
      </c>
    </row>
    <row r="23" spans="1:41" ht="15.95" customHeight="1">
      <c r="A23" s="57" t="s">
        <v>47</v>
      </c>
      <c r="B23" s="57" t="s">
        <v>278</v>
      </c>
      <c r="C23" s="57" t="s">
        <v>48</v>
      </c>
      <c r="D23" s="57" t="s">
        <v>279</v>
      </c>
      <c r="E23" s="19">
        <v>750.06</v>
      </c>
      <c r="F23" s="2">
        <f t="shared" si="10"/>
        <v>1175344.02</v>
      </c>
      <c r="G23" s="41">
        <v>390909.8</v>
      </c>
      <c r="H23" s="58">
        <v>171515</v>
      </c>
      <c r="I23" s="50">
        <f t="shared" si="0"/>
        <v>128636.25</v>
      </c>
      <c r="J23" s="58">
        <v>57887</v>
      </c>
      <c r="K23" s="58">
        <v>247967</v>
      </c>
      <c r="L23" s="58">
        <v>170164</v>
      </c>
      <c r="M23" s="58">
        <v>99145</v>
      </c>
      <c r="N23" s="2">
        <f t="shared" si="1"/>
        <v>1094709.05</v>
      </c>
      <c r="O23" s="4">
        <f t="shared" si="2"/>
        <v>80635</v>
      </c>
      <c r="P23" s="58">
        <v>52</v>
      </c>
      <c r="Q23" s="58">
        <v>167</v>
      </c>
      <c r="R23" s="4">
        <f t="shared" si="3"/>
        <v>12071</v>
      </c>
      <c r="S23" s="6">
        <f t="shared" si="11"/>
        <v>53951.815799999997</v>
      </c>
      <c r="T23" s="39">
        <v>26060653</v>
      </c>
      <c r="U23" s="6">
        <f t="shared" si="4"/>
        <v>26060.652999999998</v>
      </c>
      <c r="V23" s="6">
        <f t="shared" si="5"/>
        <v>27891.162799999998</v>
      </c>
      <c r="W23" s="4">
        <f t="shared" si="6"/>
        <v>557823</v>
      </c>
      <c r="X23" s="21">
        <f t="shared" si="7"/>
        <v>650529</v>
      </c>
      <c r="Y23" s="22">
        <v>0</v>
      </c>
      <c r="Z23" s="22"/>
      <c r="AA23" s="20">
        <v>0</v>
      </c>
      <c r="AB23" s="4">
        <f t="shared" si="8"/>
        <v>0</v>
      </c>
      <c r="AC23" s="4">
        <f t="shared" si="9"/>
        <v>650529</v>
      </c>
      <c r="AD23" s="22"/>
      <c r="AE23" s="22"/>
      <c r="AF23" s="22"/>
      <c r="AG23" s="22"/>
      <c r="AH23" s="22"/>
      <c r="AI23" s="22"/>
      <c r="AJ23" s="28">
        <v>0</v>
      </c>
      <c r="AK23" s="28"/>
      <c r="AL23" s="28"/>
      <c r="AM23" s="7">
        <f t="shared" si="12"/>
        <v>650529</v>
      </c>
      <c r="AN23" s="43" t="str">
        <f>IF(O23&gt;0," ",1)</f>
        <v xml:space="preserve"> </v>
      </c>
      <c r="AO23" s="43" t="str">
        <f>IF(W23&gt;0," ",1)</f>
        <v xml:space="preserve"> </v>
      </c>
    </row>
    <row r="24" spans="1:41" ht="15.95" customHeight="1">
      <c r="A24" s="57" t="s">
        <v>47</v>
      </c>
      <c r="B24" s="57" t="s">
        <v>278</v>
      </c>
      <c r="C24" s="57" t="s">
        <v>49</v>
      </c>
      <c r="D24" s="57" t="s">
        <v>280</v>
      </c>
      <c r="E24" s="19">
        <v>364.49</v>
      </c>
      <c r="F24" s="2">
        <f t="shared" si="10"/>
        <v>571155.82999999996</v>
      </c>
      <c r="G24" s="41">
        <v>937495.92</v>
      </c>
      <c r="H24" s="58">
        <v>70590</v>
      </c>
      <c r="I24" s="50">
        <f t="shared" si="0"/>
        <v>52942.5</v>
      </c>
      <c r="J24" s="58">
        <v>23812</v>
      </c>
      <c r="K24" s="58">
        <v>102068</v>
      </c>
      <c r="L24" s="58">
        <v>65320</v>
      </c>
      <c r="M24" s="58">
        <v>204366</v>
      </c>
      <c r="N24" s="2">
        <f t="shared" si="1"/>
        <v>1386004.42</v>
      </c>
      <c r="O24" s="4">
        <f t="shared" si="2"/>
        <v>0</v>
      </c>
      <c r="P24" s="58">
        <v>136</v>
      </c>
      <c r="Q24" s="58">
        <v>167</v>
      </c>
      <c r="R24" s="4">
        <f t="shared" si="3"/>
        <v>31570</v>
      </c>
      <c r="S24" s="6">
        <f t="shared" si="11"/>
        <v>26217.7657</v>
      </c>
      <c r="T24" s="39">
        <v>62499728</v>
      </c>
      <c r="U24" s="6">
        <f t="shared" si="4"/>
        <v>62499.728000000003</v>
      </c>
      <c r="V24" s="6">
        <f t="shared" si="5"/>
        <v>0</v>
      </c>
      <c r="W24" s="4">
        <f t="shared" si="6"/>
        <v>0</v>
      </c>
      <c r="X24" s="21">
        <f t="shared" si="7"/>
        <v>31570</v>
      </c>
      <c r="Y24" s="22">
        <v>0</v>
      </c>
      <c r="Z24" s="22"/>
      <c r="AA24" s="20">
        <v>0</v>
      </c>
      <c r="AB24" s="4">
        <f t="shared" si="8"/>
        <v>0</v>
      </c>
      <c r="AC24" s="4">
        <f t="shared" si="9"/>
        <v>31570</v>
      </c>
      <c r="AD24" s="22"/>
      <c r="AE24" s="22"/>
      <c r="AF24" s="22"/>
      <c r="AG24" s="22"/>
      <c r="AH24" s="22"/>
      <c r="AI24" s="22"/>
      <c r="AJ24" s="28">
        <v>0</v>
      </c>
      <c r="AK24" s="28"/>
      <c r="AL24" s="28"/>
      <c r="AM24" s="7">
        <f t="shared" si="12"/>
        <v>31570</v>
      </c>
      <c r="AN24" s="43">
        <f>IF(O24&gt;0," ",1)</f>
        <v>1</v>
      </c>
      <c r="AO24" s="43">
        <f>IF(W24&gt;0," ",1)</f>
        <v>1</v>
      </c>
    </row>
    <row r="25" spans="1:41" ht="15.95" customHeight="1">
      <c r="A25" s="57" t="s">
        <v>47</v>
      </c>
      <c r="B25" s="57" t="s">
        <v>278</v>
      </c>
      <c r="C25" s="57" t="s">
        <v>212</v>
      </c>
      <c r="D25" s="57" t="s">
        <v>281</v>
      </c>
      <c r="E25" s="19">
        <v>396.18</v>
      </c>
      <c r="F25" s="2">
        <f t="shared" si="10"/>
        <v>620814.06000000006</v>
      </c>
      <c r="G25" s="41">
        <v>447743.12</v>
      </c>
      <c r="H25" s="58">
        <v>64737</v>
      </c>
      <c r="I25" s="50">
        <f t="shared" si="0"/>
        <v>48552.75</v>
      </c>
      <c r="J25" s="58">
        <v>21738</v>
      </c>
      <c r="K25" s="58">
        <v>93519</v>
      </c>
      <c r="L25" s="58">
        <v>66423</v>
      </c>
      <c r="M25" s="58">
        <v>73425</v>
      </c>
      <c r="N25" s="2">
        <f t="shared" si="1"/>
        <v>751400.87</v>
      </c>
      <c r="O25" s="4">
        <f t="shared" si="2"/>
        <v>0</v>
      </c>
      <c r="P25" s="58">
        <v>23</v>
      </c>
      <c r="Q25" s="58">
        <v>167</v>
      </c>
      <c r="R25" s="4">
        <f t="shared" si="3"/>
        <v>5339</v>
      </c>
      <c r="S25" s="6">
        <f t="shared" si="11"/>
        <v>28497.2274</v>
      </c>
      <c r="T25" s="39">
        <v>29849541</v>
      </c>
      <c r="U25" s="6">
        <f t="shared" si="4"/>
        <v>29849.541000000001</v>
      </c>
      <c r="V25" s="6">
        <f t="shared" si="5"/>
        <v>0</v>
      </c>
      <c r="W25" s="4">
        <f t="shared" si="6"/>
        <v>0</v>
      </c>
      <c r="X25" s="21">
        <f t="shared" si="7"/>
        <v>5339</v>
      </c>
      <c r="Y25" s="22">
        <v>0</v>
      </c>
      <c r="Z25" s="22"/>
      <c r="AA25" s="20">
        <v>0</v>
      </c>
      <c r="AB25" s="4">
        <f t="shared" si="8"/>
        <v>0</v>
      </c>
      <c r="AC25" s="4">
        <f t="shared" si="9"/>
        <v>5339</v>
      </c>
      <c r="AD25" s="22"/>
      <c r="AE25" s="22"/>
      <c r="AF25" s="22"/>
      <c r="AG25" s="22"/>
      <c r="AH25" s="22"/>
      <c r="AI25" s="22"/>
      <c r="AJ25" s="28">
        <v>0</v>
      </c>
      <c r="AK25" s="28"/>
      <c r="AL25" s="28"/>
      <c r="AM25" s="7">
        <f t="shared" si="12"/>
        <v>5339</v>
      </c>
      <c r="AN25" s="43">
        <f>IF(O25&gt;0," ",1)</f>
        <v>1</v>
      </c>
      <c r="AO25" s="43">
        <f>IF(W25&gt;0," ",1)</f>
        <v>1</v>
      </c>
    </row>
    <row r="26" spans="1:41" ht="15.95" customHeight="1">
      <c r="A26" s="57" t="s">
        <v>47</v>
      </c>
      <c r="B26" s="57" t="s">
        <v>278</v>
      </c>
      <c r="C26" s="57" t="s">
        <v>83</v>
      </c>
      <c r="D26" s="57" t="s">
        <v>282</v>
      </c>
      <c r="E26" s="19">
        <v>854.03</v>
      </c>
      <c r="F26" s="2">
        <f t="shared" si="10"/>
        <v>1338265.01</v>
      </c>
      <c r="G26" s="41">
        <v>457132.14</v>
      </c>
      <c r="H26" s="58">
        <v>193925</v>
      </c>
      <c r="I26" s="50">
        <f t="shared" si="0"/>
        <v>145443.75</v>
      </c>
      <c r="J26" s="58">
        <v>65369</v>
      </c>
      <c r="K26" s="58">
        <v>280354</v>
      </c>
      <c r="L26" s="58">
        <v>181858</v>
      </c>
      <c r="M26" s="58">
        <v>137257</v>
      </c>
      <c r="N26" s="2">
        <f t="shared" si="1"/>
        <v>1267413.8900000001</v>
      </c>
      <c r="O26" s="4">
        <f t="shared" si="2"/>
        <v>70851</v>
      </c>
      <c r="P26" s="58">
        <v>309</v>
      </c>
      <c r="Q26" s="58">
        <v>106</v>
      </c>
      <c r="R26" s="4">
        <f t="shared" si="3"/>
        <v>45528</v>
      </c>
      <c r="S26" s="6">
        <f t="shared" si="11"/>
        <v>61430.377899999999</v>
      </c>
      <c r="T26" s="39">
        <v>30475476</v>
      </c>
      <c r="U26" s="6">
        <f t="shared" si="4"/>
        <v>30475.475999999999</v>
      </c>
      <c r="V26" s="6">
        <f t="shared" si="5"/>
        <v>30954.901900000001</v>
      </c>
      <c r="W26" s="4">
        <f t="shared" si="6"/>
        <v>619098</v>
      </c>
      <c r="X26" s="21">
        <f t="shared" si="7"/>
        <v>735477</v>
      </c>
      <c r="Y26" s="22">
        <v>0</v>
      </c>
      <c r="Z26" s="22"/>
      <c r="AA26" s="20">
        <v>0</v>
      </c>
      <c r="AB26" s="4">
        <f t="shared" si="8"/>
        <v>0</v>
      </c>
      <c r="AC26" s="4">
        <f t="shared" si="9"/>
        <v>735477</v>
      </c>
      <c r="AD26" s="22"/>
      <c r="AE26" s="22"/>
      <c r="AF26" s="22"/>
      <c r="AG26" s="22"/>
      <c r="AH26" s="22"/>
      <c r="AI26" s="22"/>
      <c r="AJ26" s="28">
        <v>0</v>
      </c>
      <c r="AK26" s="28"/>
      <c r="AL26" s="28"/>
      <c r="AM26" s="7">
        <f t="shared" si="12"/>
        <v>735477</v>
      </c>
      <c r="AN26" s="43" t="str">
        <f>IF(O26&gt;0," ",1)</f>
        <v xml:space="preserve"> </v>
      </c>
      <c r="AO26" s="43" t="str">
        <f>IF(W26&gt;0," ",1)</f>
        <v xml:space="preserve"> </v>
      </c>
    </row>
    <row r="27" spans="1:41" ht="15.95" customHeight="1">
      <c r="A27" s="57" t="s">
        <v>191</v>
      </c>
      <c r="B27" s="57" t="s">
        <v>283</v>
      </c>
      <c r="C27" s="57" t="s">
        <v>192</v>
      </c>
      <c r="D27" s="57" t="s">
        <v>284</v>
      </c>
      <c r="E27" s="19">
        <v>1243.51</v>
      </c>
      <c r="F27" s="2">
        <f t="shared" si="10"/>
        <v>1948580.17</v>
      </c>
      <c r="G27" s="41">
        <v>760299.68</v>
      </c>
      <c r="H27" s="58">
        <v>201753</v>
      </c>
      <c r="I27" s="50">
        <f t="shared" si="0"/>
        <v>151314.75</v>
      </c>
      <c r="J27" s="58">
        <v>118692</v>
      </c>
      <c r="K27" s="58">
        <v>288648</v>
      </c>
      <c r="L27" s="58">
        <v>284067</v>
      </c>
      <c r="M27" s="58">
        <v>144753</v>
      </c>
      <c r="N27" s="2">
        <f t="shared" si="1"/>
        <v>1747774.4300000002</v>
      </c>
      <c r="O27" s="4">
        <f t="shared" si="2"/>
        <v>200806</v>
      </c>
      <c r="P27" s="58">
        <v>739</v>
      </c>
      <c r="Q27" s="58">
        <v>75</v>
      </c>
      <c r="R27" s="4">
        <f t="shared" si="3"/>
        <v>77041</v>
      </c>
      <c r="S27" s="6">
        <f t="shared" si="11"/>
        <v>89445.674299999999</v>
      </c>
      <c r="T27" s="39">
        <v>47233609</v>
      </c>
      <c r="U27" s="6">
        <f t="shared" si="4"/>
        <v>47233.608999999997</v>
      </c>
      <c r="V27" s="6">
        <f t="shared" si="5"/>
        <v>42212.065300000002</v>
      </c>
      <c r="W27" s="4">
        <f t="shared" si="6"/>
        <v>844241</v>
      </c>
      <c r="X27" s="21">
        <f t="shared" si="7"/>
        <v>1122088</v>
      </c>
      <c r="Y27" s="22">
        <v>0</v>
      </c>
      <c r="Z27" s="22"/>
      <c r="AA27" s="20">
        <v>0</v>
      </c>
      <c r="AB27" s="4">
        <f t="shared" si="8"/>
        <v>0</v>
      </c>
      <c r="AC27" s="4">
        <f t="shared" si="9"/>
        <v>1122088</v>
      </c>
      <c r="AD27" s="22"/>
      <c r="AE27" s="22"/>
      <c r="AF27" s="22"/>
      <c r="AG27" s="22"/>
      <c r="AH27" s="22"/>
      <c r="AI27" s="22"/>
      <c r="AJ27" s="28">
        <v>0</v>
      </c>
      <c r="AK27" s="28"/>
      <c r="AL27" s="28"/>
      <c r="AM27" s="7">
        <f t="shared" si="12"/>
        <v>1122088</v>
      </c>
      <c r="AN27" s="43" t="str">
        <f>IF(O27&gt;0," ",1)</f>
        <v xml:space="preserve"> </v>
      </c>
      <c r="AO27" s="43" t="str">
        <f>IF(W27&gt;0," ",1)</f>
        <v xml:space="preserve"> </v>
      </c>
    </row>
    <row r="28" spans="1:41" ht="15.95" customHeight="1">
      <c r="A28" s="57" t="s">
        <v>191</v>
      </c>
      <c r="B28" s="57" t="s">
        <v>283</v>
      </c>
      <c r="C28" s="57" t="s">
        <v>193</v>
      </c>
      <c r="D28" s="57" t="s">
        <v>285</v>
      </c>
      <c r="E28" s="19">
        <v>3468.64</v>
      </c>
      <c r="F28" s="2">
        <f t="shared" si="10"/>
        <v>5435358.8799999999</v>
      </c>
      <c r="G28" s="41">
        <v>1645285.91</v>
      </c>
      <c r="H28" s="58">
        <v>583551</v>
      </c>
      <c r="I28" s="50">
        <f t="shared" si="0"/>
        <v>437663.25</v>
      </c>
      <c r="J28" s="58">
        <v>341109</v>
      </c>
      <c r="K28" s="58">
        <v>835794</v>
      </c>
      <c r="L28" s="58">
        <v>902157</v>
      </c>
      <c r="M28" s="58">
        <v>35720</v>
      </c>
      <c r="N28" s="2">
        <f t="shared" si="1"/>
        <v>4197729.16</v>
      </c>
      <c r="O28" s="4">
        <f t="shared" si="2"/>
        <v>1237630</v>
      </c>
      <c r="P28" s="58">
        <v>1194</v>
      </c>
      <c r="Q28" s="58">
        <v>33</v>
      </c>
      <c r="R28" s="4">
        <f t="shared" si="3"/>
        <v>54769</v>
      </c>
      <c r="S28" s="6">
        <f t="shared" si="11"/>
        <v>249499.2752</v>
      </c>
      <c r="T28" s="39">
        <v>102514462</v>
      </c>
      <c r="U28" s="6">
        <f t="shared" si="4"/>
        <v>102514.462</v>
      </c>
      <c r="V28" s="6">
        <f t="shared" si="5"/>
        <v>146984.8132</v>
      </c>
      <c r="W28" s="4">
        <f t="shared" si="6"/>
        <v>2939696</v>
      </c>
      <c r="X28" s="21">
        <f t="shared" si="7"/>
        <v>4232095</v>
      </c>
      <c r="Y28" s="22">
        <v>0</v>
      </c>
      <c r="Z28" s="22"/>
      <c r="AA28" s="20">
        <v>0</v>
      </c>
      <c r="AB28" s="4">
        <f t="shared" si="8"/>
        <v>0</v>
      </c>
      <c r="AC28" s="4">
        <f t="shared" si="9"/>
        <v>4232095</v>
      </c>
      <c r="AD28" s="22"/>
      <c r="AE28" s="22"/>
      <c r="AF28" s="22"/>
      <c r="AG28" s="22"/>
      <c r="AH28" s="22"/>
      <c r="AI28" s="22"/>
      <c r="AJ28" s="28">
        <v>0</v>
      </c>
      <c r="AK28" s="28"/>
      <c r="AL28" s="28"/>
      <c r="AM28" s="7">
        <f t="shared" si="12"/>
        <v>4232095</v>
      </c>
      <c r="AN28" s="43" t="str">
        <f>IF(O28&gt;0," ",1)</f>
        <v xml:space="preserve"> </v>
      </c>
      <c r="AO28" s="43" t="str">
        <f>IF(W28&gt;0," ",1)</f>
        <v xml:space="preserve"> </v>
      </c>
    </row>
    <row r="29" spans="1:41" ht="15.95" customHeight="1">
      <c r="A29" s="57" t="s">
        <v>191</v>
      </c>
      <c r="B29" s="57" t="s">
        <v>283</v>
      </c>
      <c r="C29" s="57" t="s">
        <v>194</v>
      </c>
      <c r="D29" s="57" t="s">
        <v>286</v>
      </c>
      <c r="E29" s="19">
        <v>1155.6500000000001</v>
      </c>
      <c r="F29" s="2">
        <f t="shared" si="10"/>
        <v>1810903.55</v>
      </c>
      <c r="G29" s="41">
        <v>1199290.8500000001</v>
      </c>
      <c r="H29" s="58">
        <v>199674</v>
      </c>
      <c r="I29" s="50">
        <f t="shared" si="0"/>
        <v>149755.5</v>
      </c>
      <c r="J29" s="58">
        <v>117050</v>
      </c>
      <c r="K29" s="58">
        <v>285869</v>
      </c>
      <c r="L29" s="58">
        <v>314573</v>
      </c>
      <c r="M29" s="58">
        <v>104078</v>
      </c>
      <c r="N29" s="2">
        <f t="shared" si="1"/>
        <v>2170616.35</v>
      </c>
      <c r="O29" s="4">
        <f t="shared" si="2"/>
        <v>0</v>
      </c>
      <c r="P29" s="58">
        <v>495</v>
      </c>
      <c r="Q29" s="58">
        <v>86</v>
      </c>
      <c r="R29" s="4">
        <f t="shared" si="3"/>
        <v>59172</v>
      </c>
      <c r="S29" s="6">
        <f t="shared" si="11"/>
        <v>83125.904500000004</v>
      </c>
      <c r="T29" s="39">
        <v>73031116</v>
      </c>
      <c r="U29" s="6">
        <f t="shared" si="4"/>
        <v>73031.115999999995</v>
      </c>
      <c r="V29" s="6">
        <f t="shared" si="5"/>
        <v>10094.78850000001</v>
      </c>
      <c r="W29" s="4">
        <f t="shared" si="6"/>
        <v>201896</v>
      </c>
      <c r="X29" s="21">
        <f t="shared" si="7"/>
        <v>261068</v>
      </c>
      <c r="Y29" s="22">
        <v>0</v>
      </c>
      <c r="Z29" s="22"/>
      <c r="AA29" s="20">
        <v>0</v>
      </c>
      <c r="AB29" s="4">
        <f t="shared" si="8"/>
        <v>0</v>
      </c>
      <c r="AC29" s="4">
        <f t="shared" si="9"/>
        <v>261068</v>
      </c>
      <c r="AD29" s="22"/>
      <c r="AE29" s="22"/>
      <c r="AF29" s="22"/>
      <c r="AG29" s="22"/>
      <c r="AH29" s="22"/>
      <c r="AI29" s="22"/>
      <c r="AJ29" s="28">
        <v>0</v>
      </c>
      <c r="AK29" s="28"/>
      <c r="AL29" s="28"/>
      <c r="AM29" s="7">
        <f t="shared" si="12"/>
        <v>261068</v>
      </c>
      <c r="AN29" s="43">
        <f>IF(O29&gt;0," ",1)</f>
        <v>1</v>
      </c>
      <c r="AO29" s="43" t="str">
        <f>IF(W29&gt;0," ",1)</f>
        <v xml:space="preserve"> </v>
      </c>
    </row>
    <row r="30" spans="1:41" ht="15.95" customHeight="1">
      <c r="A30" s="57" t="s">
        <v>191</v>
      </c>
      <c r="B30" s="57" t="s">
        <v>283</v>
      </c>
      <c r="C30" s="57" t="s">
        <v>220</v>
      </c>
      <c r="D30" s="57" t="s">
        <v>287</v>
      </c>
      <c r="E30" s="19">
        <v>557.98</v>
      </c>
      <c r="F30" s="2">
        <f t="shared" si="10"/>
        <v>874354.66</v>
      </c>
      <c r="G30" s="41">
        <v>193163.16</v>
      </c>
      <c r="H30" s="58">
        <v>66769</v>
      </c>
      <c r="I30" s="50">
        <f t="shared" si="0"/>
        <v>50076.75</v>
      </c>
      <c r="J30" s="58">
        <v>39052</v>
      </c>
      <c r="K30" s="58">
        <v>95611</v>
      </c>
      <c r="L30" s="58">
        <v>110094</v>
      </c>
      <c r="M30" s="58">
        <v>42626</v>
      </c>
      <c r="N30" s="2">
        <f t="shared" si="1"/>
        <v>530622.91</v>
      </c>
      <c r="O30" s="4">
        <f t="shared" si="2"/>
        <v>343732</v>
      </c>
      <c r="P30" s="58">
        <v>72</v>
      </c>
      <c r="Q30" s="58">
        <v>167</v>
      </c>
      <c r="R30" s="4">
        <f t="shared" si="3"/>
        <v>16713</v>
      </c>
      <c r="S30" s="6">
        <f t="shared" si="11"/>
        <v>40135.501400000001</v>
      </c>
      <c r="T30" s="39">
        <v>11422047</v>
      </c>
      <c r="U30" s="6">
        <f t="shared" si="4"/>
        <v>11422.047</v>
      </c>
      <c r="V30" s="6">
        <f t="shared" si="5"/>
        <v>28713.454400000002</v>
      </c>
      <c r="W30" s="4">
        <f t="shared" si="6"/>
        <v>574269</v>
      </c>
      <c r="X30" s="21">
        <f t="shared" si="7"/>
        <v>934714</v>
      </c>
      <c r="Y30" s="22">
        <v>0</v>
      </c>
      <c r="Z30" s="22"/>
      <c r="AA30" s="20">
        <v>0</v>
      </c>
      <c r="AB30" s="4">
        <f t="shared" si="8"/>
        <v>0</v>
      </c>
      <c r="AC30" s="4">
        <f t="shared" si="9"/>
        <v>934714</v>
      </c>
      <c r="AD30" s="22"/>
      <c r="AE30" s="22"/>
      <c r="AF30" s="22"/>
      <c r="AG30" s="22"/>
      <c r="AH30" s="22"/>
      <c r="AI30" s="22"/>
      <c r="AJ30" s="28">
        <v>0</v>
      </c>
      <c r="AK30" s="28"/>
      <c r="AL30" s="28"/>
      <c r="AM30" s="7">
        <f t="shared" si="12"/>
        <v>934714</v>
      </c>
      <c r="AN30" s="43" t="str">
        <f>IF(O30&gt;0," ",1)</f>
        <v xml:space="preserve"> </v>
      </c>
      <c r="AO30" s="43" t="str">
        <f>IF(W30&gt;0," ",1)</f>
        <v xml:space="preserve"> </v>
      </c>
    </row>
    <row r="31" spans="1:41" ht="15.95" customHeight="1">
      <c r="A31" s="57" t="s">
        <v>221</v>
      </c>
      <c r="B31" s="57" t="s">
        <v>288</v>
      </c>
      <c r="C31" s="57" t="s">
        <v>93</v>
      </c>
      <c r="D31" s="57" t="s">
        <v>289</v>
      </c>
      <c r="E31" s="19">
        <v>666.06</v>
      </c>
      <c r="F31" s="2">
        <f t="shared" si="10"/>
        <v>1043716.0199999999</v>
      </c>
      <c r="G31" s="41">
        <v>420998.47</v>
      </c>
      <c r="H31" s="58">
        <v>103250</v>
      </c>
      <c r="I31" s="50">
        <f t="shared" si="0"/>
        <v>77437.5</v>
      </c>
      <c r="J31" s="58">
        <v>51099</v>
      </c>
      <c r="K31" s="58">
        <v>117678</v>
      </c>
      <c r="L31" s="58">
        <v>138504</v>
      </c>
      <c r="M31" s="58">
        <v>142900</v>
      </c>
      <c r="N31" s="2">
        <f t="shared" si="1"/>
        <v>948616.97</v>
      </c>
      <c r="O31" s="4">
        <f t="shared" si="2"/>
        <v>95099</v>
      </c>
      <c r="P31" s="58">
        <v>82</v>
      </c>
      <c r="Q31" s="58">
        <v>158</v>
      </c>
      <c r="R31" s="4">
        <f t="shared" si="3"/>
        <v>18009</v>
      </c>
      <c r="S31" s="6">
        <f t="shared" si="11"/>
        <v>47909.695800000001</v>
      </c>
      <c r="T31" s="39">
        <v>24919854</v>
      </c>
      <c r="U31" s="6">
        <f t="shared" si="4"/>
        <v>24919.853999999999</v>
      </c>
      <c r="V31" s="6">
        <f t="shared" si="5"/>
        <v>22989.841800000002</v>
      </c>
      <c r="W31" s="4">
        <f t="shared" si="6"/>
        <v>459797</v>
      </c>
      <c r="X31" s="21">
        <f t="shared" si="7"/>
        <v>572905</v>
      </c>
      <c r="Y31" s="22">
        <v>0</v>
      </c>
      <c r="Z31" s="22"/>
      <c r="AA31" s="20">
        <v>0</v>
      </c>
      <c r="AB31" s="4">
        <f t="shared" si="8"/>
        <v>0</v>
      </c>
      <c r="AC31" s="4">
        <f t="shared" si="9"/>
        <v>572905</v>
      </c>
      <c r="AD31" s="22"/>
      <c r="AE31" s="22"/>
      <c r="AF31" s="22"/>
      <c r="AG31" s="22"/>
      <c r="AH31" s="22"/>
      <c r="AI31" s="22"/>
      <c r="AJ31" s="28">
        <v>0</v>
      </c>
      <c r="AK31" s="28"/>
      <c r="AL31" s="28"/>
      <c r="AM31" s="7">
        <f t="shared" si="12"/>
        <v>572905</v>
      </c>
      <c r="AN31" s="43" t="str">
        <f>IF(O31&gt;0," ",1)</f>
        <v xml:space="preserve"> </v>
      </c>
      <c r="AO31" s="43" t="str">
        <f>IF(W31&gt;0," ",1)</f>
        <v xml:space="preserve"> </v>
      </c>
    </row>
    <row r="32" spans="1:41" ht="15.95" customHeight="1">
      <c r="A32" s="57" t="s">
        <v>221</v>
      </c>
      <c r="B32" s="57" t="s">
        <v>288</v>
      </c>
      <c r="C32" s="57" t="s">
        <v>94</v>
      </c>
      <c r="D32" s="57" t="s">
        <v>290</v>
      </c>
      <c r="E32" s="19">
        <v>1175.75</v>
      </c>
      <c r="F32" s="2">
        <f t="shared" si="10"/>
        <v>1842400.25</v>
      </c>
      <c r="G32" s="41">
        <v>697598.85</v>
      </c>
      <c r="H32" s="58">
        <v>241112</v>
      </c>
      <c r="I32" s="50">
        <f t="shared" si="0"/>
        <v>180834</v>
      </c>
      <c r="J32" s="58">
        <v>119874</v>
      </c>
      <c r="K32" s="58">
        <v>276551</v>
      </c>
      <c r="L32" s="58">
        <v>336947</v>
      </c>
      <c r="M32" s="58">
        <v>105529</v>
      </c>
      <c r="N32" s="2">
        <f t="shared" si="1"/>
        <v>1717333.85</v>
      </c>
      <c r="O32" s="4">
        <f t="shared" si="2"/>
        <v>125066</v>
      </c>
      <c r="P32" s="58">
        <v>304</v>
      </c>
      <c r="Q32" s="58">
        <v>90</v>
      </c>
      <c r="R32" s="4">
        <f t="shared" si="3"/>
        <v>38030</v>
      </c>
      <c r="S32" s="6">
        <f t="shared" si="11"/>
        <v>84571.697499999995</v>
      </c>
      <c r="T32" s="39">
        <v>41474367</v>
      </c>
      <c r="U32" s="6">
        <f t="shared" si="4"/>
        <v>41474.366999999998</v>
      </c>
      <c r="V32" s="6">
        <f t="shared" si="5"/>
        <v>43097.330499999996</v>
      </c>
      <c r="W32" s="4">
        <f t="shared" si="6"/>
        <v>861947</v>
      </c>
      <c r="X32" s="21">
        <f t="shared" si="7"/>
        <v>1025043</v>
      </c>
      <c r="Y32" s="22">
        <v>0</v>
      </c>
      <c r="Z32" s="22"/>
      <c r="AA32" s="20">
        <v>0</v>
      </c>
      <c r="AB32" s="4">
        <f t="shared" si="8"/>
        <v>0</v>
      </c>
      <c r="AC32" s="4">
        <f t="shared" si="9"/>
        <v>1025043</v>
      </c>
      <c r="AD32" s="22"/>
      <c r="AE32" s="22"/>
      <c r="AF32" s="22"/>
      <c r="AG32" s="22"/>
      <c r="AH32" s="22"/>
      <c r="AI32" s="22"/>
      <c r="AJ32" s="28">
        <v>0</v>
      </c>
      <c r="AK32" s="28"/>
      <c r="AL32" s="28"/>
      <c r="AM32" s="7">
        <f t="shared" si="12"/>
        <v>1025043</v>
      </c>
      <c r="AN32" s="43" t="str">
        <f>IF(O32&gt;0," ",1)</f>
        <v xml:space="preserve"> </v>
      </c>
      <c r="AO32" s="43" t="str">
        <f>IF(W32&gt;0," ",1)</f>
        <v xml:space="preserve"> </v>
      </c>
    </row>
    <row r="33" spans="1:41" ht="15.95" customHeight="1">
      <c r="A33" s="57" t="s">
        <v>221</v>
      </c>
      <c r="B33" s="57" t="s">
        <v>288</v>
      </c>
      <c r="C33" s="57" t="s">
        <v>95</v>
      </c>
      <c r="D33" s="57" t="s">
        <v>291</v>
      </c>
      <c r="E33" s="19">
        <v>827.14</v>
      </c>
      <c r="F33" s="2">
        <f t="shared" si="10"/>
        <v>1296128.3799999999</v>
      </c>
      <c r="G33" s="41">
        <v>728483.76</v>
      </c>
      <c r="H33" s="58">
        <v>126725</v>
      </c>
      <c r="I33" s="50">
        <f t="shared" si="0"/>
        <v>95043.75</v>
      </c>
      <c r="J33" s="58">
        <v>62711</v>
      </c>
      <c r="K33" s="58">
        <v>144527</v>
      </c>
      <c r="L33" s="58">
        <v>180798</v>
      </c>
      <c r="M33" s="58">
        <v>64700</v>
      </c>
      <c r="N33" s="2">
        <f t="shared" si="1"/>
        <v>1276263.51</v>
      </c>
      <c r="O33" s="4">
        <f t="shared" si="2"/>
        <v>19865</v>
      </c>
      <c r="P33" s="58">
        <v>116</v>
      </c>
      <c r="Q33" s="58">
        <v>156</v>
      </c>
      <c r="R33" s="4">
        <f t="shared" si="3"/>
        <v>25153</v>
      </c>
      <c r="S33" s="6">
        <f t="shared" si="11"/>
        <v>59496.180200000003</v>
      </c>
      <c r="T33" s="39">
        <v>41214041</v>
      </c>
      <c r="U33" s="6">
        <f t="shared" si="4"/>
        <v>41214.040999999997</v>
      </c>
      <c r="V33" s="6">
        <f t="shared" si="5"/>
        <v>18282.139200000005</v>
      </c>
      <c r="W33" s="4">
        <f t="shared" si="6"/>
        <v>365643</v>
      </c>
      <c r="X33" s="21">
        <f t="shared" si="7"/>
        <v>410661</v>
      </c>
      <c r="Y33" s="22">
        <v>0</v>
      </c>
      <c r="Z33" s="22"/>
      <c r="AA33" s="20">
        <v>0</v>
      </c>
      <c r="AB33" s="4">
        <f t="shared" si="8"/>
        <v>0</v>
      </c>
      <c r="AC33" s="4">
        <f t="shared" si="9"/>
        <v>410661</v>
      </c>
      <c r="AD33" s="22"/>
      <c r="AE33" s="22"/>
      <c r="AF33" s="22"/>
      <c r="AG33" s="22"/>
      <c r="AH33" s="22"/>
      <c r="AI33" s="22"/>
      <c r="AJ33" s="28">
        <v>0</v>
      </c>
      <c r="AK33" s="28"/>
      <c r="AL33" s="28"/>
      <c r="AM33" s="7">
        <f t="shared" si="12"/>
        <v>410661</v>
      </c>
      <c r="AN33" s="43" t="str">
        <f>IF(O33&gt;0," ",1)</f>
        <v xml:space="preserve"> </v>
      </c>
      <c r="AO33" s="43" t="str">
        <f>IF(W33&gt;0," ",1)</f>
        <v xml:space="preserve"> </v>
      </c>
    </row>
    <row r="34" spans="1:41" ht="15.95" customHeight="1">
      <c r="A34" s="57" t="s">
        <v>221</v>
      </c>
      <c r="B34" s="57" t="s">
        <v>288</v>
      </c>
      <c r="C34" s="57" t="s">
        <v>97</v>
      </c>
      <c r="D34" s="57" t="s">
        <v>292</v>
      </c>
      <c r="E34" s="19">
        <v>800.01</v>
      </c>
      <c r="F34" s="2">
        <f t="shared" si="10"/>
        <v>1253615.67</v>
      </c>
      <c r="G34" s="41">
        <v>890032.18</v>
      </c>
      <c r="H34" s="58">
        <v>124459</v>
      </c>
      <c r="I34" s="50">
        <f t="shared" si="0"/>
        <v>93344.25</v>
      </c>
      <c r="J34" s="58">
        <v>61609</v>
      </c>
      <c r="K34" s="58">
        <v>141602</v>
      </c>
      <c r="L34" s="58">
        <v>170118</v>
      </c>
      <c r="M34" s="58">
        <v>110098</v>
      </c>
      <c r="N34" s="2">
        <f t="shared" si="1"/>
        <v>1466803.4300000002</v>
      </c>
      <c r="O34" s="4">
        <f t="shared" si="2"/>
        <v>0</v>
      </c>
      <c r="P34" s="58">
        <v>351</v>
      </c>
      <c r="Q34" s="58">
        <v>90</v>
      </c>
      <c r="R34" s="4">
        <f t="shared" si="3"/>
        <v>43910</v>
      </c>
      <c r="S34" s="6">
        <f t="shared" si="11"/>
        <v>57544.719299999997</v>
      </c>
      <c r="T34" s="39">
        <v>53047284</v>
      </c>
      <c r="U34" s="6">
        <f t="shared" si="4"/>
        <v>53047.284</v>
      </c>
      <c r="V34" s="6">
        <f t="shared" si="5"/>
        <v>4497.4352999999974</v>
      </c>
      <c r="W34" s="4">
        <f t="shared" si="6"/>
        <v>89949</v>
      </c>
      <c r="X34" s="21">
        <f t="shared" si="7"/>
        <v>133859</v>
      </c>
      <c r="Y34" s="22">
        <v>0</v>
      </c>
      <c r="Z34" s="22"/>
      <c r="AA34" s="20">
        <v>0</v>
      </c>
      <c r="AB34" s="4">
        <f t="shared" si="8"/>
        <v>0</v>
      </c>
      <c r="AC34" s="4">
        <f t="shared" si="9"/>
        <v>133859</v>
      </c>
      <c r="AD34" s="22"/>
      <c r="AE34" s="22"/>
      <c r="AF34" s="22"/>
      <c r="AG34" s="22"/>
      <c r="AH34" s="22"/>
      <c r="AI34" s="22"/>
      <c r="AJ34" s="28">
        <v>0</v>
      </c>
      <c r="AK34" s="28"/>
      <c r="AL34" s="28"/>
      <c r="AM34" s="7">
        <f t="shared" si="12"/>
        <v>133859</v>
      </c>
      <c r="AN34" s="43">
        <f>IF(O34&gt;0," ",1)</f>
        <v>1</v>
      </c>
      <c r="AO34" s="43" t="str">
        <f>IF(W34&gt;0," ",1)</f>
        <v xml:space="preserve"> </v>
      </c>
    </row>
    <row r="35" spans="1:41" ht="15.95" customHeight="1">
      <c r="A35" s="57" t="s">
        <v>223</v>
      </c>
      <c r="B35" s="57" t="s">
        <v>293</v>
      </c>
      <c r="C35" s="57" t="s">
        <v>51</v>
      </c>
      <c r="D35" s="57" t="s">
        <v>294</v>
      </c>
      <c r="E35" s="19">
        <v>1495.2800000000002</v>
      </c>
      <c r="F35" s="2">
        <f t="shared" si="10"/>
        <v>2343103.7600000002</v>
      </c>
      <c r="G35" s="41">
        <v>798486.03</v>
      </c>
      <c r="H35" s="58">
        <v>150086</v>
      </c>
      <c r="I35" s="50">
        <f t="shared" si="0"/>
        <v>112564.5</v>
      </c>
      <c r="J35" s="58">
        <v>131156</v>
      </c>
      <c r="K35" s="58">
        <v>4813</v>
      </c>
      <c r="L35" s="58">
        <v>292288</v>
      </c>
      <c r="M35" s="58">
        <v>102824</v>
      </c>
      <c r="N35" s="2">
        <f t="shared" si="1"/>
        <v>1442131.53</v>
      </c>
      <c r="O35" s="4">
        <f t="shared" si="2"/>
        <v>900972</v>
      </c>
      <c r="P35" s="58">
        <v>848</v>
      </c>
      <c r="Q35" s="58">
        <v>51</v>
      </c>
      <c r="R35" s="4">
        <f t="shared" si="3"/>
        <v>60115</v>
      </c>
      <c r="S35" s="6">
        <f t="shared" si="11"/>
        <v>107555.4904</v>
      </c>
      <c r="T35" s="39">
        <v>49107382</v>
      </c>
      <c r="U35" s="6">
        <f t="shared" si="4"/>
        <v>49107.381999999998</v>
      </c>
      <c r="V35" s="6">
        <f t="shared" si="5"/>
        <v>58448.108399999997</v>
      </c>
      <c r="W35" s="4">
        <f t="shared" si="6"/>
        <v>1168962</v>
      </c>
      <c r="X35" s="21">
        <f t="shared" si="7"/>
        <v>2130049</v>
      </c>
      <c r="Y35" s="22">
        <v>0</v>
      </c>
      <c r="Z35" s="22"/>
      <c r="AA35" s="20">
        <v>0</v>
      </c>
      <c r="AB35" s="4">
        <f t="shared" si="8"/>
        <v>0</v>
      </c>
      <c r="AC35" s="4">
        <f t="shared" si="9"/>
        <v>2130049</v>
      </c>
      <c r="AD35" s="22"/>
      <c r="AE35" s="22"/>
      <c r="AF35" s="22"/>
      <c r="AG35" s="22"/>
      <c r="AH35" s="22"/>
      <c r="AI35" s="22"/>
      <c r="AJ35" s="28">
        <v>0</v>
      </c>
      <c r="AK35" s="28"/>
      <c r="AL35" s="28"/>
      <c r="AM35" s="7">
        <f t="shared" si="12"/>
        <v>2130049</v>
      </c>
      <c r="AN35" s="43" t="str">
        <f>IF(O35&gt;0," ",1)</f>
        <v xml:space="preserve"> </v>
      </c>
      <c r="AO35" s="43" t="str">
        <f>IF(W35&gt;0," ",1)</f>
        <v xml:space="preserve"> </v>
      </c>
    </row>
    <row r="36" spans="1:41" ht="15.95" customHeight="1">
      <c r="A36" s="57" t="s">
        <v>223</v>
      </c>
      <c r="B36" s="57" t="s">
        <v>293</v>
      </c>
      <c r="C36" s="57" t="s">
        <v>192</v>
      </c>
      <c r="D36" s="57" t="s">
        <v>295</v>
      </c>
      <c r="E36" s="19">
        <v>951.03</v>
      </c>
      <c r="F36" s="2">
        <f t="shared" si="10"/>
        <v>1490264.01</v>
      </c>
      <c r="G36" s="41">
        <v>327143.05</v>
      </c>
      <c r="H36" s="58">
        <v>84584</v>
      </c>
      <c r="I36" s="50">
        <f t="shared" si="0"/>
        <v>63438</v>
      </c>
      <c r="J36" s="58">
        <v>73788</v>
      </c>
      <c r="K36" s="58">
        <v>2716</v>
      </c>
      <c r="L36" s="58">
        <v>190497</v>
      </c>
      <c r="M36" s="58">
        <v>127133</v>
      </c>
      <c r="N36" s="2">
        <f t="shared" si="1"/>
        <v>784715.05</v>
      </c>
      <c r="O36" s="4">
        <f t="shared" si="2"/>
        <v>705549</v>
      </c>
      <c r="P36" s="58">
        <v>392</v>
      </c>
      <c r="Q36" s="58">
        <v>86</v>
      </c>
      <c r="R36" s="4">
        <f t="shared" si="3"/>
        <v>46860</v>
      </c>
      <c r="S36" s="6">
        <f t="shared" si="11"/>
        <v>68407.587899999999</v>
      </c>
      <c r="T36" s="39">
        <v>20034815</v>
      </c>
      <c r="U36" s="6">
        <f t="shared" si="4"/>
        <v>20034.814999999999</v>
      </c>
      <c r="V36" s="6">
        <f t="shared" si="5"/>
        <v>48372.772899999996</v>
      </c>
      <c r="W36" s="4">
        <f t="shared" si="6"/>
        <v>967455</v>
      </c>
      <c r="X36" s="21">
        <f t="shared" si="7"/>
        <v>1719864</v>
      </c>
      <c r="Y36" s="22">
        <v>0</v>
      </c>
      <c r="Z36" s="22"/>
      <c r="AA36" s="20">
        <v>0</v>
      </c>
      <c r="AB36" s="4">
        <f t="shared" si="8"/>
        <v>0</v>
      </c>
      <c r="AC36" s="4">
        <f t="shared" si="9"/>
        <v>1719864</v>
      </c>
      <c r="AD36" s="22"/>
      <c r="AE36" s="22"/>
      <c r="AF36" s="22"/>
      <c r="AG36" s="22"/>
      <c r="AH36" s="22"/>
      <c r="AI36" s="22"/>
      <c r="AJ36" s="28">
        <v>0</v>
      </c>
      <c r="AK36" s="28"/>
      <c r="AL36" s="28"/>
      <c r="AM36" s="7">
        <f t="shared" si="12"/>
        <v>1719864</v>
      </c>
      <c r="AN36" s="43" t="str">
        <f>IF(O36&gt;0," ",1)</f>
        <v xml:space="preserve"> </v>
      </c>
      <c r="AO36" s="43" t="str">
        <f>IF(W36&gt;0," ",1)</f>
        <v xml:space="preserve"> </v>
      </c>
    </row>
    <row r="37" spans="1:41" ht="15.95" customHeight="1">
      <c r="A37" s="57" t="s">
        <v>223</v>
      </c>
      <c r="B37" s="57" t="s">
        <v>293</v>
      </c>
      <c r="C37" s="57" t="s">
        <v>96</v>
      </c>
      <c r="D37" s="57" t="s">
        <v>296</v>
      </c>
      <c r="E37" s="19">
        <v>605.33999999999992</v>
      </c>
      <c r="F37" s="2">
        <f t="shared" si="10"/>
        <v>948567.77999999991</v>
      </c>
      <c r="G37" s="41">
        <v>476087.32</v>
      </c>
      <c r="H37" s="58">
        <v>52942</v>
      </c>
      <c r="I37" s="50">
        <f t="shared" si="0"/>
        <v>39706.5</v>
      </c>
      <c r="J37" s="58">
        <v>46115</v>
      </c>
      <c r="K37" s="58">
        <v>1699</v>
      </c>
      <c r="L37" s="58">
        <v>140141</v>
      </c>
      <c r="M37" s="58">
        <v>108599</v>
      </c>
      <c r="N37" s="2">
        <f t="shared" si="1"/>
        <v>812347.82000000007</v>
      </c>
      <c r="O37" s="4">
        <f t="shared" si="2"/>
        <v>136220</v>
      </c>
      <c r="P37" s="58">
        <v>243</v>
      </c>
      <c r="Q37" s="58">
        <v>90</v>
      </c>
      <c r="R37" s="4">
        <f t="shared" si="3"/>
        <v>30399</v>
      </c>
      <c r="S37" s="6">
        <f t="shared" si="11"/>
        <v>43542.106200000002</v>
      </c>
      <c r="T37" s="39">
        <v>29154153</v>
      </c>
      <c r="U37" s="6">
        <f t="shared" si="4"/>
        <v>29154.152999999998</v>
      </c>
      <c r="V37" s="6">
        <f t="shared" si="5"/>
        <v>14387.953200000004</v>
      </c>
      <c r="W37" s="4">
        <f t="shared" si="6"/>
        <v>287759</v>
      </c>
      <c r="X37" s="21">
        <f t="shared" si="7"/>
        <v>454378</v>
      </c>
      <c r="Y37" s="22">
        <v>0</v>
      </c>
      <c r="Z37" s="22"/>
      <c r="AA37" s="20">
        <v>0</v>
      </c>
      <c r="AB37" s="4">
        <f t="shared" si="8"/>
        <v>0</v>
      </c>
      <c r="AC37" s="4">
        <f t="shared" si="9"/>
        <v>454378</v>
      </c>
      <c r="AD37" s="22"/>
      <c r="AE37" s="22"/>
      <c r="AF37" s="22"/>
      <c r="AG37" s="22"/>
      <c r="AH37" s="22"/>
      <c r="AI37" s="22"/>
      <c r="AJ37" s="28">
        <v>0</v>
      </c>
      <c r="AK37" s="28"/>
      <c r="AL37" s="28"/>
      <c r="AM37" s="7">
        <f t="shared" si="12"/>
        <v>454378</v>
      </c>
      <c r="AN37" s="43" t="str">
        <f>IF(O37&gt;0," ",1)</f>
        <v xml:space="preserve"> </v>
      </c>
      <c r="AO37" s="43" t="str">
        <f>IF(W37&gt;0," ",1)</f>
        <v xml:space="preserve"> </v>
      </c>
    </row>
    <row r="38" spans="1:41" ht="15.95" customHeight="1">
      <c r="A38" s="57" t="s">
        <v>223</v>
      </c>
      <c r="B38" s="57" t="s">
        <v>293</v>
      </c>
      <c r="C38" s="57" t="s">
        <v>209</v>
      </c>
      <c r="D38" s="57" t="s">
        <v>297</v>
      </c>
      <c r="E38" s="19">
        <v>1435.84</v>
      </c>
      <c r="F38" s="2">
        <f t="shared" si="10"/>
        <v>2249961.2799999998</v>
      </c>
      <c r="G38" s="41">
        <v>312645.17</v>
      </c>
      <c r="H38" s="58">
        <v>144465</v>
      </c>
      <c r="I38" s="50">
        <f t="shared" si="0"/>
        <v>108348.75</v>
      </c>
      <c r="J38" s="58">
        <v>125668</v>
      </c>
      <c r="K38" s="58">
        <v>4648</v>
      </c>
      <c r="L38" s="58">
        <v>316902</v>
      </c>
      <c r="M38" s="58">
        <v>32528</v>
      </c>
      <c r="N38" s="2">
        <f t="shared" si="1"/>
        <v>900739.91999999993</v>
      </c>
      <c r="O38" s="4">
        <f t="shared" si="2"/>
        <v>1349221</v>
      </c>
      <c r="P38" s="58">
        <v>623</v>
      </c>
      <c r="Q38" s="58">
        <v>37</v>
      </c>
      <c r="R38" s="4">
        <f t="shared" si="3"/>
        <v>32041</v>
      </c>
      <c r="S38" s="6">
        <f t="shared" si="11"/>
        <v>103279.9712</v>
      </c>
      <c r="T38" s="39">
        <v>19737700</v>
      </c>
      <c r="U38" s="6">
        <f t="shared" si="4"/>
        <v>19737.7</v>
      </c>
      <c r="V38" s="6">
        <f t="shared" si="5"/>
        <v>83542.271200000003</v>
      </c>
      <c r="W38" s="4">
        <f t="shared" si="6"/>
        <v>1670845</v>
      </c>
      <c r="X38" s="21">
        <f t="shared" si="7"/>
        <v>3052107</v>
      </c>
      <c r="Y38" s="22">
        <v>0</v>
      </c>
      <c r="Z38" s="22"/>
      <c r="AA38" s="20">
        <v>0</v>
      </c>
      <c r="AB38" s="4">
        <f t="shared" si="8"/>
        <v>0</v>
      </c>
      <c r="AC38" s="4">
        <f t="shared" si="9"/>
        <v>3052107</v>
      </c>
      <c r="AD38" s="22"/>
      <c r="AE38" s="22"/>
      <c r="AF38" s="22"/>
      <c r="AG38" s="22"/>
      <c r="AH38" s="22"/>
      <c r="AI38" s="22"/>
      <c r="AJ38" s="28">
        <v>0</v>
      </c>
      <c r="AK38" s="28"/>
      <c r="AL38" s="28"/>
      <c r="AM38" s="7">
        <f t="shared" si="12"/>
        <v>3052107</v>
      </c>
      <c r="AN38" s="43" t="str">
        <f>IF(O38&gt;0," ",1)</f>
        <v xml:space="preserve"> </v>
      </c>
      <c r="AO38" s="43" t="str">
        <f>IF(W38&gt;0," ",1)</f>
        <v xml:space="preserve"> </v>
      </c>
    </row>
    <row r="39" spans="1:41" ht="15.95" customHeight="1">
      <c r="A39" s="57" t="s">
        <v>223</v>
      </c>
      <c r="B39" s="57" t="s">
        <v>293</v>
      </c>
      <c r="C39" s="57" t="s">
        <v>224</v>
      </c>
      <c r="D39" s="57" t="s">
        <v>298</v>
      </c>
      <c r="E39" s="19">
        <v>895.9799999999999</v>
      </c>
      <c r="F39" s="2">
        <f t="shared" si="10"/>
        <v>1404000.66</v>
      </c>
      <c r="G39" s="41">
        <v>251767.23</v>
      </c>
      <c r="H39" s="58">
        <v>81553</v>
      </c>
      <c r="I39" s="50">
        <f t="shared" si="0"/>
        <v>61164.75</v>
      </c>
      <c r="J39" s="58">
        <v>71085</v>
      </c>
      <c r="K39" s="58">
        <v>2618</v>
      </c>
      <c r="L39" s="58">
        <v>173426</v>
      </c>
      <c r="M39" s="58">
        <v>62143</v>
      </c>
      <c r="N39" s="2">
        <f t="shared" si="1"/>
        <v>622203.98</v>
      </c>
      <c r="O39" s="4">
        <f t="shared" si="2"/>
        <v>781797</v>
      </c>
      <c r="P39" s="58">
        <v>359</v>
      </c>
      <c r="Q39" s="58">
        <v>77</v>
      </c>
      <c r="R39" s="4">
        <f t="shared" si="3"/>
        <v>38424</v>
      </c>
      <c r="S39" s="6">
        <f t="shared" si="11"/>
        <v>64447.841399999998</v>
      </c>
      <c r="T39" s="39">
        <v>15514259</v>
      </c>
      <c r="U39" s="6">
        <f t="shared" si="4"/>
        <v>15514.259</v>
      </c>
      <c r="V39" s="6">
        <f t="shared" si="5"/>
        <v>48933.582399999999</v>
      </c>
      <c r="W39" s="4">
        <f t="shared" si="6"/>
        <v>978672</v>
      </c>
      <c r="X39" s="21">
        <f t="shared" si="7"/>
        <v>1798893</v>
      </c>
      <c r="Y39" s="22">
        <v>0</v>
      </c>
      <c r="Z39" s="22"/>
      <c r="AA39" s="20">
        <v>0</v>
      </c>
      <c r="AB39" s="4">
        <f t="shared" si="8"/>
        <v>0</v>
      </c>
      <c r="AC39" s="4">
        <f t="shared" si="9"/>
        <v>1798893</v>
      </c>
      <c r="AD39" s="22"/>
      <c r="AE39" s="22"/>
      <c r="AF39" s="22"/>
      <c r="AG39" s="22"/>
      <c r="AH39" s="22"/>
      <c r="AI39" s="22"/>
      <c r="AJ39" s="28">
        <v>0</v>
      </c>
      <c r="AK39" s="28"/>
      <c r="AL39" s="28"/>
      <c r="AM39" s="7">
        <f t="shared" si="12"/>
        <v>1798893</v>
      </c>
      <c r="AN39" s="43" t="str">
        <f>IF(O39&gt;0," ",1)</f>
        <v xml:space="preserve"> </v>
      </c>
      <c r="AO39" s="43" t="str">
        <f>IF(W39&gt;0," ",1)</f>
        <v xml:space="preserve"> </v>
      </c>
    </row>
    <row r="40" spans="1:41" ht="15.95" customHeight="1">
      <c r="A40" s="57" t="s">
        <v>223</v>
      </c>
      <c r="B40" s="57" t="s">
        <v>293</v>
      </c>
      <c r="C40" s="57" t="s">
        <v>225</v>
      </c>
      <c r="D40" s="57" t="s">
        <v>299</v>
      </c>
      <c r="E40" s="19">
        <v>623.51</v>
      </c>
      <c r="F40" s="2">
        <f t="shared" si="10"/>
        <v>977040.17</v>
      </c>
      <c r="G40" s="41">
        <v>600551.66</v>
      </c>
      <c r="H40" s="58">
        <v>50863</v>
      </c>
      <c r="I40" s="50">
        <f t="shared" si="0"/>
        <v>38147.25</v>
      </c>
      <c r="J40" s="58">
        <v>44462</v>
      </c>
      <c r="K40" s="58">
        <v>1631</v>
      </c>
      <c r="L40" s="58">
        <v>108199</v>
      </c>
      <c r="M40" s="58">
        <v>57135</v>
      </c>
      <c r="N40" s="2">
        <f t="shared" si="1"/>
        <v>850125.91</v>
      </c>
      <c r="O40" s="4">
        <f t="shared" si="2"/>
        <v>126914</v>
      </c>
      <c r="P40" s="58">
        <v>231</v>
      </c>
      <c r="Q40" s="58">
        <v>90</v>
      </c>
      <c r="R40" s="4">
        <f t="shared" si="3"/>
        <v>28898</v>
      </c>
      <c r="S40" s="6">
        <f t="shared" si="11"/>
        <v>44849.0743</v>
      </c>
      <c r="T40" s="39">
        <v>37487619</v>
      </c>
      <c r="U40" s="6">
        <f t="shared" si="4"/>
        <v>37487.618999999999</v>
      </c>
      <c r="V40" s="6">
        <f t="shared" si="5"/>
        <v>7361.4553000000014</v>
      </c>
      <c r="W40" s="4">
        <f t="shared" si="6"/>
        <v>147229</v>
      </c>
      <c r="X40" s="21">
        <f t="shared" si="7"/>
        <v>303041</v>
      </c>
      <c r="Y40" s="22">
        <v>0</v>
      </c>
      <c r="Z40" s="22"/>
      <c r="AA40" s="20">
        <v>0</v>
      </c>
      <c r="AB40" s="4">
        <f t="shared" si="8"/>
        <v>0</v>
      </c>
      <c r="AC40" s="4">
        <f t="shared" si="9"/>
        <v>303041</v>
      </c>
      <c r="AD40" s="22"/>
      <c r="AE40" s="22"/>
      <c r="AF40" s="22"/>
      <c r="AG40" s="22"/>
      <c r="AH40" s="22"/>
      <c r="AI40" s="22"/>
      <c r="AJ40" s="28">
        <v>0</v>
      </c>
      <c r="AK40" s="28"/>
      <c r="AL40" s="28"/>
      <c r="AM40" s="7">
        <f t="shared" si="12"/>
        <v>303041</v>
      </c>
      <c r="AN40" s="43" t="str">
        <f>IF(O40&gt;0," ",1)</f>
        <v xml:space="preserve"> </v>
      </c>
      <c r="AO40" s="43" t="str">
        <f>IF(W40&gt;0," ",1)</f>
        <v xml:space="preserve"> </v>
      </c>
    </row>
    <row r="41" spans="1:41" ht="15.95" customHeight="1">
      <c r="A41" s="57" t="s">
        <v>223</v>
      </c>
      <c r="B41" s="57" t="s">
        <v>293</v>
      </c>
      <c r="C41" s="57" t="s">
        <v>226</v>
      </c>
      <c r="D41" s="57" t="s">
        <v>300</v>
      </c>
      <c r="E41" s="19">
        <v>1297.3499999999997</v>
      </c>
      <c r="F41" s="2">
        <f t="shared" si="10"/>
        <v>2032947.4499999995</v>
      </c>
      <c r="G41" s="41">
        <v>539097.31000000006</v>
      </c>
      <c r="H41" s="58">
        <v>120689</v>
      </c>
      <c r="I41" s="50">
        <f t="shared" si="0"/>
        <v>90516.75</v>
      </c>
      <c r="J41" s="58">
        <v>105481</v>
      </c>
      <c r="K41" s="58">
        <v>3871</v>
      </c>
      <c r="L41" s="58">
        <v>246389</v>
      </c>
      <c r="M41" s="58">
        <v>32067</v>
      </c>
      <c r="N41" s="2">
        <f t="shared" si="1"/>
        <v>1017422.06</v>
      </c>
      <c r="O41" s="4">
        <f t="shared" si="2"/>
        <v>1015525</v>
      </c>
      <c r="P41" s="58">
        <v>455</v>
      </c>
      <c r="Q41" s="58">
        <v>33</v>
      </c>
      <c r="R41" s="4">
        <f t="shared" si="3"/>
        <v>20871</v>
      </c>
      <c r="S41" s="6">
        <f t="shared" si="11"/>
        <v>93318.385500000004</v>
      </c>
      <c r="T41" s="39">
        <v>34337408</v>
      </c>
      <c r="U41" s="6">
        <f t="shared" si="4"/>
        <v>34337.408000000003</v>
      </c>
      <c r="V41" s="6">
        <f t="shared" si="5"/>
        <v>58980.977500000001</v>
      </c>
      <c r="W41" s="4">
        <f t="shared" si="6"/>
        <v>1179620</v>
      </c>
      <c r="X41" s="21">
        <f t="shared" si="7"/>
        <v>2216016</v>
      </c>
      <c r="Y41" s="22">
        <v>0</v>
      </c>
      <c r="Z41" s="22"/>
      <c r="AA41" s="20">
        <v>0</v>
      </c>
      <c r="AB41" s="4">
        <f t="shared" si="8"/>
        <v>0</v>
      </c>
      <c r="AC41" s="4">
        <f t="shared" si="9"/>
        <v>2216016</v>
      </c>
      <c r="AD41" s="22"/>
      <c r="AE41" s="22"/>
      <c r="AF41" s="22"/>
      <c r="AG41" s="22"/>
      <c r="AH41" s="22"/>
      <c r="AI41" s="22"/>
      <c r="AJ41" s="28">
        <v>0</v>
      </c>
      <c r="AK41" s="28"/>
      <c r="AL41" s="28"/>
      <c r="AM41" s="7">
        <f t="shared" si="12"/>
        <v>2216016</v>
      </c>
      <c r="AN41" s="43" t="str">
        <f>IF(O41&gt;0," ",1)</f>
        <v xml:space="preserve"> </v>
      </c>
      <c r="AO41" s="43" t="str">
        <f>IF(W41&gt;0," ",1)</f>
        <v xml:space="preserve"> </v>
      </c>
    </row>
    <row r="42" spans="1:41" ht="15.95" customHeight="1">
      <c r="A42" s="57" t="s">
        <v>223</v>
      </c>
      <c r="B42" s="57" t="s">
        <v>293</v>
      </c>
      <c r="C42" s="57" t="s">
        <v>227</v>
      </c>
      <c r="D42" s="57" t="s">
        <v>301</v>
      </c>
      <c r="E42" s="19">
        <v>6325.57</v>
      </c>
      <c r="F42" s="2">
        <f t="shared" si="10"/>
        <v>9912168.1899999995</v>
      </c>
      <c r="G42" s="41">
        <v>1917618.4</v>
      </c>
      <c r="H42" s="58">
        <v>628086</v>
      </c>
      <c r="I42" s="50">
        <f t="shared" si="0"/>
        <v>471064.5</v>
      </c>
      <c r="J42" s="58">
        <v>548329</v>
      </c>
      <c r="K42" s="58">
        <v>20159</v>
      </c>
      <c r="L42" s="58">
        <v>1313971</v>
      </c>
      <c r="M42" s="58">
        <v>30645</v>
      </c>
      <c r="N42" s="2">
        <f t="shared" si="1"/>
        <v>4301786.9000000004</v>
      </c>
      <c r="O42" s="4">
        <f t="shared" si="2"/>
        <v>5610381</v>
      </c>
      <c r="P42" s="58">
        <v>2093</v>
      </c>
      <c r="Q42" s="58">
        <v>33</v>
      </c>
      <c r="R42" s="4">
        <f t="shared" si="3"/>
        <v>96006</v>
      </c>
      <c r="S42" s="6">
        <f t="shared" si="11"/>
        <v>454998.2501</v>
      </c>
      <c r="T42" s="39">
        <v>123797185</v>
      </c>
      <c r="U42" s="6">
        <f t="shared" si="4"/>
        <v>123797.185</v>
      </c>
      <c r="V42" s="6">
        <f t="shared" si="5"/>
        <v>331201.06510000001</v>
      </c>
      <c r="W42" s="4">
        <f t="shared" si="6"/>
        <v>6624021</v>
      </c>
      <c r="X42" s="21">
        <f t="shared" si="7"/>
        <v>12330408</v>
      </c>
      <c r="Y42" s="22">
        <v>0</v>
      </c>
      <c r="Z42" s="22"/>
      <c r="AA42" s="20">
        <v>0</v>
      </c>
      <c r="AB42" s="4">
        <f t="shared" si="8"/>
        <v>0</v>
      </c>
      <c r="AC42" s="4">
        <f t="shared" si="9"/>
        <v>12330408</v>
      </c>
      <c r="AD42" s="22"/>
      <c r="AE42" s="22"/>
      <c r="AF42" s="22"/>
      <c r="AG42" s="22"/>
      <c r="AH42" s="22"/>
      <c r="AI42" s="22"/>
      <c r="AJ42" s="28">
        <v>0</v>
      </c>
      <c r="AK42" s="28"/>
      <c r="AL42" s="28">
        <v>6466</v>
      </c>
      <c r="AM42" s="7">
        <f t="shared" si="12"/>
        <v>12336874</v>
      </c>
      <c r="AN42" s="43" t="str">
        <f>IF(O42&gt;0," ",1)</f>
        <v xml:space="preserve"> </v>
      </c>
      <c r="AO42" s="43" t="str">
        <f>IF(W42&gt;0," ",1)</f>
        <v xml:space="preserve"> </v>
      </c>
    </row>
    <row r="43" spans="1:41" ht="15.95" customHeight="1">
      <c r="A43" s="57" t="s">
        <v>228</v>
      </c>
      <c r="B43" s="57" t="s">
        <v>302</v>
      </c>
      <c r="C43" s="57" t="s">
        <v>210</v>
      </c>
      <c r="D43" s="57" t="s">
        <v>303</v>
      </c>
      <c r="E43" s="19">
        <v>789.04</v>
      </c>
      <c r="F43" s="2">
        <f t="shared" si="10"/>
        <v>1236425.68</v>
      </c>
      <c r="G43" s="41">
        <v>376648.34</v>
      </c>
      <c r="H43" s="58">
        <v>53776</v>
      </c>
      <c r="I43" s="50">
        <f t="shared" si="0"/>
        <v>40332</v>
      </c>
      <c r="J43" s="58">
        <v>65234</v>
      </c>
      <c r="K43" s="58">
        <v>65950</v>
      </c>
      <c r="L43" s="58">
        <v>182608</v>
      </c>
      <c r="M43" s="58">
        <v>82979</v>
      </c>
      <c r="N43" s="2">
        <f t="shared" si="1"/>
        <v>813751.34000000008</v>
      </c>
      <c r="O43" s="4">
        <f t="shared" si="2"/>
        <v>422674</v>
      </c>
      <c r="P43" s="58">
        <v>282</v>
      </c>
      <c r="Q43" s="58">
        <v>90</v>
      </c>
      <c r="R43" s="4">
        <f t="shared" si="3"/>
        <v>35278</v>
      </c>
      <c r="S43" s="6">
        <f t="shared" si="11"/>
        <v>56755.647199999999</v>
      </c>
      <c r="T43" s="39">
        <v>22539096</v>
      </c>
      <c r="U43" s="6">
        <f t="shared" si="4"/>
        <v>22539.096000000001</v>
      </c>
      <c r="V43" s="6">
        <f t="shared" si="5"/>
        <v>34216.551200000002</v>
      </c>
      <c r="W43" s="4">
        <f t="shared" si="6"/>
        <v>684331</v>
      </c>
      <c r="X43" s="21">
        <f t="shared" si="7"/>
        <v>1142283</v>
      </c>
      <c r="Y43" s="22">
        <v>0</v>
      </c>
      <c r="Z43" s="22"/>
      <c r="AA43" s="20">
        <v>0</v>
      </c>
      <c r="AB43" s="4">
        <f t="shared" si="8"/>
        <v>0</v>
      </c>
      <c r="AC43" s="4">
        <f t="shared" si="9"/>
        <v>1142283</v>
      </c>
      <c r="AD43" s="22"/>
      <c r="AE43" s="22"/>
      <c r="AF43" s="22"/>
      <c r="AG43" s="22"/>
      <c r="AH43" s="22"/>
      <c r="AI43" s="22"/>
      <c r="AJ43" s="28">
        <v>0</v>
      </c>
      <c r="AK43" s="28"/>
      <c r="AL43" s="28"/>
      <c r="AM43" s="7">
        <f t="shared" si="12"/>
        <v>1142283</v>
      </c>
      <c r="AN43" s="43" t="str">
        <f>IF(O43&gt;0," ",1)</f>
        <v xml:space="preserve"> </v>
      </c>
      <c r="AO43" s="43" t="str">
        <f>IF(W43&gt;0," ",1)</f>
        <v xml:space="preserve"> </v>
      </c>
    </row>
    <row r="44" spans="1:41" ht="15.95" customHeight="1">
      <c r="A44" s="57" t="s">
        <v>228</v>
      </c>
      <c r="B44" s="57" t="s">
        <v>302</v>
      </c>
      <c r="C44" s="57" t="s">
        <v>99</v>
      </c>
      <c r="D44" s="57" t="s">
        <v>304</v>
      </c>
      <c r="E44" s="19">
        <v>450.06000000000006</v>
      </c>
      <c r="F44" s="2">
        <f t="shared" si="10"/>
        <v>705244.02000000014</v>
      </c>
      <c r="G44" s="41">
        <v>111994.84999999999</v>
      </c>
      <c r="H44" s="58">
        <v>33876</v>
      </c>
      <c r="I44" s="50">
        <f t="shared" si="0"/>
        <v>25407</v>
      </c>
      <c r="J44" s="58">
        <v>41163</v>
      </c>
      <c r="K44" s="58">
        <v>41456</v>
      </c>
      <c r="L44" s="58">
        <v>104909</v>
      </c>
      <c r="M44" s="58">
        <v>70592</v>
      </c>
      <c r="N44" s="2">
        <f t="shared" si="1"/>
        <v>395521.85</v>
      </c>
      <c r="O44" s="4">
        <f t="shared" si="2"/>
        <v>309722</v>
      </c>
      <c r="P44" s="58">
        <v>230</v>
      </c>
      <c r="Q44" s="58">
        <v>84</v>
      </c>
      <c r="R44" s="4">
        <f t="shared" si="3"/>
        <v>26855</v>
      </c>
      <c r="S44" s="6">
        <f t="shared" si="11"/>
        <v>32372.8158</v>
      </c>
      <c r="T44" s="39">
        <v>6846798</v>
      </c>
      <c r="U44" s="6">
        <f t="shared" si="4"/>
        <v>6846.7979999999998</v>
      </c>
      <c r="V44" s="6">
        <f t="shared" si="5"/>
        <v>25526.017800000001</v>
      </c>
      <c r="W44" s="4">
        <f t="shared" si="6"/>
        <v>510520</v>
      </c>
      <c r="X44" s="21">
        <f t="shared" si="7"/>
        <v>847097</v>
      </c>
      <c r="Y44" s="22">
        <v>0</v>
      </c>
      <c r="Z44" s="22"/>
      <c r="AA44" s="20">
        <v>0</v>
      </c>
      <c r="AB44" s="4">
        <f t="shared" si="8"/>
        <v>0</v>
      </c>
      <c r="AC44" s="4">
        <f t="shared" si="9"/>
        <v>847097</v>
      </c>
      <c r="AD44" s="22"/>
      <c r="AE44" s="22"/>
      <c r="AF44" s="22"/>
      <c r="AG44" s="22"/>
      <c r="AH44" s="22"/>
      <c r="AI44" s="22"/>
      <c r="AJ44" s="28">
        <v>0</v>
      </c>
      <c r="AK44" s="28"/>
      <c r="AL44" s="28"/>
      <c r="AM44" s="7">
        <f t="shared" si="12"/>
        <v>847097</v>
      </c>
      <c r="AN44" s="43" t="str">
        <f>IF(O44&gt;0," ",1)</f>
        <v xml:space="preserve"> </v>
      </c>
      <c r="AO44" s="43" t="str">
        <f>IF(W44&gt;0," ",1)</f>
        <v xml:space="preserve"> </v>
      </c>
    </row>
    <row r="45" spans="1:41" ht="15.95" customHeight="1">
      <c r="A45" s="57" t="s">
        <v>228</v>
      </c>
      <c r="B45" s="57" t="s">
        <v>302</v>
      </c>
      <c r="C45" s="57" t="s">
        <v>26</v>
      </c>
      <c r="D45" s="57" t="s">
        <v>305</v>
      </c>
      <c r="E45" s="19">
        <v>2974.24</v>
      </c>
      <c r="F45" s="2">
        <f t="shared" si="10"/>
        <v>4660634.08</v>
      </c>
      <c r="G45" s="41">
        <v>508528.06</v>
      </c>
      <c r="H45" s="58">
        <v>235409</v>
      </c>
      <c r="I45" s="50">
        <f t="shared" si="0"/>
        <v>176556.75</v>
      </c>
      <c r="J45" s="58">
        <v>285988</v>
      </c>
      <c r="K45" s="58">
        <v>288794</v>
      </c>
      <c r="L45" s="58">
        <v>741128</v>
      </c>
      <c r="M45" s="58">
        <v>227370</v>
      </c>
      <c r="N45" s="2">
        <f t="shared" si="1"/>
        <v>2228364.81</v>
      </c>
      <c r="O45" s="4">
        <f t="shared" si="2"/>
        <v>2432269</v>
      </c>
      <c r="P45" s="58">
        <v>1168</v>
      </c>
      <c r="Q45" s="58">
        <v>33</v>
      </c>
      <c r="R45" s="4">
        <f t="shared" si="3"/>
        <v>53576</v>
      </c>
      <c r="S45" s="6">
        <f t="shared" si="11"/>
        <v>213937.08319999999</v>
      </c>
      <c r="T45" s="39">
        <v>32660762</v>
      </c>
      <c r="U45" s="6">
        <f t="shared" si="4"/>
        <v>32660.761999999999</v>
      </c>
      <c r="V45" s="6">
        <f t="shared" si="5"/>
        <v>181276.32120000001</v>
      </c>
      <c r="W45" s="4">
        <f t="shared" si="6"/>
        <v>3625526</v>
      </c>
      <c r="X45" s="21">
        <f t="shared" si="7"/>
        <v>6111371</v>
      </c>
      <c r="Y45" s="22">
        <v>0</v>
      </c>
      <c r="Z45" s="22"/>
      <c r="AA45" s="20">
        <v>0</v>
      </c>
      <c r="AB45" s="4">
        <f t="shared" si="8"/>
        <v>0</v>
      </c>
      <c r="AC45" s="4">
        <f t="shared" si="9"/>
        <v>6111371</v>
      </c>
      <c r="AD45" s="22"/>
      <c r="AE45" s="22"/>
      <c r="AF45" s="22"/>
      <c r="AG45" s="22"/>
      <c r="AH45" s="22"/>
      <c r="AI45" s="22"/>
      <c r="AJ45" s="28">
        <v>0</v>
      </c>
      <c r="AK45" s="28"/>
      <c r="AL45" s="28"/>
      <c r="AM45" s="7">
        <f t="shared" si="12"/>
        <v>6111371</v>
      </c>
      <c r="AN45" s="43" t="str">
        <f>IF(O45&gt;0," ",1)</f>
        <v xml:space="preserve"> </v>
      </c>
      <c r="AO45" s="43" t="str">
        <f>IF(W45&gt;0," ",1)</f>
        <v xml:space="preserve"> </v>
      </c>
    </row>
    <row r="46" spans="1:41" ht="15.95" customHeight="1">
      <c r="A46" s="57" t="s">
        <v>228</v>
      </c>
      <c r="B46" s="57" t="s">
        <v>302</v>
      </c>
      <c r="C46" s="57" t="s">
        <v>27</v>
      </c>
      <c r="D46" s="57" t="s">
        <v>306</v>
      </c>
      <c r="E46" s="19">
        <v>982.22999999999979</v>
      </c>
      <c r="F46" s="2">
        <f t="shared" si="10"/>
        <v>1539154.4099999997</v>
      </c>
      <c r="G46" s="41">
        <v>264130.5</v>
      </c>
      <c r="H46" s="58">
        <v>94719</v>
      </c>
      <c r="I46" s="50">
        <f t="shared" si="0"/>
        <v>71039.25</v>
      </c>
      <c r="J46" s="58">
        <v>86866</v>
      </c>
      <c r="K46" s="58">
        <v>87552</v>
      </c>
      <c r="L46" s="58">
        <v>240885</v>
      </c>
      <c r="M46" s="58">
        <v>106677</v>
      </c>
      <c r="N46" s="2">
        <f t="shared" si="1"/>
        <v>857149.75</v>
      </c>
      <c r="O46" s="4">
        <f t="shared" si="2"/>
        <v>682005</v>
      </c>
      <c r="P46" s="58">
        <v>276</v>
      </c>
      <c r="Q46" s="58">
        <v>90</v>
      </c>
      <c r="R46" s="4">
        <f t="shared" si="3"/>
        <v>34528</v>
      </c>
      <c r="S46" s="6">
        <f t="shared" si="11"/>
        <v>70651.803899999999</v>
      </c>
      <c r="T46" s="39">
        <v>16354398</v>
      </c>
      <c r="U46" s="6">
        <f t="shared" si="4"/>
        <v>16354.397999999999</v>
      </c>
      <c r="V46" s="6">
        <f t="shared" si="5"/>
        <v>54297.405899999998</v>
      </c>
      <c r="W46" s="4">
        <f t="shared" si="6"/>
        <v>1085948</v>
      </c>
      <c r="X46" s="21">
        <f t="shared" si="7"/>
        <v>1802481</v>
      </c>
      <c r="Y46" s="22">
        <v>0</v>
      </c>
      <c r="Z46" s="22"/>
      <c r="AA46" s="20">
        <v>0</v>
      </c>
      <c r="AB46" s="4">
        <f t="shared" si="8"/>
        <v>0</v>
      </c>
      <c r="AC46" s="4">
        <f t="shared" si="9"/>
        <v>1802481</v>
      </c>
      <c r="AD46" s="22"/>
      <c r="AE46" s="22"/>
      <c r="AF46" s="22"/>
      <c r="AG46" s="22"/>
      <c r="AH46" s="22"/>
      <c r="AI46" s="22"/>
      <c r="AJ46" s="28">
        <v>0</v>
      </c>
      <c r="AK46" s="28"/>
      <c r="AL46" s="28"/>
      <c r="AM46" s="7">
        <f t="shared" si="12"/>
        <v>1802481</v>
      </c>
      <c r="AN46" s="43" t="str">
        <f>IF(O46&gt;0," ",1)</f>
        <v xml:space="preserve"> </v>
      </c>
      <c r="AO46" s="43" t="str">
        <f>IF(W46&gt;0," ",1)</f>
        <v xml:space="preserve"> </v>
      </c>
    </row>
    <row r="47" spans="1:41" ht="15.95" customHeight="1">
      <c r="A47" s="57" t="s">
        <v>228</v>
      </c>
      <c r="B47" s="57" t="s">
        <v>302</v>
      </c>
      <c r="C47" s="57" t="s">
        <v>28</v>
      </c>
      <c r="D47" s="57" t="s">
        <v>307</v>
      </c>
      <c r="E47" s="19">
        <v>936.7</v>
      </c>
      <c r="F47" s="2">
        <f t="shared" si="10"/>
        <v>1467808.9000000001</v>
      </c>
      <c r="G47" s="41">
        <v>370169.37</v>
      </c>
      <c r="H47" s="58">
        <v>110659</v>
      </c>
      <c r="I47" s="50">
        <f t="shared" si="0"/>
        <v>82994.25</v>
      </c>
      <c r="J47" s="58">
        <v>89652</v>
      </c>
      <c r="K47" s="58">
        <v>90423</v>
      </c>
      <c r="L47" s="58">
        <v>236817</v>
      </c>
      <c r="M47" s="58">
        <v>67293</v>
      </c>
      <c r="N47" s="2">
        <f t="shared" si="1"/>
        <v>937348.62</v>
      </c>
      <c r="O47" s="4">
        <f t="shared" si="2"/>
        <v>530460</v>
      </c>
      <c r="P47" s="58">
        <v>393</v>
      </c>
      <c r="Q47" s="58">
        <v>77</v>
      </c>
      <c r="R47" s="4">
        <f t="shared" si="3"/>
        <v>42063</v>
      </c>
      <c r="S47" s="6">
        <f t="shared" si="11"/>
        <v>67376.831000000006</v>
      </c>
      <c r="T47" s="39">
        <v>22496555</v>
      </c>
      <c r="U47" s="6">
        <f t="shared" si="4"/>
        <v>22496.555</v>
      </c>
      <c r="V47" s="6">
        <f t="shared" si="5"/>
        <v>44880.276000000005</v>
      </c>
      <c r="W47" s="4">
        <f t="shared" si="6"/>
        <v>897606</v>
      </c>
      <c r="X47" s="21">
        <f t="shared" si="7"/>
        <v>1470129</v>
      </c>
      <c r="Y47" s="22">
        <v>0</v>
      </c>
      <c r="Z47" s="22"/>
      <c r="AA47" s="20">
        <v>0</v>
      </c>
      <c r="AB47" s="4">
        <f t="shared" si="8"/>
        <v>0</v>
      </c>
      <c r="AC47" s="4">
        <f t="shared" si="9"/>
        <v>1470129</v>
      </c>
      <c r="AD47" s="22"/>
      <c r="AE47" s="22"/>
      <c r="AF47" s="22"/>
      <c r="AG47" s="22"/>
      <c r="AH47" s="22"/>
      <c r="AI47" s="22"/>
      <c r="AJ47" s="28">
        <v>0</v>
      </c>
      <c r="AK47" s="28"/>
      <c r="AL47" s="28"/>
      <c r="AM47" s="7">
        <f t="shared" si="12"/>
        <v>1470129</v>
      </c>
      <c r="AN47" s="43" t="str">
        <f>IF(O47&gt;0," ",1)</f>
        <v xml:space="preserve"> </v>
      </c>
      <c r="AO47" s="43" t="str">
        <f>IF(W47&gt;0," ",1)</f>
        <v xml:space="preserve"> </v>
      </c>
    </row>
    <row r="48" spans="1:41" ht="15.95" customHeight="1">
      <c r="A48" s="57" t="s">
        <v>228</v>
      </c>
      <c r="B48" s="57" t="s">
        <v>302</v>
      </c>
      <c r="C48" s="57" t="s">
        <v>229</v>
      </c>
      <c r="D48" s="57" t="s">
        <v>308</v>
      </c>
      <c r="E48" s="19">
        <v>620.52</v>
      </c>
      <c r="F48" s="2">
        <f t="shared" si="10"/>
        <v>972354.84</v>
      </c>
      <c r="G48" s="41">
        <v>114549.38</v>
      </c>
      <c r="H48" s="58">
        <v>46875</v>
      </c>
      <c r="I48" s="50">
        <f t="shared" si="0"/>
        <v>35156.25</v>
      </c>
      <c r="J48" s="58">
        <v>57391</v>
      </c>
      <c r="K48" s="58">
        <v>57482</v>
      </c>
      <c r="L48" s="58">
        <v>149452</v>
      </c>
      <c r="M48" s="58">
        <v>71641</v>
      </c>
      <c r="N48" s="2">
        <f t="shared" si="1"/>
        <v>485671.63</v>
      </c>
      <c r="O48" s="4">
        <f t="shared" si="2"/>
        <v>486683</v>
      </c>
      <c r="P48" s="58">
        <v>200</v>
      </c>
      <c r="Q48" s="58">
        <v>68</v>
      </c>
      <c r="R48" s="4">
        <f t="shared" si="3"/>
        <v>18904</v>
      </c>
      <c r="S48" s="6">
        <f t="shared" si="11"/>
        <v>44634.003599999996</v>
      </c>
      <c r="T48" s="39">
        <v>7333956</v>
      </c>
      <c r="U48" s="6">
        <f t="shared" si="4"/>
        <v>7333.9560000000001</v>
      </c>
      <c r="V48" s="6">
        <f t="shared" si="5"/>
        <v>37300.047599999998</v>
      </c>
      <c r="W48" s="4">
        <f t="shared" si="6"/>
        <v>746001</v>
      </c>
      <c r="X48" s="21">
        <f t="shared" si="7"/>
        <v>1251588</v>
      </c>
      <c r="Y48" s="22">
        <v>0</v>
      </c>
      <c r="Z48" s="22"/>
      <c r="AA48" s="20">
        <v>0</v>
      </c>
      <c r="AB48" s="4">
        <f t="shared" si="8"/>
        <v>0</v>
      </c>
      <c r="AC48" s="4">
        <f t="shared" si="9"/>
        <v>1251588</v>
      </c>
      <c r="AD48" s="22"/>
      <c r="AE48" s="22"/>
      <c r="AF48" s="22"/>
      <c r="AG48" s="22"/>
      <c r="AH48" s="22"/>
      <c r="AI48" s="22"/>
      <c r="AJ48" s="28">
        <v>0</v>
      </c>
      <c r="AK48" s="28"/>
      <c r="AL48" s="28"/>
      <c r="AM48" s="7">
        <f t="shared" si="12"/>
        <v>1251588</v>
      </c>
      <c r="AN48" s="43" t="str">
        <f>IF(O48&gt;0," ",1)</f>
        <v xml:space="preserve"> </v>
      </c>
      <c r="AO48" s="43" t="str">
        <f>IF(W48&gt;0," ",1)</f>
        <v xml:space="preserve"> </v>
      </c>
    </row>
    <row r="49" spans="1:41" ht="15.95" customHeight="1">
      <c r="A49" s="57" t="s">
        <v>228</v>
      </c>
      <c r="B49" s="57" t="s">
        <v>302</v>
      </c>
      <c r="C49" s="57" t="s">
        <v>230</v>
      </c>
      <c r="D49" s="57" t="s">
        <v>309</v>
      </c>
      <c r="E49" s="19">
        <v>294.54999999999995</v>
      </c>
      <c r="F49" s="2">
        <f t="shared" si="10"/>
        <v>461559.84999999992</v>
      </c>
      <c r="G49" s="41">
        <v>77752.53</v>
      </c>
      <c r="H49" s="58">
        <v>18575</v>
      </c>
      <c r="I49" s="50">
        <f t="shared" si="0"/>
        <v>13931.25</v>
      </c>
      <c r="J49" s="58">
        <v>22569</v>
      </c>
      <c r="K49" s="58">
        <v>22784</v>
      </c>
      <c r="L49" s="58">
        <v>72161</v>
      </c>
      <c r="M49" s="58">
        <v>44588</v>
      </c>
      <c r="N49" s="2">
        <f t="shared" si="1"/>
        <v>253785.78</v>
      </c>
      <c r="O49" s="4">
        <f t="shared" si="2"/>
        <v>207774</v>
      </c>
      <c r="P49" s="58">
        <v>121</v>
      </c>
      <c r="Q49" s="58">
        <v>92</v>
      </c>
      <c r="R49" s="4">
        <f t="shared" si="3"/>
        <v>15473</v>
      </c>
      <c r="S49" s="6">
        <f t="shared" si="11"/>
        <v>21186.981500000002</v>
      </c>
      <c r="T49" s="39">
        <v>4589878</v>
      </c>
      <c r="U49" s="6">
        <f t="shared" si="4"/>
        <v>4589.8779999999997</v>
      </c>
      <c r="V49" s="6">
        <f t="shared" si="5"/>
        <v>16597.103500000001</v>
      </c>
      <c r="W49" s="4">
        <f t="shared" si="6"/>
        <v>331942</v>
      </c>
      <c r="X49" s="21">
        <f t="shared" si="7"/>
        <v>555189</v>
      </c>
      <c r="Y49" s="22">
        <v>0</v>
      </c>
      <c r="Z49" s="22"/>
      <c r="AA49" s="20">
        <v>0</v>
      </c>
      <c r="AB49" s="4">
        <f t="shared" si="8"/>
        <v>0</v>
      </c>
      <c r="AC49" s="4">
        <f t="shared" si="9"/>
        <v>555189</v>
      </c>
      <c r="AD49" s="22"/>
      <c r="AE49" s="22"/>
      <c r="AF49" s="22"/>
      <c r="AG49" s="22"/>
      <c r="AH49" s="22"/>
      <c r="AI49" s="22"/>
      <c r="AJ49" s="28">
        <v>0</v>
      </c>
      <c r="AK49" s="28"/>
      <c r="AL49" s="28"/>
      <c r="AM49" s="7">
        <f t="shared" si="12"/>
        <v>555189</v>
      </c>
      <c r="AN49" s="43" t="str">
        <f>IF(O49&gt;0," ",1)</f>
        <v xml:space="preserve"> </v>
      </c>
      <c r="AO49" s="43" t="str">
        <f>IF(W49&gt;0," ",1)</f>
        <v xml:space="preserve"> </v>
      </c>
    </row>
    <row r="50" spans="1:41" ht="15.95" customHeight="1">
      <c r="A50" s="57" t="s">
        <v>228</v>
      </c>
      <c r="B50" s="57" t="s">
        <v>302</v>
      </c>
      <c r="C50" s="57" t="s">
        <v>231</v>
      </c>
      <c r="D50" s="57" t="s">
        <v>310</v>
      </c>
      <c r="E50" s="19">
        <v>437.68</v>
      </c>
      <c r="F50" s="2">
        <f t="shared" si="10"/>
        <v>685844.56</v>
      </c>
      <c r="G50" s="41">
        <v>123904.11</v>
      </c>
      <c r="H50" s="58">
        <v>29347</v>
      </c>
      <c r="I50" s="50">
        <f t="shared" si="0"/>
        <v>22010.25</v>
      </c>
      <c r="J50" s="58">
        <v>35608</v>
      </c>
      <c r="K50" s="58">
        <v>35991</v>
      </c>
      <c r="L50" s="58">
        <v>104356</v>
      </c>
      <c r="M50" s="58">
        <v>43105</v>
      </c>
      <c r="N50" s="2">
        <f t="shared" si="1"/>
        <v>364974.36</v>
      </c>
      <c r="O50" s="4">
        <f t="shared" si="2"/>
        <v>320870</v>
      </c>
      <c r="P50" s="58">
        <v>214</v>
      </c>
      <c r="Q50" s="58">
        <v>73</v>
      </c>
      <c r="R50" s="4">
        <f t="shared" si="3"/>
        <v>21715</v>
      </c>
      <c r="S50" s="6">
        <f t="shared" si="11"/>
        <v>31482.322400000001</v>
      </c>
      <c r="T50" s="39">
        <v>8002847</v>
      </c>
      <c r="U50" s="6">
        <f t="shared" si="4"/>
        <v>8002.8469999999998</v>
      </c>
      <c r="V50" s="6">
        <f t="shared" si="5"/>
        <v>23479.475400000003</v>
      </c>
      <c r="W50" s="4">
        <f t="shared" si="6"/>
        <v>469590</v>
      </c>
      <c r="X50" s="21">
        <f t="shared" si="7"/>
        <v>812175</v>
      </c>
      <c r="Y50" s="22">
        <v>0</v>
      </c>
      <c r="Z50" s="22"/>
      <c r="AA50" s="20">
        <v>0</v>
      </c>
      <c r="AB50" s="4">
        <f t="shared" si="8"/>
        <v>0</v>
      </c>
      <c r="AC50" s="4">
        <f t="shared" si="9"/>
        <v>812175</v>
      </c>
      <c r="AD50" s="22"/>
      <c r="AE50" s="22"/>
      <c r="AF50" s="22"/>
      <c r="AG50" s="22"/>
      <c r="AH50" s="22"/>
      <c r="AI50" s="22"/>
      <c r="AJ50" s="28">
        <v>0</v>
      </c>
      <c r="AK50" s="28"/>
      <c r="AL50" s="28"/>
      <c r="AM50" s="7">
        <f t="shared" si="12"/>
        <v>812175</v>
      </c>
      <c r="AN50" s="43" t="str">
        <f>IF(O50&gt;0," ",1)</f>
        <v xml:space="preserve"> </v>
      </c>
      <c r="AO50" s="43" t="str">
        <f>IF(W50&gt;0," ",1)</f>
        <v xml:space="preserve"> </v>
      </c>
    </row>
    <row r="51" spans="1:41" ht="15.95" customHeight="1">
      <c r="A51" s="57" t="s">
        <v>228</v>
      </c>
      <c r="B51" s="57" t="s">
        <v>302</v>
      </c>
      <c r="C51" s="57" t="s">
        <v>102</v>
      </c>
      <c r="D51" s="57" t="s">
        <v>311</v>
      </c>
      <c r="E51" s="19">
        <v>1109.69</v>
      </c>
      <c r="F51" s="2">
        <f t="shared" si="10"/>
        <v>1738884.23</v>
      </c>
      <c r="G51" s="41">
        <v>614606.00999999989</v>
      </c>
      <c r="H51" s="58">
        <v>86153</v>
      </c>
      <c r="I51" s="50">
        <f t="shared" si="0"/>
        <v>64614.75</v>
      </c>
      <c r="J51" s="58">
        <v>104762</v>
      </c>
      <c r="K51" s="58">
        <v>105687</v>
      </c>
      <c r="L51" s="58">
        <v>254857</v>
      </c>
      <c r="M51" s="58">
        <v>87432</v>
      </c>
      <c r="N51" s="2">
        <f t="shared" si="1"/>
        <v>1231958.7599999998</v>
      </c>
      <c r="O51" s="4">
        <f t="shared" si="2"/>
        <v>506925</v>
      </c>
      <c r="P51" s="58">
        <v>385</v>
      </c>
      <c r="Q51" s="58">
        <v>81</v>
      </c>
      <c r="R51" s="4">
        <f t="shared" si="3"/>
        <v>43347</v>
      </c>
      <c r="S51" s="6">
        <f t="shared" si="11"/>
        <v>79820.001699999993</v>
      </c>
      <c r="T51" s="39">
        <v>38793771</v>
      </c>
      <c r="U51" s="6">
        <f t="shared" si="4"/>
        <v>38793.771000000001</v>
      </c>
      <c r="V51" s="6">
        <f t="shared" si="5"/>
        <v>41026.230699999993</v>
      </c>
      <c r="W51" s="4">
        <f t="shared" si="6"/>
        <v>820525</v>
      </c>
      <c r="X51" s="21">
        <f t="shared" si="7"/>
        <v>1370797</v>
      </c>
      <c r="Y51" s="22">
        <v>0</v>
      </c>
      <c r="Z51" s="22"/>
      <c r="AA51" s="20">
        <v>0</v>
      </c>
      <c r="AB51" s="4">
        <f t="shared" si="8"/>
        <v>0</v>
      </c>
      <c r="AC51" s="4">
        <f t="shared" si="9"/>
        <v>1370797</v>
      </c>
      <c r="AD51" s="22"/>
      <c r="AE51" s="22"/>
      <c r="AF51" s="22"/>
      <c r="AG51" s="22"/>
      <c r="AH51" s="22"/>
      <c r="AI51" s="22"/>
      <c r="AJ51" s="28">
        <v>0</v>
      </c>
      <c r="AK51" s="28"/>
      <c r="AL51" s="28"/>
      <c r="AM51" s="7">
        <f t="shared" si="12"/>
        <v>1370797</v>
      </c>
      <c r="AN51" s="43" t="str">
        <f>IF(O51&gt;0," ",1)</f>
        <v xml:space="preserve"> </v>
      </c>
      <c r="AO51" s="43" t="str">
        <f>IF(W51&gt;0," ",1)</f>
        <v xml:space="preserve"> </v>
      </c>
    </row>
    <row r="52" spans="1:41" ht="15.95" customHeight="1">
      <c r="A52" s="57" t="s">
        <v>228</v>
      </c>
      <c r="B52" s="57" t="s">
        <v>302</v>
      </c>
      <c r="C52" s="57" t="s">
        <v>103</v>
      </c>
      <c r="D52" s="57" t="s">
        <v>312</v>
      </c>
      <c r="E52" s="19">
        <v>583.08000000000004</v>
      </c>
      <c r="F52" s="2">
        <f t="shared" si="10"/>
        <v>913686.3600000001</v>
      </c>
      <c r="G52" s="41">
        <v>139934.88</v>
      </c>
      <c r="H52" s="58">
        <v>41098</v>
      </c>
      <c r="I52" s="50">
        <f t="shared" si="0"/>
        <v>30823.5</v>
      </c>
      <c r="J52" s="58">
        <v>49939</v>
      </c>
      <c r="K52" s="58">
        <v>50403</v>
      </c>
      <c r="L52" s="58">
        <v>146638</v>
      </c>
      <c r="M52" s="58">
        <v>145588</v>
      </c>
      <c r="N52" s="2">
        <f t="shared" si="1"/>
        <v>563326.38</v>
      </c>
      <c r="O52" s="4">
        <f t="shared" si="2"/>
        <v>350360</v>
      </c>
      <c r="P52" s="58">
        <v>228</v>
      </c>
      <c r="Q52" s="58">
        <v>90</v>
      </c>
      <c r="R52" s="4">
        <f t="shared" si="3"/>
        <v>28523</v>
      </c>
      <c r="S52" s="6">
        <f t="shared" si="11"/>
        <v>41940.9444</v>
      </c>
      <c r="T52" s="39">
        <v>8606081</v>
      </c>
      <c r="U52" s="6">
        <f t="shared" si="4"/>
        <v>8606.0810000000001</v>
      </c>
      <c r="V52" s="6">
        <f t="shared" si="5"/>
        <v>33334.863400000002</v>
      </c>
      <c r="W52" s="4">
        <f t="shared" si="6"/>
        <v>666697</v>
      </c>
      <c r="X52" s="21">
        <f t="shared" si="7"/>
        <v>1045580</v>
      </c>
      <c r="Y52" s="22">
        <v>0</v>
      </c>
      <c r="Z52" s="22"/>
      <c r="AA52" s="20">
        <v>0</v>
      </c>
      <c r="AB52" s="4">
        <f t="shared" si="8"/>
        <v>0</v>
      </c>
      <c r="AC52" s="4">
        <f t="shared" si="9"/>
        <v>1045580</v>
      </c>
      <c r="AD52" s="22"/>
      <c r="AE52" s="22"/>
      <c r="AF52" s="22"/>
      <c r="AG52" s="22"/>
      <c r="AH52" s="22"/>
      <c r="AI52" s="22"/>
      <c r="AJ52" s="28">
        <v>0</v>
      </c>
      <c r="AK52" s="28"/>
      <c r="AL52" s="28"/>
      <c r="AM52" s="7">
        <f t="shared" si="12"/>
        <v>1045580</v>
      </c>
      <c r="AN52" s="43" t="str">
        <f>IF(O52&gt;0," ",1)</f>
        <v xml:space="preserve"> </v>
      </c>
      <c r="AO52" s="43" t="str">
        <f>IF(W52&gt;0," ",1)</f>
        <v xml:space="preserve"> </v>
      </c>
    </row>
    <row r="53" spans="1:41" ht="15.95" customHeight="1">
      <c r="A53" s="57" t="s">
        <v>228</v>
      </c>
      <c r="B53" s="57" t="s">
        <v>302</v>
      </c>
      <c r="C53" s="57" t="s">
        <v>104</v>
      </c>
      <c r="D53" s="57" t="s">
        <v>313</v>
      </c>
      <c r="E53" s="19">
        <v>680.31</v>
      </c>
      <c r="F53" s="2">
        <f t="shared" si="10"/>
        <v>1066045.77</v>
      </c>
      <c r="G53" s="41">
        <v>321020.75</v>
      </c>
      <c r="H53" s="58">
        <v>69906</v>
      </c>
      <c r="I53" s="50">
        <f t="shared" si="0"/>
        <v>52429.5</v>
      </c>
      <c r="J53" s="58">
        <v>60400</v>
      </c>
      <c r="K53" s="58">
        <v>60929</v>
      </c>
      <c r="L53" s="58">
        <v>158035</v>
      </c>
      <c r="M53" s="58">
        <v>118842</v>
      </c>
      <c r="N53" s="2">
        <f t="shared" si="1"/>
        <v>771656.25</v>
      </c>
      <c r="O53" s="4">
        <f t="shared" si="2"/>
        <v>294390</v>
      </c>
      <c r="P53" s="58">
        <v>222</v>
      </c>
      <c r="Q53" s="58">
        <v>90</v>
      </c>
      <c r="R53" s="4">
        <f t="shared" si="3"/>
        <v>27772</v>
      </c>
      <c r="S53" s="6">
        <f t="shared" si="11"/>
        <v>48934.698299999996</v>
      </c>
      <c r="T53" s="39">
        <v>20088908</v>
      </c>
      <c r="U53" s="6">
        <f t="shared" si="4"/>
        <v>20088.907999999999</v>
      </c>
      <c r="V53" s="6">
        <f t="shared" si="5"/>
        <v>28845.790299999997</v>
      </c>
      <c r="W53" s="4">
        <f t="shared" si="6"/>
        <v>576916</v>
      </c>
      <c r="X53" s="21">
        <f t="shared" si="7"/>
        <v>899078</v>
      </c>
      <c r="Y53" s="22">
        <v>0</v>
      </c>
      <c r="Z53" s="22"/>
      <c r="AA53" s="20">
        <v>0</v>
      </c>
      <c r="AB53" s="4">
        <f t="shared" si="8"/>
        <v>0</v>
      </c>
      <c r="AC53" s="4">
        <f t="shared" si="9"/>
        <v>899078</v>
      </c>
      <c r="AD53" s="22"/>
      <c r="AE53" s="22"/>
      <c r="AF53" s="22"/>
      <c r="AG53" s="22"/>
      <c r="AH53" s="22"/>
      <c r="AI53" s="22"/>
      <c r="AJ53" s="28">
        <v>0</v>
      </c>
      <c r="AK53" s="28"/>
      <c r="AL53" s="28"/>
      <c r="AM53" s="7">
        <f t="shared" si="12"/>
        <v>899078</v>
      </c>
      <c r="AN53" s="43" t="str">
        <f>IF(O53&gt;0," ",1)</f>
        <v xml:space="preserve"> </v>
      </c>
      <c r="AO53" s="43" t="str">
        <f>IF(W53&gt;0," ",1)</f>
        <v xml:space="preserve"> </v>
      </c>
    </row>
    <row r="54" spans="1:41" ht="15.95" customHeight="1">
      <c r="A54" s="57" t="s">
        <v>124</v>
      </c>
      <c r="B54" s="57" t="s">
        <v>314</v>
      </c>
      <c r="C54" s="57" t="s">
        <v>41</v>
      </c>
      <c r="D54" s="57" t="s">
        <v>315</v>
      </c>
      <c r="E54" s="19">
        <v>298.57</v>
      </c>
      <c r="F54" s="2">
        <f t="shared" si="10"/>
        <v>467859.19</v>
      </c>
      <c r="G54" s="41">
        <v>502581.49</v>
      </c>
      <c r="H54" s="58">
        <v>31572</v>
      </c>
      <c r="I54" s="50">
        <f t="shared" si="0"/>
        <v>23679</v>
      </c>
      <c r="J54" s="58">
        <v>24917</v>
      </c>
      <c r="K54" s="58">
        <v>0</v>
      </c>
      <c r="L54" s="58">
        <v>0</v>
      </c>
      <c r="M54" s="58">
        <v>9403</v>
      </c>
      <c r="N54" s="2">
        <f t="shared" si="1"/>
        <v>560580.49</v>
      </c>
      <c r="O54" s="4">
        <f t="shared" si="2"/>
        <v>0</v>
      </c>
      <c r="P54" s="58">
        <v>131</v>
      </c>
      <c r="Q54" s="58">
        <v>68</v>
      </c>
      <c r="R54" s="4">
        <f t="shared" si="3"/>
        <v>12382</v>
      </c>
      <c r="S54" s="6">
        <f t="shared" si="11"/>
        <v>21476.140100000001</v>
      </c>
      <c r="T54" s="39">
        <v>31391723</v>
      </c>
      <c r="U54" s="6">
        <f t="shared" si="4"/>
        <v>31391.723000000002</v>
      </c>
      <c r="V54" s="6">
        <f t="shared" si="5"/>
        <v>0</v>
      </c>
      <c r="W54" s="4">
        <f t="shared" si="6"/>
        <v>0</v>
      </c>
      <c r="X54" s="21">
        <f t="shared" si="7"/>
        <v>12382</v>
      </c>
      <c r="Y54" s="22">
        <v>0</v>
      </c>
      <c r="Z54" s="22"/>
      <c r="AA54" s="20">
        <v>0</v>
      </c>
      <c r="AB54" s="4">
        <f t="shared" si="8"/>
        <v>0</v>
      </c>
      <c r="AC54" s="4">
        <f t="shared" si="9"/>
        <v>12382</v>
      </c>
      <c r="AD54" s="22"/>
      <c r="AE54" s="22"/>
      <c r="AF54" s="22"/>
      <c r="AG54" s="22"/>
      <c r="AH54" s="22">
        <v>13615</v>
      </c>
      <c r="AI54" s="22"/>
      <c r="AJ54" s="28">
        <v>7854</v>
      </c>
      <c r="AK54" s="28"/>
      <c r="AL54" s="28"/>
      <c r="AM54" s="7">
        <f t="shared" si="12"/>
        <v>6621</v>
      </c>
      <c r="AN54" s="43">
        <f>IF(O54&gt;0," ",1)</f>
        <v>1</v>
      </c>
      <c r="AO54" s="43">
        <f>IF(W54&gt;0," ",1)</f>
        <v>1</v>
      </c>
    </row>
    <row r="55" spans="1:41" ht="15.95" customHeight="1">
      <c r="A55" s="57" t="s">
        <v>124</v>
      </c>
      <c r="B55" s="57" t="s">
        <v>314</v>
      </c>
      <c r="C55" s="57" t="s">
        <v>125</v>
      </c>
      <c r="D55" s="57" t="s">
        <v>316</v>
      </c>
      <c r="E55" s="19">
        <v>386.05999999999995</v>
      </c>
      <c r="F55" s="2">
        <f t="shared" si="10"/>
        <v>604956.0199999999</v>
      </c>
      <c r="G55" s="41">
        <v>829371.59</v>
      </c>
      <c r="H55" s="58">
        <v>40399</v>
      </c>
      <c r="I55" s="50">
        <f t="shared" si="0"/>
        <v>30299.25</v>
      </c>
      <c r="J55" s="58">
        <v>31924</v>
      </c>
      <c r="K55" s="58">
        <v>0</v>
      </c>
      <c r="L55" s="58">
        <v>0</v>
      </c>
      <c r="M55" s="58">
        <v>7891</v>
      </c>
      <c r="N55" s="2">
        <f t="shared" si="1"/>
        <v>899485.84</v>
      </c>
      <c r="O55" s="4">
        <f t="shared" si="2"/>
        <v>0</v>
      </c>
      <c r="P55" s="58">
        <v>215</v>
      </c>
      <c r="Q55" s="58">
        <v>59</v>
      </c>
      <c r="R55" s="4">
        <f t="shared" si="3"/>
        <v>17632</v>
      </c>
      <c r="S55" s="6">
        <f t="shared" si="11"/>
        <v>27769.2958</v>
      </c>
      <c r="T55" s="39">
        <v>51449850</v>
      </c>
      <c r="U55" s="6">
        <f t="shared" si="4"/>
        <v>51449.85</v>
      </c>
      <c r="V55" s="6">
        <f t="shared" si="5"/>
        <v>0</v>
      </c>
      <c r="W55" s="4">
        <f t="shared" si="6"/>
        <v>0</v>
      </c>
      <c r="X55" s="21">
        <f t="shared" si="7"/>
        <v>17632</v>
      </c>
      <c r="Y55" s="22">
        <v>0</v>
      </c>
      <c r="Z55" s="22"/>
      <c r="AA55" s="20">
        <v>0</v>
      </c>
      <c r="AB55" s="4">
        <f t="shared" si="8"/>
        <v>0</v>
      </c>
      <c r="AC55" s="4">
        <f t="shared" si="9"/>
        <v>17632</v>
      </c>
      <c r="AD55" s="22"/>
      <c r="AE55" s="22"/>
      <c r="AF55" s="22"/>
      <c r="AG55" s="22"/>
      <c r="AH55" s="22"/>
      <c r="AI55" s="22"/>
      <c r="AJ55" s="28">
        <v>0</v>
      </c>
      <c r="AK55" s="28"/>
      <c r="AL55" s="28"/>
      <c r="AM55" s="7">
        <f t="shared" si="12"/>
        <v>17632</v>
      </c>
      <c r="AN55" s="43">
        <f>IF(O55&gt;0," ",1)</f>
        <v>1</v>
      </c>
      <c r="AO55" s="43">
        <f>IF(W55&gt;0," ",1)</f>
        <v>1</v>
      </c>
    </row>
    <row r="56" spans="1:41" ht="15.95" customHeight="1">
      <c r="A56" s="57" t="s">
        <v>124</v>
      </c>
      <c r="B56" s="57" t="s">
        <v>314</v>
      </c>
      <c r="C56" s="57" t="s">
        <v>172</v>
      </c>
      <c r="D56" s="57" t="s">
        <v>317</v>
      </c>
      <c r="E56" s="19">
        <v>421.25</v>
      </c>
      <c r="F56" s="2">
        <f t="shared" si="10"/>
        <v>660098.75</v>
      </c>
      <c r="G56" s="41">
        <v>437538.74</v>
      </c>
      <c r="H56" s="58">
        <v>45005</v>
      </c>
      <c r="I56" s="50">
        <f t="shared" si="0"/>
        <v>33753.75</v>
      </c>
      <c r="J56" s="58">
        <v>35517</v>
      </c>
      <c r="K56" s="58">
        <v>0</v>
      </c>
      <c r="L56" s="58">
        <v>0</v>
      </c>
      <c r="M56" s="58">
        <v>20152</v>
      </c>
      <c r="N56" s="2">
        <f t="shared" si="1"/>
        <v>526961.49</v>
      </c>
      <c r="O56" s="4">
        <f t="shared" si="2"/>
        <v>133137</v>
      </c>
      <c r="P56" s="58">
        <v>237</v>
      </c>
      <c r="Q56" s="58">
        <v>68</v>
      </c>
      <c r="R56" s="4">
        <f t="shared" si="3"/>
        <v>22401</v>
      </c>
      <c r="S56" s="6">
        <f t="shared" si="11"/>
        <v>30300.512500000001</v>
      </c>
      <c r="T56" s="39">
        <v>26278603</v>
      </c>
      <c r="U56" s="6">
        <f t="shared" si="4"/>
        <v>26278.602999999999</v>
      </c>
      <c r="V56" s="6">
        <f t="shared" si="5"/>
        <v>4021.9095000000016</v>
      </c>
      <c r="W56" s="4">
        <f t="shared" si="6"/>
        <v>80438</v>
      </c>
      <c r="X56" s="21">
        <f t="shared" si="7"/>
        <v>235976</v>
      </c>
      <c r="Y56" s="22">
        <v>0</v>
      </c>
      <c r="Z56" s="22"/>
      <c r="AA56" s="20">
        <v>0</v>
      </c>
      <c r="AB56" s="4">
        <f t="shared" si="8"/>
        <v>0</v>
      </c>
      <c r="AC56" s="4">
        <f t="shared" si="9"/>
        <v>235976</v>
      </c>
      <c r="AD56" s="22"/>
      <c r="AE56" s="22"/>
      <c r="AF56" s="22"/>
      <c r="AG56" s="22"/>
      <c r="AH56" s="22"/>
      <c r="AI56" s="22"/>
      <c r="AJ56" s="28">
        <v>0</v>
      </c>
      <c r="AK56" s="28"/>
      <c r="AL56" s="28"/>
      <c r="AM56" s="7">
        <f t="shared" si="12"/>
        <v>235976</v>
      </c>
      <c r="AN56" s="43" t="str">
        <f>IF(O56&gt;0," ",1)</f>
        <v xml:space="preserve"> </v>
      </c>
      <c r="AO56" s="43" t="str">
        <f>IF(W56&gt;0," ",1)</f>
        <v xml:space="preserve"> </v>
      </c>
    </row>
    <row r="57" spans="1:41" ht="15.95" customHeight="1">
      <c r="A57" s="57" t="s">
        <v>124</v>
      </c>
      <c r="B57" s="57" t="s">
        <v>314</v>
      </c>
      <c r="C57" s="57" t="s">
        <v>173</v>
      </c>
      <c r="D57" s="57" t="s">
        <v>318</v>
      </c>
      <c r="E57" s="19">
        <v>244.86</v>
      </c>
      <c r="F57" s="2">
        <f t="shared" si="10"/>
        <v>383695.62</v>
      </c>
      <c r="G57" s="41">
        <v>769595.13</v>
      </c>
      <c r="H57" s="58">
        <v>30903</v>
      </c>
      <c r="I57" s="50">
        <f t="shared" si="0"/>
        <v>23177.25</v>
      </c>
      <c r="J57" s="58">
        <v>24391</v>
      </c>
      <c r="K57" s="58">
        <v>0</v>
      </c>
      <c r="L57" s="58">
        <v>0</v>
      </c>
      <c r="M57" s="58">
        <v>54070</v>
      </c>
      <c r="N57" s="2">
        <f t="shared" si="1"/>
        <v>871233.38</v>
      </c>
      <c r="O57" s="4">
        <f t="shared" si="2"/>
        <v>0</v>
      </c>
      <c r="P57" s="58">
        <v>145</v>
      </c>
      <c r="Q57" s="58">
        <v>88</v>
      </c>
      <c r="R57" s="4">
        <f t="shared" si="3"/>
        <v>17736</v>
      </c>
      <c r="S57" s="6">
        <f t="shared" si="11"/>
        <v>17612.7798</v>
      </c>
      <c r="T57" s="39">
        <v>45323624</v>
      </c>
      <c r="U57" s="6">
        <f t="shared" si="4"/>
        <v>45323.624000000003</v>
      </c>
      <c r="V57" s="6">
        <f t="shared" si="5"/>
        <v>0</v>
      </c>
      <c r="W57" s="4">
        <f t="shared" si="6"/>
        <v>0</v>
      </c>
      <c r="X57" s="21">
        <f t="shared" si="7"/>
        <v>17736</v>
      </c>
      <c r="Y57" s="22">
        <v>0</v>
      </c>
      <c r="Z57" s="22"/>
      <c r="AA57" s="20">
        <v>0</v>
      </c>
      <c r="AB57" s="4">
        <f t="shared" si="8"/>
        <v>0</v>
      </c>
      <c r="AC57" s="4">
        <f t="shared" si="9"/>
        <v>17736</v>
      </c>
      <c r="AD57" s="22"/>
      <c r="AE57" s="22"/>
      <c r="AF57" s="22"/>
      <c r="AG57" s="22"/>
      <c r="AH57" s="22"/>
      <c r="AI57" s="22"/>
      <c r="AJ57" s="28">
        <v>0</v>
      </c>
      <c r="AK57" s="28"/>
      <c r="AL57" s="28"/>
      <c r="AM57" s="7">
        <f t="shared" si="12"/>
        <v>17736</v>
      </c>
      <c r="AN57" s="43">
        <f>IF(O57&gt;0," ",1)</f>
        <v>1</v>
      </c>
      <c r="AO57" s="43">
        <f>IF(W57&gt;0," ",1)</f>
        <v>1</v>
      </c>
    </row>
    <row r="58" spans="1:41" ht="15.95" customHeight="1">
      <c r="A58" s="57" t="s">
        <v>124</v>
      </c>
      <c r="B58" s="57" t="s">
        <v>314</v>
      </c>
      <c r="C58" s="57" t="s">
        <v>48</v>
      </c>
      <c r="D58" s="57" t="s">
        <v>319</v>
      </c>
      <c r="E58" s="19">
        <v>5498.2100000000019</v>
      </c>
      <c r="F58" s="2">
        <f t="shared" si="10"/>
        <v>8615695.0700000022</v>
      </c>
      <c r="G58" s="41">
        <v>2497823.9500000002</v>
      </c>
      <c r="H58" s="58">
        <v>663573</v>
      </c>
      <c r="I58" s="50">
        <f t="shared" si="0"/>
        <v>497679.75</v>
      </c>
      <c r="J58" s="58">
        <v>524172</v>
      </c>
      <c r="K58" s="58">
        <v>500233</v>
      </c>
      <c r="L58" s="58">
        <v>1055963</v>
      </c>
      <c r="M58" s="58">
        <v>12897</v>
      </c>
      <c r="N58" s="2">
        <f t="shared" si="1"/>
        <v>5088768.7</v>
      </c>
      <c r="O58" s="4">
        <f t="shared" si="2"/>
        <v>3526926</v>
      </c>
      <c r="P58" s="58">
        <v>2746</v>
      </c>
      <c r="Q58" s="58">
        <v>33</v>
      </c>
      <c r="R58" s="4">
        <f t="shared" si="3"/>
        <v>125959</v>
      </c>
      <c r="S58" s="6">
        <f t="shared" si="11"/>
        <v>395486.24530000001</v>
      </c>
      <c r="T58" s="39">
        <v>147311126</v>
      </c>
      <c r="U58" s="6">
        <f t="shared" si="4"/>
        <v>147311.12599999999</v>
      </c>
      <c r="V58" s="6">
        <f t="shared" si="5"/>
        <v>248175.11930000002</v>
      </c>
      <c r="W58" s="4">
        <f t="shared" si="6"/>
        <v>4963502</v>
      </c>
      <c r="X58" s="21">
        <f t="shared" si="7"/>
        <v>8616387</v>
      </c>
      <c r="Y58" s="22">
        <v>0</v>
      </c>
      <c r="Z58" s="22"/>
      <c r="AA58" s="20">
        <v>0</v>
      </c>
      <c r="AB58" s="4">
        <f t="shared" si="8"/>
        <v>0</v>
      </c>
      <c r="AC58" s="4">
        <f t="shared" si="9"/>
        <v>8616387</v>
      </c>
      <c r="AD58" s="22"/>
      <c r="AE58" s="22"/>
      <c r="AF58" s="22"/>
      <c r="AG58" s="22"/>
      <c r="AH58" s="22"/>
      <c r="AI58" s="22"/>
      <c r="AJ58" s="28">
        <v>0</v>
      </c>
      <c r="AK58" s="28"/>
      <c r="AL58" s="28"/>
      <c r="AM58" s="7">
        <f t="shared" si="12"/>
        <v>8616387</v>
      </c>
      <c r="AN58" s="43" t="str">
        <f>IF(O58&gt;0," ",1)</f>
        <v xml:space="preserve"> </v>
      </c>
      <c r="AO58" s="43" t="str">
        <f>IF(W58&gt;0," ",1)</f>
        <v xml:space="preserve"> </v>
      </c>
    </row>
    <row r="59" spans="1:41" ht="15.95" customHeight="1">
      <c r="A59" s="57" t="s">
        <v>124</v>
      </c>
      <c r="B59" s="57" t="s">
        <v>314</v>
      </c>
      <c r="C59" s="57" t="s">
        <v>174</v>
      </c>
      <c r="D59" s="57" t="s">
        <v>320</v>
      </c>
      <c r="E59" s="19">
        <v>13232.250000000004</v>
      </c>
      <c r="F59" s="2">
        <f t="shared" si="10"/>
        <v>20734935.750000007</v>
      </c>
      <c r="G59" s="41">
        <v>5392020.79</v>
      </c>
      <c r="H59" s="58">
        <v>1570939</v>
      </c>
      <c r="I59" s="50">
        <f t="shared" si="0"/>
        <v>1178204.25</v>
      </c>
      <c r="J59" s="58">
        <v>1240571</v>
      </c>
      <c r="K59" s="58">
        <v>1189267</v>
      </c>
      <c r="L59" s="58">
        <v>2928457</v>
      </c>
      <c r="M59" s="58">
        <v>5467</v>
      </c>
      <c r="N59" s="2">
        <f t="shared" si="1"/>
        <v>11933987.039999999</v>
      </c>
      <c r="O59" s="4">
        <f t="shared" si="2"/>
        <v>8800949</v>
      </c>
      <c r="P59" s="58">
        <v>5276</v>
      </c>
      <c r="Q59" s="58">
        <v>33</v>
      </c>
      <c r="R59" s="4">
        <f t="shared" si="3"/>
        <v>242010</v>
      </c>
      <c r="S59" s="6">
        <f t="shared" si="11"/>
        <v>951795.74250000005</v>
      </c>
      <c r="T59" s="39">
        <v>326196055</v>
      </c>
      <c r="U59" s="6">
        <f t="shared" si="4"/>
        <v>326196.05499999999</v>
      </c>
      <c r="V59" s="6">
        <f t="shared" si="5"/>
        <v>625599.6875</v>
      </c>
      <c r="W59" s="4">
        <f t="shared" si="6"/>
        <v>12511994</v>
      </c>
      <c r="X59" s="21">
        <f t="shared" si="7"/>
        <v>21554953</v>
      </c>
      <c r="Y59" s="22">
        <v>0</v>
      </c>
      <c r="Z59" s="22"/>
      <c r="AA59" s="20">
        <v>0</v>
      </c>
      <c r="AB59" s="4">
        <f t="shared" si="8"/>
        <v>0</v>
      </c>
      <c r="AC59" s="4">
        <f t="shared" si="9"/>
        <v>21554953</v>
      </c>
      <c r="AD59" s="22"/>
      <c r="AE59" s="22"/>
      <c r="AF59" s="22"/>
      <c r="AG59" s="22"/>
      <c r="AH59" s="22"/>
      <c r="AI59" s="22"/>
      <c r="AJ59" s="28">
        <v>0</v>
      </c>
      <c r="AK59" s="28"/>
      <c r="AL59" s="28"/>
      <c r="AM59" s="7">
        <f t="shared" si="12"/>
        <v>21554953</v>
      </c>
      <c r="AN59" s="43" t="str">
        <f>IF(O59&gt;0," ",1)</f>
        <v xml:space="preserve"> </v>
      </c>
      <c r="AO59" s="43" t="str">
        <f>IF(W59&gt;0," ",1)</f>
        <v xml:space="preserve"> </v>
      </c>
    </row>
    <row r="60" spans="1:41" ht="15.95" customHeight="1">
      <c r="A60" s="57" t="s">
        <v>124</v>
      </c>
      <c r="B60" s="57" t="s">
        <v>314</v>
      </c>
      <c r="C60" s="57" t="s">
        <v>175</v>
      </c>
      <c r="D60" s="57" t="s">
        <v>321</v>
      </c>
      <c r="E60" s="19">
        <v>4526.9999999999991</v>
      </c>
      <c r="F60" s="2">
        <f t="shared" si="10"/>
        <v>7093808.9999999981</v>
      </c>
      <c r="G60" s="41">
        <v>963809.36</v>
      </c>
      <c r="H60" s="58">
        <v>491406</v>
      </c>
      <c r="I60" s="50">
        <f t="shared" si="0"/>
        <v>368554.5</v>
      </c>
      <c r="J60" s="58">
        <v>387908</v>
      </c>
      <c r="K60" s="58">
        <v>370168</v>
      </c>
      <c r="L60" s="58">
        <v>1028386</v>
      </c>
      <c r="M60" s="58">
        <v>17114</v>
      </c>
      <c r="N60" s="2">
        <f t="shared" si="1"/>
        <v>3135939.86</v>
      </c>
      <c r="O60" s="4">
        <f t="shared" si="2"/>
        <v>3957869</v>
      </c>
      <c r="P60" s="58">
        <v>1829</v>
      </c>
      <c r="Q60" s="58">
        <v>46</v>
      </c>
      <c r="R60" s="4">
        <f t="shared" si="3"/>
        <v>116946</v>
      </c>
      <c r="S60" s="6">
        <f t="shared" si="11"/>
        <v>325627.11</v>
      </c>
      <c r="T60" s="39">
        <v>60200460</v>
      </c>
      <c r="U60" s="6">
        <f t="shared" si="4"/>
        <v>60200.46</v>
      </c>
      <c r="V60" s="6">
        <f t="shared" si="5"/>
        <v>265426.64999999997</v>
      </c>
      <c r="W60" s="4">
        <f t="shared" si="6"/>
        <v>5308533</v>
      </c>
      <c r="X60" s="21">
        <f t="shared" si="7"/>
        <v>9383348</v>
      </c>
      <c r="Y60" s="22">
        <v>0</v>
      </c>
      <c r="Z60" s="22"/>
      <c r="AA60" s="20">
        <v>0</v>
      </c>
      <c r="AB60" s="4">
        <f t="shared" si="8"/>
        <v>0</v>
      </c>
      <c r="AC60" s="4">
        <f t="shared" si="9"/>
        <v>9383348</v>
      </c>
      <c r="AD60" s="22"/>
      <c r="AE60" s="22"/>
      <c r="AF60" s="22"/>
      <c r="AG60" s="22"/>
      <c r="AH60" s="22"/>
      <c r="AI60" s="22"/>
      <c r="AJ60" s="28">
        <v>0</v>
      </c>
      <c r="AK60" s="28"/>
      <c r="AL60" s="28"/>
      <c r="AM60" s="7">
        <f t="shared" si="12"/>
        <v>9383348</v>
      </c>
      <c r="AN60" s="43" t="str">
        <f>IF(O60&gt;0," ",1)</f>
        <v xml:space="preserve"> </v>
      </c>
      <c r="AO60" s="43" t="str">
        <f>IF(W60&gt;0," ",1)</f>
        <v xml:space="preserve"> </v>
      </c>
    </row>
    <row r="61" spans="1:41" ht="15.95" customHeight="1">
      <c r="A61" s="57" t="s">
        <v>124</v>
      </c>
      <c r="B61" s="57" t="s">
        <v>314</v>
      </c>
      <c r="C61" s="57" t="s">
        <v>71</v>
      </c>
      <c r="D61" s="57" t="s">
        <v>322</v>
      </c>
      <c r="E61" s="19">
        <v>513.05999999999995</v>
      </c>
      <c r="F61" s="2">
        <f t="shared" si="10"/>
        <v>803965.0199999999</v>
      </c>
      <c r="G61" s="41">
        <v>238012.91999999998</v>
      </c>
      <c r="H61" s="58">
        <v>57163</v>
      </c>
      <c r="I61" s="50">
        <f t="shared" si="0"/>
        <v>42872.25</v>
      </c>
      <c r="J61" s="58">
        <v>45140</v>
      </c>
      <c r="K61" s="58">
        <v>43302</v>
      </c>
      <c r="L61" s="58">
        <v>118143</v>
      </c>
      <c r="M61" s="58">
        <v>58442</v>
      </c>
      <c r="N61" s="2">
        <f t="shared" si="1"/>
        <v>545912.16999999993</v>
      </c>
      <c r="O61" s="4">
        <f t="shared" si="2"/>
        <v>258053</v>
      </c>
      <c r="P61" s="58">
        <v>209</v>
      </c>
      <c r="Q61" s="58">
        <v>79</v>
      </c>
      <c r="R61" s="4">
        <f t="shared" si="3"/>
        <v>22950</v>
      </c>
      <c r="S61" s="6">
        <f t="shared" si="11"/>
        <v>36904.4058</v>
      </c>
      <c r="T61" s="39">
        <v>14719414</v>
      </c>
      <c r="U61" s="6">
        <f t="shared" si="4"/>
        <v>14719.414000000001</v>
      </c>
      <c r="V61" s="6">
        <f t="shared" si="5"/>
        <v>22184.9918</v>
      </c>
      <c r="W61" s="4">
        <f t="shared" si="6"/>
        <v>443700</v>
      </c>
      <c r="X61" s="21">
        <f t="shared" si="7"/>
        <v>724703</v>
      </c>
      <c r="Y61" s="22">
        <v>0</v>
      </c>
      <c r="Z61" s="22"/>
      <c r="AA61" s="20">
        <v>0</v>
      </c>
      <c r="AB61" s="4">
        <f t="shared" si="8"/>
        <v>0</v>
      </c>
      <c r="AC61" s="4">
        <f t="shared" si="9"/>
        <v>724703</v>
      </c>
      <c r="AD61" s="22"/>
      <c r="AE61" s="22"/>
      <c r="AF61" s="22"/>
      <c r="AG61" s="22"/>
      <c r="AH61" s="22"/>
      <c r="AI61" s="22"/>
      <c r="AJ61" s="28">
        <v>0</v>
      </c>
      <c r="AK61" s="28"/>
      <c r="AL61" s="28"/>
      <c r="AM61" s="7">
        <f t="shared" si="12"/>
        <v>724703</v>
      </c>
      <c r="AN61" s="43" t="str">
        <f>IF(O61&gt;0," ",1)</f>
        <v xml:space="preserve"> </v>
      </c>
      <c r="AO61" s="43" t="str">
        <f>IF(W61&gt;0," ",1)</f>
        <v xml:space="preserve"> </v>
      </c>
    </row>
    <row r="62" spans="1:41" ht="15.95" customHeight="1">
      <c r="A62" s="57" t="s">
        <v>124</v>
      </c>
      <c r="B62" s="57" t="s">
        <v>314</v>
      </c>
      <c r="C62" s="57" t="s">
        <v>72</v>
      </c>
      <c r="D62" s="57" t="s">
        <v>323</v>
      </c>
      <c r="E62" s="19">
        <v>16305.830000000002</v>
      </c>
      <c r="F62" s="2">
        <f t="shared" si="10"/>
        <v>25551235.610000003</v>
      </c>
      <c r="G62" s="41">
        <v>7243540.4300000006</v>
      </c>
      <c r="H62" s="58">
        <v>1996033</v>
      </c>
      <c r="I62" s="50">
        <f t="shared" si="0"/>
        <v>1497024.75</v>
      </c>
      <c r="J62" s="58">
        <v>1576669</v>
      </c>
      <c r="K62" s="58">
        <v>1505389</v>
      </c>
      <c r="L62" s="58">
        <v>3459348</v>
      </c>
      <c r="M62" s="58">
        <v>132305</v>
      </c>
      <c r="N62" s="2">
        <f t="shared" si="1"/>
        <v>15414276.18</v>
      </c>
      <c r="O62" s="4">
        <f t="shared" si="2"/>
        <v>10136959</v>
      </c>
      <c r="P62" s="58">
        <v>6984</v>
      </c>
      <c r="Q62" s="58">
        <v>33</v>
      </c>
      <c r="R62" s="4">
        <f t="shared" si="3"/>
        <v>320356</v>
      </c>
      <c r="S62" s="6">
        <f t="shared" si="11"/>
        <v>1172878.3518999999</v>
      </c>
      <c r="T62" s="39">
        <v>442365113</v>
      </c>
      <c r="U62" s="6">
        <f t="shared" si="4"/>
        <v>442365.11300000001</v>
      </c>
      <c r="V62" s="6">
        <f t="shared" si="5"/>
        <v>730513.23889999988</v>
      </c>
      <c r="W62" s="4">
        <f t="shared" si="6"/>
        <v>14610265</v>
      </c>
      <c r="X62" s="21">
        <f t="shared" si="7"/>
        <v>25067580</v>
      </c>
      <c r="Y62" s="22">
        <v>0</v>
      </c>
      <c r="Z62" s="22"/>
      <c r="AA62" s="20">
        <v>0</v>
      </c>
      <c r="AB62" s="4">
        <f t="shared" si="8"/>
        <v>0</v>
      </c>
      <c r="AC62" s="4">
        <f t="shared" si="9"/>
        <v>25067580</v>
      </c>
      <c r="AD62" s="22"/>
      <c r="AE62" s="22"/>
      <c r="AF62" s="22"/>
      <c r="AG62" s="22"/>
      <c r="AH62" s="22"/>
      <c r="AI62" s="22"/>
      <c r="AJ62" s="28">
        <v>0</v>
      </c>
      <c r="AK62" s="28"/>
      <c r="AL62" s="28"/>
      <c r="AM62" s="7">
        <f t="shared" si="12"/>
        <v>25067580</v>
      </c>
      <c r="AN62" s="43" t="str">
        <f>IF(O62&gt;0," ",1)</f>
        <v xml:space="preserve"> </v>
      </c>
      <c r="AO62" s="43" t="str">
        <f>IF(W62&gt;0," ",1)</f>
        <v xml:space="preserve"> </v>
      </c>
    </row>
    <row r="63" spans="1:41" ht="15.95" customHeight="1">
      <c r="A63" s="57" t="s">
        <v>124</v>
      </c>
      <c r="B63" s="57" t="s">
        <v>314</v>
      </c>
      <c r="C63" s="57" t="s">
        <v>73</v>
      </c>
      <c r="D63" s="57" t="s">
        <v>324</v>
      </c>
      <c r="E63" s="19">
        <v>442.8</v>
      </c>
      <c r="F63" s="2">
        <f t="shared" si="10"/>
        <v>693867.6</v>
      </c>
      <c r="G63" s="41">
        <v>1096156.48</v>
      </c>
      <c r="H63" s="58">
        <v>54126</v>
      </c>
      <c r="I63" s="50">
        <f t="shared" si="0"/>
        <v>40594.5</v>
      </c>
      <c r="J63" s="58">
        <v>42698</v>
      </c>
      <c r="K63" s="58">
        <v>41066</v>
      </c>
      <c r="L63" s="58">
        <v>110763</v>
      </c>
      <c r="M63" s="58">
        <v>55018</v>
      </c>
      <c r="N63" s="2">
        <f t="shared" si="1"/>
        <v>1386295.98</v>
      </c>
      <c r="O63" s="4">
        <f t="shared" si="2"/>
        <v>0</v>
      </c>
      <c r="P63" s="58">
        <v>129</v>
      </c>
      <c r="Q63" s="58">
        <v>90</v>
      </c>
      <c r="R63" s="4">
        <f t="shared" si="3"/>
        <v>16138</v>
      </c>
      <c r="S63" s="6">
        <f t="shared" si="11"/>
        <v>31850.603999999999</v>
      </c>
      <c r="T63" s="39">
        <v>66961300</v>
      </c>
      <c r="U63" s="6">
        <f t="shared" si="4"/>
        <v>66961.3</v>
      </c>
      <c r="V63" s="6">
        <f t="shared" si="5"/>
        <v>0</v>
      </c>
      <c r="W63" s="4">
        <f t="shared" si="6"/>
        <v>0</v>
      </c>
      <c r="X63" s="21">
        <f t="shared" si="7"/>
        <v>16138</v>
      </c>
      <c r="Y63" s="22">
        <v>0</v>
      </c>
      <c r="Z63" s="22"/>
      <c r="AA63" s="20">
        <v>0</v>
      </c>
      <c r="AB63" s="4">
        <f t="shared" si="8"/>
        <v>0</v>
      </c>
      <c r="AC63" s="4">
        <f t="shared" si="9"/>
        <v>16138</v>
      </c>
      <c r="AD63" s="22"/>
      <c r="AE63" s="22"/>
      <c r="AF63" s="22"/>
      <c r="AG63" s="22"/>
      <c r="AH63" s="22"/>
      <c r="AI63" s="22"/>
      <c r="AJ63" s="28">
        <v>0</v>
      </c>
      <c r="AK63" s="28"/>
      <c r="AL63" s="28"/>
      <c r="AM63" s="7">
        <f t="shared" si="12"/>
        <v>16138</v>
      </c>
      <c r="AN63" s="43">
        <f>IF(O63&gt;0," ",1)</f>
        <v>1</v>
      </c>
      <c r="AO63" s="43">
        <f>IF(W63&gt;0," ",1)</f>
        <v>1</v>
      </c>
    </row>
    <row r="64" spans="1:41" ht="15.95" customHeight="1">
      <c r="A64" s="57" t="s">
        <v>74</v>
      </c>
      <c r="B64" s="57" t="s">
        <v>325</v>
      </c>
      <c r="C64" s="57" t="s">
        <v>75</v>
      </c>
      <c r="D64" s="57" t="s">
        <v>326</v>
      </c>
      <c r="E64" s="19">
        <v>478.29</v>
      </c>
      <c r="F64" s="2">
        <f t="shared" si="10"/>
        <v>749480.43</v>
      </c>
      <c r="G64" s="41">
        <v>137025.16</v>
      </c>
      <c r="H64" s="58">
        <v>52137</v>
      </c>
      <c r="I64" s="50">
        <f t="shared" si="0"/>
        <v>39102.75</v>
      </c>
      <c r="J64" s="58">
        <v>43480</v>
      </c>
      <c r="K64" s="58">
        <v>0</v>
      </c>
      <c r="L64" s="58">
        <v>0</v>
      </c>
      <c r="M64" s="58">
        <v>39655</v>
      </c>
      <c r="N64" s="2">
        <f t="shared" si="1"/>
        <v>259262.91</v>
      </c>
      <c r="O64" s="4">
        <f t="shared" si="2"/>
        <v>490218</v>
      </c>
      <c r="P64" s="58">
        <v>285</v>
      </c>
      <c r="Q64" s="58">
        <v>59</v>
      </c>
      <c r="R64" s="4">
        <f t="shared" si="3"/>
        <v>23373</v>
      </c>
      <c r="S64" s="6">
        <f t="shared" si="11"/>
        <v>34403.399700000002</v>
      </c>
      <c r="T64" s="39">
        <v>8345016</v>
      </c>
      <c r="U64" s="6">
        <f t="shared" si="4"/>
        <v>8345.0159999999996</v>
      </c>
      <c r="V64" s="6">
        <f t="shared" si="5"/>
        <v>26058.383700000002</v>
      </c>
      <c r="W64" s="4">
        <f t="shared" si="6"/>
        <v>521168</v>
      </c>
      <c r="X64" s="21">
        <f t="shared" si="7"/>
        <v>1034759</v>
      </c>
      <c r="Y64" s="22">
        <v>0</v>
      </c>
      <c r="Z64" s="22"/>
      <c r="AA64" s="20">
        <v>0</v>
      </c>
      <c r="AB64" s="4">
        <f t="shared" si="8"/>
        <v>0</v>
      </c>
      <c r="AC64" s="4">
        <f t="shared" si="9"/>
        <v>1034759</v>
      </c>
      <c r="AD64" s="22"/>
      <c r="AE64" s="22"/>
      <c r="AF64" s="22"/>
      <c r="AG64" s="22"/>
      <c r="AH64" s="22"/>
      <c r="AI64" s="22"/>
      <c r="AJ64" s="28">
        <v>0</v>
      </c>
      <c r="AK64" s="28"/>
      <c r="AL64" s="28"/>
      <c r="AM64" s="7">
        <f t="shared" si="12"/>
        <v>1034759</v>
      </c>
      <c r="AN64" s="43" t="str">
        <f>IF(O64&gt;0," ",1)</f>
        <v xml:space="preserve"> </v>
      </c>
      <c r="AO64" s="43" t="str">
        <f>IF(W64&gt;0," ",1)</f>
        <v xml:space="preserve"> </v>
      </c>
    </row>
    <row r="65" spans="1:41" ht="15.95" customHeight="1">
      <c r="A65" s="57" t="s">
        <v>74</v>
      </c>
      <c r="B65" s="57" t="s">
        <v>325</v>
      </c>
      <c r="C65" s="57" t="s">
        <v>87</v>
      </c>
      <c r="D65" s="57" t="s">
        <v>327</v>
      </c>
      <c r="E65" s="19">
        <v>5087.58</v>
      </c>
      <c r="F65" s="2">
        <f t="shared" si="10"/>
        <v>7972237.8600000003</v>
      </c>
      <c r="G65" s="41">
        <v>2207151.7000000002</v>
      </c>
      <c r="H65" s="58">
        <v>562559</v>
      </c>
      <c r="I65" s="50">
        <f t="shared" si="0"/>
        <v>421919.25</v>
      </c>
      <c r="J65" s="58">
        <v>469131</v>
      </c>
      <c r="K65" s="58">
        <v>1248995</v>
      </c>
      <c r="L65" s="58">
        <v>1276141</v>
      </c>
      <c r="M65" s="58">
        <v>13678</v>
      </c>
      <c r="N65" s="2">
        <f t="shared" si="1"/>
        <v>5637015.9500000002</v>
      </c>
      <c r="O65" s="4">
        <f t="shared" si="2"/>
        <v>2335222</v>
      </c>
      <c r="P65" s="58">
        <v>1610</v>
      </c>
      <c r="Q65" s="58">
        <v>33</v>
      </c>
      <c r="R65" s="4">
        <f t="shared" si="3"/>
        <v>73851</v>
      </c>
      <c r="S65" s="6">
        <f t="shared" si="11"/>
        <v>365949.62939999998</v>
      </c>
      <c r="T65" s="39">
        <v>139428408</v>
      </c>
      <c r="U65" s="6">
        <f t="shared" si="4"/>
        <v>139428.408</v>
      </c>
      <c r="V65" s="6">
        <f t="shared" si="5"/>
        <v>226521.22139999998</v>
      </c>
      <c r="W65" s="4">
        <f t="shared" si="6"/>
        <v>4530424</v>
      </c>
      <c r="X65" s="21">
        <f t="shared" si="7"/>
        <v>6939497</v>
      </c>
      <c r="Y65" s="22">
        <v>0</v>
      </c>
      <c r="Z65" s="22"/>
      <c r="AA65" s="20">
        <v>0</v>
      </c>
      <c r="AB65" s="4">
        <f t="shared" si="8"/>
        <v>0</v>
      </c>
      <c r="AC65" s="4">
        <f t="shared" si="9"/>
        <v>6939497</v>
      </c>
      <c r="AD65" s="22"/>
      <c r="AE65" s="22"/>
      <c r="AF65" s="22"/>
      <c r="AG65" s="22"/>
      <c r="AH65" s="22"/>
      <c r="AI65" s="22"/>
      <c r="AJ65" s="28">
        <v>0</v>
      </c>
      <c r="AK65" s="28"/>
      <c r="AL65" s="28"/>
      <c r="AM65" s="7">
        <f t="shared" si="12"/>
        <v>6939497</v>
      </c>
      <c r="AN65" s="43" t="str">
        <f>IF(O65&gt;0," ",1)</f>
        <v xml:space="preserve"> </v>
      </c>
      <c r="AO65" s="43" t="str">
        <f>IF(W65&gt;0," ",1)</f>
        <v xml:space="preserve"> </v>
      </c>
    </row>
    <row r="66" spans="1:41" ht="15.95" customHeight="1">
      <c r="A66" s="57" t="s">
        <v>74</v>
      </c>
      <c r="B66" s="57" t="s">
        <v>325</v>
      </c>
      <c r="C66" s="57" t="s">
        <v>135</v>
      </c>
      <c r="D66" s="57" t="s">
        <v>328</v>
      </c>
      <c r="E66" s="19">
        <v>405.43999999999994</v>
      </c>
      <c r="F66" s="2">
        <f t="shared" si="10"/>
        <v>635324.47999999986</v>
      </c>
      <c r="G66" s="41">
        <v>463145.88</v>
      </c>
      <c r="H66" s="58">
        <v>37554</v>
      </c>
      <c r="I66" s="50">
        <f t="shared" si="0"/>
        <v>28165.5</v>
      </c>
      <c r="J66" s="58">
        <v>31310</v>
      </c>
      <c r="K66" s="58">
        <v>83727</v>
      </c>
      <c r="L66" s="58">
        <v>82842</v>
      </c>
      <c r="M66" s="58">
        <v>13659</v>
      </c>
      <c r="N66" s="2">
        <f t="shared" si="1"/>
        <v>702849.38</v>
      </c>
      <c r="O66" s="4">
        <f t="shared" si="2"/>
        <v>0</v>
      </c>
      <c r="P66" s="58">
        <v>213</v>
      </c>
      <c r="Q66" s="58">
        <v>84</v>
      </c>
      <c r="R66" s="4">
        <f t="shared" si="3"/>
        <v>24870</v>
      </c>
      <c r="S66" s="6">
        <f t="shared" si="11"/>
        <v>29163.299200000001</v>
      </c>
      <c r="T66" s="39">
        <v>28874431</v>
      </c>
      <c r="U66" s="6">
        <f t="shared" si="4"/>
        <v>28874.431</v>
      </c>
      <c r="V66" s="6">
        <f t="shared" si="5"/>
        <v>288.8682000000008</v>
      </c>
      <c r="W66" s="4">
        <f t="shared" si="6"/>
        <v>5777</v>
      </c>
      <c r="X66" s="21">
        <f t="shared" si="7"/>
        <v>30647</v>
      </c>
      <c r="Y66" s="22">
        <v>0</v>
      </c>
      <c r="Z66" s="22"/>
      <c r="AA66" s="20">
        <v>0</v>
      </c>
      <c r="AB66" s="4">
        <f t="shared" si="8"/>
        <v>0</v>
      </c>
      <c r="AC66" s="4">
        <f t="shared" si="9"/>
        <v>30647</v>
      </c>
      <c r="AD66" s="22"/>
      <c r="AE66" s="22"/>
      <c r="AF66" s="22"/>
      <c r="AG66" s="22"/>
      <c r="AH66" s="22"/>
      <c r="AI66" s="22"/>
      <c r="AJ66" s="28">
        <v>0</v>
      </c>
      <c r="AK66" s="28"/>
      <c r="AL66" s="28"/>
      <c r="AM66" s="7">
        <f t="shared" si="12"/>
        <v>30647</v>
      </c>
      <c r="AN66" s="43">
        <f>IF(O66&gt;0," ",1)</f>
        <v>1</v>
      </c>
      <c r="AO66" s="43" t="str">
        <f>IF(W66&gt;0," ",1)</f>
        <v xml:space="preserve"> </v>
      </c>
    </row>
    <row r="67" spans="1:41" ht="15.95" customHeight="1">
      <c r="A67" s="57" t="s">
        <v>74</v>
      </c>
      <c r="B67" s="57" t="s">
        <v>325</v>
      </c>
      <c r="C67" s="57" t="s">
        <v>174</v>
      </c>
      <c r="D67" s="57" t="s">
        <v>329</v>
      </c>
      <c r="E67" s="19">
        <v>2487.8700000000003</v>
      </c>
      <c r="F67" s="2">
        <f t="shared" si="10"/>
        <v>3898492.2900000005</v>
      </c>
      <c r="G67" s="41">
        <v>1118554.95</v>
      </c>
      <c r="H67" s="58">
        <v>281524</v>
      </c>
      <c r="I67" s="50">
        <f t="shared" si="0"/>
        <v>211143</v>
      </c>
      <c r="J67" s="58">
        <v>234784</v>
      </c>
      <c r="K67" s="58">
        <v>624343</v>
      </c>
      <c r="L67" s="58">
        <v>559317</v>
      </c>
      <c r="M67" s="58">
        <v>11965</v>
      </c>
      <c r="N67" s="2">
        <f t="shared" si="1"/>
        <v>2760106.95</v>
      </c>
      <c r="O67" s="4">
        <f t="shared" si="2"/>
        <v>1138385</v>
      </c>
      <c r="P67" s="58">
        <v>1439</v>
      </c>
      <c r="Q67" s="58">
        <v>33</v>
      </c>
      <c r="R67" s="4">
        <f t="shared" si="3"/>
        <v>66007</v>
      </c>
      <c r="S67" s="6">
        <f t="shared" si="11"/>
        <v>178952.48910000001</v>
      </c>
      <c r="T67" s="39">
        <v>70794617</v>
      </c>
      <c r="U67" s="6">
        <f t="shared" si="4"/>
        <v>70794.616999999998</v>
      </c>
      <c r="V67" s="6">
        <f t="shared" si="5"/>
        <v>108157.87210000001</v>
      </c>
      <c r="W67" s="4">
        <f t="shared" si="6"/>
        <v>2163157</v>
      </c>
      <c r="X67" s="21">
        <f t="shared" si="7"/>
        <v>3367549</v>
      </c>
      <c r="Y67" s="22">
        <v>0</v>
      </c>
      <c r="Z67" s="22"/>
      <c r="AA67" s="20">
        <v>0</v>
      </c>
      <c r="AB67" s="4">
        <f t="shared" si="8"/>
        <v>0</v>
      </c>
      <c r="AC67" s="4">
        <f t="shared" si="9"/>
        <v>3367549</v>
      </c>
      <c r="AD67" s="22"/>
      <c r="AE67" s="22"/>
      <c r="AF67" s="22"/>
      <c r="AG67" s="22"/>
      <c r="AH67" s="22"/>
      <c r="AI67" s="22"/>
      <c r="AJ67" s="28">
        <v>0</v>
      </c>
      <c r="AK67" s="28"/>
      <c r="AL67" s="28"/>
      <c r="AM67" s="7">
        <f t="shared" si="12"/>
        <v>3367549</v>
      </c>
      <c r="AN67" s="43" t="str">
        <f>IF(O67&gt;0," ",1)</f>
        <v xml:space="preserve"> </v>
      </c>
      <c r="AO67" s="43" t="str">
        <f>IF(W67&gt;0," ",1)</f>
        <v xml:space="preserve"> </v>
      </c>
    </row>
    <row r="68" spans="1:41" ht="15.95" customHeight="1">
      <c r="A68" s="57" t="s">
        <v>74</v>
      </c>
      <c r="B68" s="57" t="s">
        <v>325</v>
      </c>
      <c r="C68" s="57" t="s">
        <v>1</v>
      </c>
      <c r="D68" s="57" t="s">
        <v>330</v>
      </c>
      <c r="E68" s="19">
        <v>2254.3200000000002</v>
      </c>
      <c r="F68" s="2">
        <f t="shared" si="10"/>
        <v>3532519.4400000004</v>
      </c>
      <c r="G68" s="41">
        <v>614685.65</v>
      </c>
      <c r="H68" s="58">
        <v>273527</v>
      </c>
      <c r="I68" s="50">
        <f t="shared" ref="I68:I131" si="13">ROUND(H68*0.75,2)</f>
        <v>205145.25</v>
      </c>
      <c r="J68" s="58">
        <v>228119</v>
      </c>
      <c r="K68" s="58">
        <v>606420</v>
      </c>
      <c r="L68" s="58">
        <v>559324</v>
      </c>
      <c r="M68" s="58">
        <v>48641</v>
      </c>
      <c r="N68" s="2">
        <f t="shared" ref="N68:N131" si="14">SUM(G68+I68+J68+K68+L68+M68)</f>
        <v>2262334.9</v>
      </c>
      <c r="O68" s="4">
        <f t="shared" ref="O68:O131" si="15">IF(F68&gt;N68,ROUND(SUM(F68-N68),0),0)</f>
        <v>1270185</v>
      </c>
      <c r="P68" s="58">
        <v>1113</v>
      </c>
      <c r="Q68" s="58">
        <v>40</v>
      </c>
      <c r="R68" s="4">
        <f t="shared" ref="R68:R131" si="16">ROUND(SUM(P68*Q68*1.39),0)</f>
        <v>61883</v>
      </c>
      <c r="S68" s="6">
        <f t="shared" si="11"/>
        <v>162153.23759999999</v>
      </c>
      <c r="T68" s="39">
        <v>36560408</v>
      </c>
      <c r="U68" s="6">
        <f t="shared" ref="U68:U131" si="17">ROUND(T68/1000,4)</f>
        <v>36560.408000000003</v>
      </c>
      <c r="V68" s="6">
        <f t="shared" ref="V68:V131" si="18">IF(S68-U68&lt;0,0,S68-U68)</f>
        <v>125592.8296</v>
      </c>
      <c r="W68" s="4">
        <f t="shared" ref="W68:W131" si="19">IF(V68&gt;0,ROUND(SUM(V68*$W$3),0),0)</f>
        <v>2511857</v>
      </c>
      <c r="X68" s="21">
        <f t="shared" ref="X68:X131" si="20">SUM(O68+R68+W68)</f>
        <v>3843925</v>
      </c>
      <c r="Y68" s="22">
        <v>0</v>
      </c>
      <c r="Z68" s="22"/>
      <c r="AA68" s="20">
        <v>0</v>
      </c>
      <c r="AB68" s="4">
        <f t="shared" ref="AB68:AB131" si="21">IF(AA68=0,0,1)</f>
        <v>0</v>
      </c>
      <c r="AC68" s="4">
        <f t="shared" ref="AC68:AC131" si="22">ROUND(X68+AA68,0)</f>
        <v>3843925</v>
      </c>
      <c r="AD68" s="22"/>
      <c r="AE68" s="22"/>
      <c r="AF68" s="22"/>
      <c r="AG68" s="22"/>
      <c r="AH68" s="22"/>
      <c r="AI68" s="22"/>
      <c r="AJ68" s="28">
        <v>0</v>
      </c>
      <c r="AK68" s="28"/>
      <c r="AL68" s="28"/>
      <c r="AM68" s="7">
        <f t="shared" si="12"/>
        <v>3843925</v>
      </c>
      <c r="AN68" s="43" t="str">
        <f>IF(O68&gt;0," ",1)</f>
        <v xml:space="preserve"> </v>
      </c>
      <c r="AO68" s="43" t="str">
        <f>IF(W68&gt;0," ",1)</f>
        <v xml:space="preserve"> </v>
      </c>
    </row>
    <row r="69" spans="1:41" ht="15.95" customHeight="1">
      <c r="A69" s="57" t="s">
        <v>74</v>
      </c>
      <c r="B69" s="57" t="s">
        <v>325</v>
      </c>
      <c r="C69" s="57" t="s">
        <v>2</v>
      </c>
      <c r="D69" s="57" t="s">
        <v>331</v>
      </c>
      <c r="E69" s="19">
        <v>775.3</v>
      </c>
      <c r="F69" s="2">
        <f t="shared" ref="F69:F132" si="23">SUM(E69*$F$3)</f>
        <v>1214895.0999999999</v>
      </c>
      <c r="G69" s="41">
        <v>202437.58</v>
      </c>
      <c r="H69" s="58">
        <v>88460</v>
      </c>
      <c r="I69" s="50">
        <f t="shared" si="13"/>
        <v>66345</v>
      </c>
      <c r="J69" s="58">
        <v>73752</v>
      </c>
      <c r="K69" s="58">
        <v>197182</v>
      </c>
      <c r="L69" s="58">
        <v>199513</v>
      </c>
      <c r="M69" s="58">
        <v>33821</v>
      </c>
      <c r="N69" s="2">
        <f t="shared" si="14"/>
        <v>773050.58</v>
      </c>
      <c r="O69" s="4">
        <f t="shared" si="15"/>
        <v>441845</v>
      </c>
      <c r="P69" s="58">
        <v>331</v>
      </c>
      <c r="Q69" s="58">
        <v>70</v>
      </c>
      <c r="R69" s="4">
        <f t="shared" si="16"/>
        <v>32206</v>
      </c>
      <c r="S69" s="6">
        <f t="shared" ref="S69:S132" si="24">ROUND(SUM(E69*$S$3),4)</f>
        <v>55767.328999999998</v>
      </c>
      <c r="T69" s="39">
        <v>11884750</v>
      </c>
      <c r="U69" s="6">
        <f t="shared" si="17"/>
        <v>11884.75</v>
      </c>
      <c r="V69" s="6">
        <f t="shared" si="18"/>
        <v>43882.578999999998</v>
      </c>
      <c r="W69" s="4">
        <f t="shared" si="19"/>
        <v>877652</v>
      </c>
      <c r="X69" s="21">
        <f t="shared" si="20"/>
        <v>1351703</v>
      </c>
      <c r="Y69" s="22">
        <v>0</v>
      </c>
      <c r="Z69" s="22"/>
      <c r="AA69" s="20">
        <v>0</v>
      </c>
      <c r="AB69" s="4">
        <f t="shared" si="21"/>
        <v>0</v>
      </c>
      <c r="AC69" s="4">
        <f t="shared" si="22"/>
        <v>1351703</v>
      </c>
      <c r="AD69" s="22"/>
      <c r="AE69" s="22"/>
      <c r="AF69" s="22"/>
      <c r="AG69" s="22"/>
      <c r="AH69" s="22"/>
      <c r="AI69" s="22"/>
      <c r="AJ69" s="28">
        <v>0</v>
      </c>
      <c r="AK69" s="28"/>
      <c r="AL69" s="28"/>
      <c r="AM69" s="7">
        <f t="shared" ref="AM69:AM132" si="25">SUM(AC69-AD69-AE69-AF69-AG69-AH69-AI69+AJ69-AK69+AL69)</f>
        <v>1351703</v>
      </c>
      <c r="AN69" s="43" t="str">
        <f>IF(O69&gt;0," ",1)</f>
        <v xml:space="preserve"> </v>
      </c>
      <c r="AO69" s="43" t="str">
        <f>IF(W69&gt;0," ",1)</f>
        <v xml:space="preserve"> </v>
      </c>
    </row>
    <row r="70" spans="1:41" ht="15.95" customHeight="1">
      <c r="A70" s="57" t="s">
        <v>74</v>
      </c>
      <c r="B70" s="57" t="s">
        <v>325</v>
      </c>
      <c r="C70" s="57" t="s">
        <v>139</v>
      </c>
      <c r="D70" s="57" t="s">
        <v>332</v>
      </c>
      <c r="E70" s="19">
        <v>839.94</v>
      </c>
      <c r="F70" s="2">
        <f t="shared" si="23"/>
        <v>1316185.98</v>
      </c>
      <c r="G70" s="41">
        <v>291348.99</v>
      </c>
      <c r="H70" s="58">
        <v>95021</v>
      </c>
      <c r="I70" s="50">
        <f t="shared" si="13"/>
        <v>71265.75</v>
      </c>
      <c r="J70" s="58">
        <v>79217</v>
      </c>
      <c r="K70" s="58">
        <v>212069</v>
      </c>
      <c r="L70" s="58">
        <v>235415</v>
      </c>
      <c r="M70" s="58">
        <v>10645</v>
      </c>
      <c r="N70" s="2">
        <f t="shared" si="14"/>
        <v>899960.74</v>
      </c>
      <c r="O70" s="4">
        <f t="shared" si="15"/>
        <v>416225</v>
      </c>
      <c r="P70" s="58">
        <v>276</v>
      </c>
      <c r="Q70" s="58">
        <v>77</v>
      </c>
      <c r="R70" s="4">
        <f t="shared" si="16"/>
        <v>29540</v>
      </c>
      <c r="S70" s="6">
        <f t="shared" si="24"/>
        <v>60416.8842</v>
      </c>
      <c r="T70" s="39">
        <v>17408920</v>
      </c>
      <c r="U70" s="6">
        <f t="shared" si="17"/>
        <v>17408.919999999998</v>
      </c>
      <c r="V70" s="6">
        <f t="shared" si="18"/>
        <v>43007.964200000002</v>
      </c>
      <c r="W70" s="4">
        <f t="shared" si="19"/>
        <v>860159</v>
      </c>
      <c r="X70" s="21">
        <f t="shared" si="20"/>
        <v>1305924</v>
      </c>
      <c r="Y70" s="22">
        <v>0</v>
      </c>
      <c r="Z70" s="22"/>
      <c r="AA70" s="20">
        <v>0</v>
      </c>
      <c r="AB70" s="4">
        <f t="shared" si="21"/>
        <v>0</v>
      </c>
      <c r="AC70" s="4">
        <f t="shared" si="22"/>
        <v>1305924</v>
      </c>
      <c r="AD70" s="22"/>
      <c r="AE70" s="22"/>
      <c r="AF70" s="22"/>
      <c r="AG70" s="22"/>
      <c r="AH70" s="22"/>
      <c r="AI70" s="22"/>
      <c r="AJ70" s="28">
        <v>0</v>
      </c>
      <c r="AK70" s="28"/>
      <c r="AL70" s="28"/>
      <c r="AM70" s="7">
        <f t="shared" si="25"/>
        <v>1305924</v>
      </c>
      <c r="AN70" s="43" t="str">
        <f>IF(O70&gt;0," ",1)</f>
        <v xml:space="preserve"> </v>
      </c>
      <c r="AO70" s="43" t="str">
        <f>IF(W70&gt;0," ",1)</f>
        <v xml:space="preserve"> </v>
      </c>
    </row>
    <row r="71" spans="1:41" ht="15.95" customHeight="1">
      <c r="A71" s="57" t="s">
        <v>74</v>
      </c>
      <c r="B71" s="57" t="s">
        <v>325</v>
      </c>
      <c r="C71" s="57" t="s">
        <v>140</v>
      </c>
      <c r="D71" s="57" t="s">
        <v>333</v>
      </c>
      <c r="E71" s="19">
        <v>530.20000000000005</v>
      </c>
      <c r="F71" s="2">
        <f t="shared" si="23"/>
        <v>830823.4</v>
      </c>
      <c r="G71" s="41">
        <v>438392.2</v>
      </c>
      <c r="H71" s="58">
        <v>57935</v>
      </c>
      <c r="I71" s="50">
        <f t="shared" si="13"/>
        <v>43451.25</v>
      </c>
      <c r="J71" s="58">
        <v>48314</v>
      </c>
      <c r="K71" s="58">
        <v>128591</v>
      </c>
      <c r="L71" s="58">
        <v>142001</v>
      </c>
      <c r="M71" s="58">
        <v>5414</v>
      </c>
      <c r="N71" s="2">
        <f t="shared" si="14"/>
        <v>806163.45</v>
      </c>
      <c r="O71" s="4">
        <f t="shared" si="15"/>
        <v>24660</v>
      </c>
      <c r="P71" s="58">
        <v>288</v>
      </c>
      <c r="Q71" s="58">
        <v>84</v>
      </c>
      <c r="R71" s="4">
        <f t="shared" si="16"/>
        <v>33627</v>
      </c>
      <c r="S71" s="6">
        <f t="shared" si="24"/>
        <v>38137.286</v>
      </c>
      <c r="T71" s="39">
        <v>27082358</v>
      </c>
      <c r="U71" s="6">
        <f t="shared" si="17"/>
        <v>27082.358</v>
      </c>
      <c r="V71" s="6">
        <f t="shared" si="18"/>
        <v>11054.928</v>
      </c>
      <c r="W71" s="4">
        <f t="shared" si="19"/>
        <v>221099</v>
      </c>
      <c r="X71" s="21">
        <f t="shared" si="20"/>
        <v>279386</v>
      </c>
      <c r="Y71" s="22">
        <v>0</v>
      </c>
      <c r="Z71" s="22"/>
      <c r="AA71" s="20">
        <v>0</v>
      </c>
      <c r="AB71" s="4">
        <f t="shared" si="21"/>
        <v>0</v>
      </c>
      <c r="AC71" s="4">
        <f t="shared" si="22"/>
        <v>279386</v>
      </c>
      <c r="AD71" s="22"/>
      <c r="AE71" s="22"/>
      <c r="AF71" s="22"/>
      <c r="AG71" s="22"/>
      <c r="AH71" s="22"/>
      <c r="AI71" s="22"/>
      <c r="AJ71" s="28">
        <v>0</v>
      </c>
      <c r="AK71" s="28"/>
      <c r="AL71" s="28"/>
      <c r="AM71" s="7">
        <f t="shared" si="25"/>
        <v>279386</v>
      </c>
      <c r="AN71" s="43" t="str">
        <f>IF(O71&gt;0," ",1)</f>
        <v xml:space="preserve"> </v>
      </c>
      <c r="AO71" s="43" t="str">
        <f>IF(W71&gt;0," ",1)</f>
        <v xml:space="preserve"> </v>
      </c>
    </row>
    <row r="72" spans="1:41" ht="15.95" customHeight="1">
      <c r="A72" s="57" t="s">
        <v>74</v>
      </c>
      <c r="B72" s="57" t="s">
        <v>325</v>
      </c>
      <c r="C72" s="57" t="s">
        <v>3</v>
      </c>
      <c r="D72" s="57" t="s">
        <v>334</v>
      </c>
      <c r="E72" s="19">
        <v>2069.91</v>
      </c>
      <c r="F72" s="2">
        <f t="shared" si="23"/>
        <v>3243548.9699999997</v>
      </c>
      <c r="G72" s="41">
        <v>665040.75</v>
      </c>
      <c r="H72" s="58">
        <v>240302</v>
      </c>
      <c r="I72" s="50">
        <f t="shared" si="13"/>
        <v>180226.5</v>
      </c>
      <c r="J72" s="58">
        <v>200377</v>
      </c>
      <c r="K72" s="58">
        <v>534264</v>
      </c>
      <c r="L72" s="58">
        <v>503236</v>
      </c>
      <c r="M72" s="58">
        <v>40164</v>
      </c>
      <c r="N72" s="2">
        <f t="shared" si="14"/>
        <v>2123308.25</v>
      </c>
      <c r="O72" s="4">
        <f t="shared" si="15"/>
        <v>1120241</v>
      </c>
      <c r="P72" s="58">
        <v>1267</v>
      </c>
      <c r="Q72" s="58">
        <v>51</v>
      </c>
      <c r="R72" s="4">
        <f t="shared" si="16"/>
        <v>89818</v>
      </c>
      <c r="S72" s="6">
        <f t="shared" si="24"/>
        <v>148888.6263</v>
      </c>
      <c r="T72" s="39">
        <v>38665160</v>
      </c>
      <c r="U72" s="6">
        <f t="shared" si="17"/>
        <v>38665.160000000003</v>
      </c>
      <c r="V72" s="6">
        <f t="shared" si="18"/>
        <v>110223.4663</v>
      </c>
      <c r="W72" s="4">
        <f t="shared" si="19"/>
        <v>2204469</v>
      </c>
      <c r="X72" s="21">
        <f t="shared" si="20"/>
        <v>3414528</v>
      </c>
      <c r="Y72" s="22">
        <v>0</v>
      </c>
      <c r="Z72" s="22"/>
      <c r="AA72" s="20">
        <v>0</v>
      </c>
      <c r="AB72" s="4">
        <f t="shared" si="21"/>
        <v>0</v>
      </c>
      <c r="AC72" s="4">
        <f t="shared" si="22"/>
        <v>3414528</v>
      </c>
      <c r="AD72" s="22"/>
      <c r="AE72" s="22"/>
      <c r="AF72" s="22"/>
      <c r="AG72" s="22"/>
      <c r="AH72" s="22"/>
      <c r="AI72" s="22"/>
      <c r="AJ72" s="28">
        <v>0</v>
      </c>
      <c r="AK72" s="28"/>
      <c r="AL72" s="28"/>
      <c r="AM72" s="7">
        <f t="shared" si="25"/>
        <v>3414528</v>
      </c>
      <c r="AN72" s="43" t="str">
        <f>IF(O72&gt;0," ",1)</f>
        <v xml:space="preserve"> </v>
      </c>
      <c r="AO72" s="43" t="str">
        <f>IF(W72&gt;0," ",1)</f>
        <v xml:space="preserve"> </v>
      </c>
    </row>
    <row r="73" spans="1:41" ht="15.95" customHeight="1">
      <c r="A73" s="57" t="s">
        <v>150</v>
      </c>
      <c r="B73" s="57" t="s">
        <v>335</v>
      </c>
      <c r="C73" s="57" t="s">
        <v>109</v>
      </c>
      <c r="D73" s="57" t="s">
        <v>336</v>
      </c>
      <c r="E73" s="19">
        <v>276.27999999999997</v>
      </c>
      <c r="F73" s="2">
        <f t="shared" si="23"/>
        <v>432930.75999999995</v>
      </c>
      <c r="G73" s="41">
        <v>75945.009999999995</v>
      </c>
      <c r="H73" s="58">
        <v>14000</v>
      </c>
      <c r="I73" s="50">
        <f t="shared" si="13"/>
        <v>10500</v>
      </c>
      <c r="J73" s="58">
        <v>21114</v>
      </c>
      <c r="K73" s="58">
        <v>0</v>
      </c>
      <c r="L73" s="58">
        <v>0</v>
      </c>
      <c r="M73" s="58">
        <v>80584</v>
      </c>
      <c r="N73" s="2">
        <f t="shared" si="14"/>
        <v>188143.01</v>
      </c>
      <c r="O73" s="4">
        <f t="shared" si="15"/>
        <v>244788</v>
      </c>
      <c r="P73" s="58">
        <v>151</v>
      </c>
      <c r="Q73" s="58">
        <v>75</v>
      </c>
      <c r="R73" s="4">
        <f t="shared" si="16"/>
        <v>15742</v>
      </c>
      <c r="S73" s="6">
        <f t="shared" si="24"/>
        <v>19872.820400000001</v>
      </c>
      <c r="T73" s="39">
        <v>4664927</v>
      </c>
      <c r="U73" s="6">
        <f t="shared" si="17"/>
        <v>4664.9269999999997</v>
      </c>
      <c r="V73" s="6">
        <f t="shared" si="18"/>
        <v>15207.893400000001</v>
      </c>
      <c r="W73" s="4">
        <f t="shared" si="19"/>
        <v>304158</v>
      </c>
      <c r="X73" s="21">
        <f t="shared" si="20"/>
        <v>564688</v>
      </c>
      <c r="Y73" s="22">
        <v>0</v>
      </c>
      <c r="Z73" s="22"/>
      <c r="AA73" s="20">
        <v>0</v>
      </c>
      <c r="AB73" s="4">
        <f t="shared" si="21"/>
        <v>0</v>
      </c>
      <c r="AC73" s="4">
        <f t="shared" si="22"/>
        <v>564688</v>
      </c>
      <c r="AD73" s="22"/>
      <c r="AE73" s="22"/>
      <c r="AF73" s="22"/>
      <c r="AG73" s="22"/>
      <c r="AH73" s="22"/>
      <c r="AI73" s="22"/>
      <c r="AJ73" s="28">
        <v>0</v>
      </c>
      <c r="AK73" s="28"/>
      <c r="AL73" s="28"/>
      <c r="AM73" s="7">
        <f t="shared" si="25"/>
        <v>564688</v>
      </c>
      <c r="AN73" s="43" t="str">
        <f>IF(O73&gt;0," ",1)</f>
        <v xml:space="preserve"> </v>
      </c>
      <c r="AO73" s="43" t="str">
        <f>IF(W73&gt;0," ",1)</f>
        <v xml:space="preserve"> </v>
      </c>
    </row>
    <row r="74" spans="1:41" ht="15.95" customHeight="1">
      <c r="A74" s="57" t="s">
        <v>150</v>
      </c>
      <c r="B74" s="57" t="s">
        <v>335</v>
      </c>
      <c r="C74" s="57" t="s">
        <v>213</v>
      </c>
      <c r="D74" s="57" t="s">
        <v>337</v>
      </c>
      <c r="E74" s="19">
        <v>382.43</v>
      </c>
      <c r="F74" s="2">
        <f t="shared" si="23"/>
        <v>599267.81000000006</v>
      </c>
      <c r="G74" s="41">
        <v>86524.18</v>
      </c>
      <c r="H74" s="58">
        <v>18027</v>
      </c>
      <c r="I74" s="50">
        <f t="shared" si="13"/>
        <v>13520.25</v>
      </c>
      <c r="J74" s="58">
        <v>30732</v>
      </c>
      <c r="K74" s="58">
        <v>0</v>
      </c>
      <c r="L74" s="58">
        <v>0</v>
      </c>
      <c r="M74" s="58">
        <v>32528</v>
      </c>
      <c r="N74" s="2">
        <f t="shared" si="14"/>
        <v>163304.43</v>
      </c>
      <c r="O74" s="4">
        <f t="shared" si="15"/>
        <v>435963</v>
      </c>
      <c r="P74" s="58">
        <v>166</v>
      </c>
      <c r="Q74" s="58">
        <v>57</v>
      </c>
      <c r="R74" s="4">
        <f t="shared" si="16"/>
        <v>13152</v>
      </c>
      <c r="S74" s="6">
        <f t="shared" si="24"/>
        <v>27508.189900000001</v>
      </c>
      <c r="T74" s="39">
        <v>5465836</v>
      </c>
      <c r="U74" s="6">
        <f t="shared" si="17"/>
        <v>5465.8360000000002</v>
      </c>
      <c r="V74" s="6">
        <f t="shared" si="18"/>
        <v>22042.353900000002</v>
      </c>
      <c r="W74" s="4">
        <f t="shared" si="19"/>
        <v>440847</v>
      </c>
      <c r="X74" s="21">
        <f t="shared" si="20"/>
        <v>889962</v>
      </c>
      <c r="Y74" s="22">
        <v>0</v>
      </c>
      <c r="Z74" s="22"/>
      <c r="AA74" s="20">
        <v>0</v>
      </c>
      <c r="AB74" s="4">
        <f t="shared" si="21"/>
        <v>0</v>
      </c>
      <c r="AC74" s="4">
        <f t="shared" si="22"/>
        <v>889962</v>
      </c>
      <c r="AD74" s="22"/>
      <c r="AE74" s="22"/>
      <c r="AF74" s="22"/>
      <c r="AG74" s="22"/>
      <c r="AH74" s="22"/>
      <c r="AI74" s="22"/>
      <c r="AJ74" s="28">
        <v>0</v>
      </c>
      <c r="AK74" s="28"/>
      <c r="AL74" s="28"/>
      <c r="AM74" s="7">
        <f t="shared" si="25"/>
        <v>889962</v>
      </c>
      <c r="AN74" s="43" t="str">
        <f>IF(O74&gt;0," ",1)</f>
        <v xml:space="preserve"> </v>
      </c>
      <c r="AO74" s="43" t="str">
        <f>IF(W74&gt;0," ",1)</f>
        <v xml:space="preserve"> </v>
      </c>
    </row>
    <row r="75" spans="1:41" ht="15.95" customHeight="1">
      <c r="A75" s="57" t="s">
        <v>150</v>
      </c>
      <c r="B75" s="57" t="s">
        <v>335</v>
      </c>
      <c r="C75" s="57" t="s">
        <v>79</v>
      </c>
      <c r="D75" s="57" t="s">
        <v>338</v>
      </c>
      <c r="E75" s="19">
        <v>800.17</v>
      </c>
      <c r="F75" s="2">
        <f t="shared" si="23"/>
        <v>1253866.3899999999</v>
      </c>
      <c r="G75" s="41">
        <v>77387.89</v>
      </c>
      <c r="H75" s="58">
        <v>46461</v>
      </c>
      <c r="I75" s="50">
        <f t="shared" si="13"/>
        <v>34845.75</v>
      </c>
      <c r="J75" s="58">
        <v>72869</v>
      </c>
      <c r="K75" s="58">
        <v>0</v>
      </c>
      <c r="L75" s="58">
        <v>0</v>
      </c>
      <c r="M75" s="58">
        <v>14057</v>
      </c>
      <c r="N75" s="2">
        <f t="shared" si="14"/>
        <v>199159.64</v>
      </c>
      <c r="O75" s="4">
        <f t="shared" si="15"/>
        <v>1054707</v>
      </c>
      <c r="P75" s="58">
        <v>434</v>
      </c>
      <c r="Q75" s="58">
        <v>33</v>
      </c>
      <c r="R75" s="4">
        <f t="shared" si="16"/>
        <v>19908</v>
      </c>
      <c r="S75" s="6">
        <f t="shared" si="24"/>
        <v>57556.2281</v>
      </c>
      <c r="T75" s="39">
        <v>4885599</v>
      </c>
      <c r="U75" s="6">
        <f t="shared" si="17"/>
        <v>4885.5990000000002</v>
      </c>
      <c r="V75" s="6">
        <f t="shared" si="18"/>
        <v>52670.629099999998</v>
      </c>
      <c r="W75" s="4">
        <f t="shared" si="19"/>
        <v>1053413</v>
      </c>
      <c r="X75" s="21">
        <f t="shared" si="20"/>
        <v>2128028</v>
      </c>
      <c r="Y75" s="22">
        <v>0</v>
      </c>
      <c r="Z75" s="22"/>
      <c r="AA75" s="20">
        <v>0</v>
      </c>
      <c r="AB75" s="4">
        <f t="shared" si="21"/>
        <v>0</v>
      </c>
      <c r="AC75" s="4">
        <f t="shared" si="22"/>
        <v>2128028</v>
      </c>
      <c r="AD75" s="22"/>
      <c r="AE75" s="22"/>
      <c r="AF75" s="22"/>
      <c r="AG75" s="22"/>
      <c r="AH75" s="22"/>
      <c r="AI75" s="22"/>
      <c r="AJ75" s="28">
        <v>0</v>
      </c>
      <c r="AK75" s="28"/>
      <c r="AL75" s="28"/>
      <c r="AM75" s="7">
        <f t="shared" si="25"/>
        <v>2128028</v>
      </c>
      <c r="AN75" s="43" t="str">
        <f>IF(O75&gt;0," ",1)</f>
        <v xml:space="preserve"> </v>
      </c>
      <c r="AO75" s="43" t="str">
        <f>IF(W75&gt;0," ",1)</f>
        <v xml:space="preserve"> </v>
      </c>
    </row>
    <row r="76" spans="1:41" ht="15.95" customHeight="1">
      <c r="A76" s="57" t="s">
        <v>150</v>
      </c>
      <c r="B76" s="57" t="s">
        <v>335</v>
      </c>
      <c r="C76" s="57" t="s">
        <v>9</v>
      </c>
      <c r="D76" s="57" t="s">
        <v>339</v>
      </c>
      <c r="E76" s="19">
        <v>320.3</v>
      </c>
      <c r="F76" s="2">
        <f t="shared" si="23"/>
        <v>501910.10000000003</v>
      </c>
      <c r="G76" s="41">
        <v>47427.81</v>
      </c>
      <c r="H76" s="58">
        <v>13970</v>
      </c>
      <c r="I76" s="50">
        <f t="shared" si="13"/>
        <v>10477.5</v>
      </c>
      <c r="J76" s="58">
        <v>23576</v>
      </c>
      <c r="K76" s="58">
        <v>0</v>
      </c>
      <c r="L76" s="58">
        <v>0</v>
      </c>
      <c r="M76" s="58">
        <v>34350</v>
      </c>
      <c r="N76" s="2">
        <f t="shared" si="14"/>
        <v>115831.31</v>
      </c>
      <c r="O76" s="4">
        <f t="shared" si="15"/>
        <v>386079</v>
      </c>
      <c r="P76" s="58">
        <v>143</v>
      </c>
      <c r="Q76" s="58">
        <v>57</v>
      </c>
      <c r="R76" s="4">
        <f t="shared" si="16"/>
        <v>11330</v>
      </c>
      <c r="S76" s="6">
        <f t="shared" si="24"/>
        <v>23039.179</v>
      </c>
      <c r="T76" s="39">
        <v>2922231</v>
      </c>
      <c r="U76" s="6">
        <f t="shared" si="17"/>
        <v>2922.2310000000002</v>
      </c>
      <c r="V76" s="6">
        <f t="shared" si="18"/>
        <v>20116.948</v>
      </c>
      <c r="W76" s="4">
        <f t="shared" si="19"/>
        <v>402339</v>
      </c>
      <c r="X76" s="21">
        <f t="shared" si="20"/>
        <v>799748</v>
      </c>
      <c r="Y76" s="22">
        <v>0</v>
      </c>
      <c r="Z76" s="22"/>
      <c r="AA76" s="20">
        <v>0</v>
      </c>
      <c r="AB76" s="4">
        <f t="shared" si="21"/>
        <v>0</v>
      </c>
      <c r="AC76" s="4">
        <f t="shared" si="22"/>
        <v>799748</v>
      </c>
      <c r="AD76" s="22"/>
      <c r="AE76" s="22"/>
      <c r="AF76" s="22"/>
      <c r="AG76" s="22"/>
      <c r="AH76" s="22"/>
      <c r="AI76" s="22"/>
      <c r="AJ76" s="28">
        <v>0</v>
      </c>
      <c r="AK76" s="28"/>
      <c r="AL76" s="28"/>
      <c r="AM76" s="7">
        <f t="shared" si="25"/>
        <v>799748</v>
      </c>
      <c r="AN76" s="43" t="str">
        <f>IF(O76&gt;0," ",1)</f>
        <v xml:space="preserve"> </v>
      </c>
      <c r="AO76" s="43" t="str">
        <f>IF(W76&gt;0," ",1)</f>
        <v xml:space="preserve"> </v>
      </c>
    </row>
    <row r="77" spans="1:41" ht="15.95" customHeight="1">
      <c r="A77" s="57" t="s">
        <v>150</v>
      </c>
      <c r="B77" s="57" t="s">
        <v>335</v>
      </c>
      <c r="C77" s="57" t="s">
        <v>125</v>
      </c>
      <c r="D77" s="57" t="s">
        <v>340</v>
      </c>
      <c r="E77" s="19">
        <v>435.93000000000006</v>
      </c>
      <c r="F77" s="2">
        <f t="shared" si="23"/>
        <v>683102.31</v>
      </c>
      <c r="G77" s="41">
        <v>79269.77</v>
      </c>
      <c r="H77" s="58">
        <v>23941</v>
      </c>
      <c r="I77" s="50">
        <f t="shared" si="13"/>
        <v>17955.75</v>
      </c>
      <c r="J77" s="58">
        <v>37671</v>
      </c>
      <c r="K77" s="58">
        <v>0</v>
      </c>
      <c r="L77" s="58">
        <v>0</v>
      </c>
      <c r="M77" s="58">
        <v>75937</v>
      </c>
      <c r="N77" s="2">
        <f t="shared" si="14"/>
        <v>210833.52000000002</v>
      </c>
      <c r="O77" s="4">
        <f t="shared" si="15"/>
        <v>472269</v>
      </c>
      <c r="P77" s="58">
        <v>192</v>
      </c>
      <c r="Q77" s="58">
        <v>77</v>
      </c>
      <c r="R77" s="4">
        <f t="shared" si="16"/>
        <v>20550</v>
      </c>
      <c r="S77" s="6">
        <f t="shared" si="24"/>
        <v>31356.444899999999</v>
      </c>
      <c r="T77" s="39">
        <v>4908345</v>
      </c>
      <c r="U77" s="6">
        <f t="shared" si="17"/>
        <v>4908.3450000000003</v>
      </c>
      <c r="V77" s="6">
        <f t="shared" si="18"/>
        <v>26448.099899999997</v>
      </c>
      <c r="W77" s="4">
        <f t="shared" si="19"/>
        <v>528962</v>
      </c>
      <c r="X77" s="21">
        <f t="shared" si="20"/>
        <v>1021781</v>
      </c>
      <c r="Y77" s="22">
        <v>0</v>
      </c>
      <c r="Z77" s="22"/>
      <c r="AA77" s="20">
        <v>0</v>
      </c>
      <c r="AB77" s="4">
        <f t="shared" si="21"/>
        <v>0</v>
      </c>
      <c r="AC77" s="4">
        <f t="shared" si="22"/>
        <v>1021781</v>
      </c>
      <c r="AD77" s="22"/>
      <c r="AE77" s="22"/>
      <c r="AF77" s="22"/>
      <c r="AG77" s="22"/>
      <c r="AH77" s="22"/>
      <c r="AI77" s="22"/>
      <c r="AJ77" s="28">
        <v>0</v>
      </c>
      <c r="AK77" s="28"/>
      <c r="AL77" s="28"/>
      <c r="AM77" s="7">
        <f t="shared" si="25"/>
        <v>1021781</v>
      </c>
      <c r="AN77" s="43" t="str">
        <f>IF(O77&gt;0," ",1)</f>
        <v xml:space="preserve"> </v>
      </c>
      <c r="AO77" s="43" t="str">
        <f>IF(W77&gt;0," ",1)</f>
        <v xml:space="preserve"> </v>
      </c>
    </row>
    <row r="78" spans="1:41" ht="15.95" customHeight="1">
      <c r="A78" s="57" t="s">
        <v>150</v>
      </c>
      <c r="B78" s="57" t="s">
        <v>335</v>
      </c>
      <c r="C78" s="57" t="s">
        <v>156</v>
      </c>
      <c r="D78" s="57" t="s">
        <v>341</v>
      </c>
      <c r="E78" s="19">
        <v>1085.1099999999999</v>
      </c>
      <c r="F78" s="2">
        <f t="shared" si="23"/>
        <v>1700367.3699999999</v>
      </c>
      <c r="G78" s="41">
        <v>208997.89</v>
      </c>
      <c r="H78" s="58">
        <v>54040</v>
      </c>
      <c r="I78" s="50">
        <f t="shared" si="13"/>
        <v>40530</v>
      </c>
      <c r="J78" s="58">
        <v>94191</v>
      </c>
      <c r="K78" s="58">
        <v>0</v>
      </c>
      <c r="L78" s="58">
        <v>0</v>
      </c>
      <c r="M78" s="58">
        <v>46154</v>
      </c>
      <c r="N78" s="2">
        <f t="shared" si="14"/>
        <v>389872.89</v>
      </c>
      <c r="O78" s="4">
        <f t="shared" si="15"/>
        <v>1310494</v>
      </c>
      <c r="P78" s="58">
        <v>541</v>
      </c>
      <c r="Q78" s="58">
        <v>33</v>
      </c>
      <c r="R78" s="4">
        <f t="shared" si="16"/>
        <v>24816</v>
      </c>
      <c r="S78" s="6">
        <f t="shared" si="24"/>
        <v>78051.962299999999</v>
      </c>
      <c r="T78" s="39">
        <v>13244480</v>
      </c>
      <c r="U78" s="6">
        <f t="shared" si="17"/>
        <v>13244.48</v>
      </c>
      <c r="V78" s="6">
        <f t="shared" si="18"/>
        <v>64807.482300000003</v>
      </c>
      <c r="W78" s="4">
        <f t="shared" si="19"/>
        <v>1296150</v>
      </c>
      <c r="X78" s="21">
        <f t="shared" si="20"/>
        <v>2631460</v>
      </c>
      <c r="Y78" s="22">
        <v>0</v>
      </c>
      <c r="Z78" s="22"/>
      <c r="AA78" s="20">
        <v>0</v>
      </c>
      <c r="AB78" s="4">
        <f t="shared" si="21"/>
        <v>0</v>
      </c>
      <c r="AC78" s="4">
        <f t="shared" si="22"/>
        <v>2631460</v>
      </c>
      <c r="AD78" s="22"/>
      <c r="AE78" s="22"/>
      <c r="AF78" s="22"/>
      <c r="AG78" s="22"/>
      <c r="AH78" s="22"/>
      <c r="AI78" s="22"/>
      <c r="AJ78" s="28">
        <v>0</v>
      </c>
      <c r="AK78" s="28"/>
      <c r="AL78" s="28"/>
      <c r="AM78" s="7">
        <f t="shared" si="25"/>
        <v>2631460</v>
      </c>
      <c r="AN78" s="43" t="str">
        <f>IF(O78&gt;0," ",1)</f>
        <v xml:space="preserve"> </v>
      </c>
      <c r="AO78" s="43" t="str">
        <f>IF(W78&gt;0," ",1)</f>
        <v xml:space="preserve"> </v>
      </c>
    </row>
    <row r="79" spans="1:41" ht="15.95" customHeight="1">
      <c r="A79" s="57" t="s">
        <v>150</v>
      </c>
      <c r="B79" s="57" t="s">
        <v>335</v>
      </c>
      <c r="C79" s="57" t="s">
        <v>157</v>
      </c>
      <c r="D79" s="57" t="s">
        <v>342</v>
      </c>
      <c r="E79" s="19">
        <v>835.9</v>
      </c>
      <c r="F79" s="2">
        <f t="shared" si="23"/>
        <v>1309855.3</v>
      </c>
      <c r="G79" s="41">
        <v>133675.60999999999</v>
      </c>
      <c r="H79" s="58">
        <v>42754</v>
      </c>
      <c r="I79" s="50">
        <f t="shared" si="13"/>
        <v>32065.5</v>
      </c>
      <c r="J79" s="58">
        <v>74052</v>
      </c>
      <c r="K79" s="58">
        <v>0</v>
      </c>
      <c r="L79" s="58">
        <v>0</v>
      </c>
      <c r="M79" s="58">
        <v>42781</v>
      </c>
      <c r="N79" s="2">
        <f t="shared" si="14"/>
        <v>282574.11</v>
      </c>
      <c r="O79" s="4">
        <f t="shared" si="15"/>
        <v>1027281</v>
      </c>
      <c r="P79" s="58">
        <v>441</v>
      </c>
      <c r="Q79" s="58">
        <v>53</v>
      </c>
      <c r="R79" s="4">
        <f t="shared" si="16"/>
        <v>32488</v>
      </c>
      <c r="S79" s="6">
        <f t="shared" si="24"/>
        <v>60126.286999999997</v>
      </c>
      <c r="T79" s="39">
        <v>8365182</v>
      </c>
      <c r="U79" s="6">
        <f t="shared" si="17"/>
        <v>8365.1820000000007</v>
      </c>
      <c r="V79" s="6">
        <f t="shared" si="18"/>
        <v>51761.104999999996</v>
      </c>
      <c r="W79" s="4">
        <f t="shared" si="19"/>
        <v>1035222</v>
      </c>
      <c r="X79" s="21">
        <f t="shared" si="20"/>
        <v>2094991</v>
      </c>
      <c r="Y79" s="22">
        <v>0</v>
      </c>
      <c r="Z79" s="22"/>
      <c r="AA79" s="20">
        <v>0</v>
      </c>
      <c r="AB79" s="4">
        <f t="shared" si="21"/>
        <v>0</v>
      </c>
      <c r="AC79" s="4">
        <f t="shared" si="22"/>
        <v>2094991</v>
      </c>
      <c r="AD79" s="22"/>
      <c r="AE79" s="22"/>
      <c r="AF79" s="22"/>
      <c r="AG79" s="22"/>
      <c r="AH79" s="22"/>
      <c r="AI79" s="22"/>
      <c r="AJ79" s="28">
        <v>0</v>
      </c>
      <c r="AK79" s="28"/>
      <c r="AL79" s="28"/>
      <c r="AM79" s="7">
        <f t="shared" si="25"/>
        <v>2094991</v>
      </c>
      <c r="AN79" s="43" t="str">
        <f>IF(O79&gt;0," ",1)</f>
        <v xml:space="preserve"> </v>
      </c>
      <c r="AO79" s="43" t="str">
        <f>IF(W79&gt;0," ",1)</f>
        <v xml:space="preserve"> </v>
      </c>
    </row>
    <row r="80" spans="1:41" ht="15.95" customHeight="1">
      <c r="A80" s="57" t="s">
        <v>150</v>
      </c>
      <c r="B80" s="57" t="s">
        <v>335</v>
      </c>
      <c r="C80" s="57" t="s">
        <v>158</v>
      </c>
      <c r="D80" s="57" t="s">
        <v>343</v>
      </c>
      <c r="E80" s="19">
        <v>579.51</v>
      </c>
      <c r="F80" s="2">
        <f t="shared" si="23"/>
        <v>908092.17</v>
      </c>
      <c r="G80" s="41">
        <v>76005.14</v>
      </c>
      <c r="H80" s="58">
        <v>27836</v>
      </c>
      <c r="I80" s="50">
        <f t="shared" si="13"/>
        <v>20877</v>
      </c>
      <c r="J80" s="58">
        <v>45139</v>
      </c>
      <c r="K80" s="58">
        <v>0</v>
      </c>
      <c r="L80" s="58">
        <v>0</v>
      </c>
      <c r="M80" s="58">
        <v>51431</v>
      </c>
      <c r="N80" s="2">
        <f t="shared" si="14"/>
        <v>193452.14</v>
      </c>
      <c r="O80" s="4">
        <f t="shared" si="15"/>
        <v>714640</v>
      </c>
      <c r="P80" s="58">
        <v>282</v>
      </c>
      <c r="Q80" s="58">
        <v>57</v>
      </c>
      <c r="R80" s="4">
        <f t="shared" si="16"/>
        <v>22343</v>
      </c>
      <c r="S80" s="6">
        <f t="shared" si="24"/>
        <v>41684.154300000002</v>
      </c>
      <c r="T80" s="39">
        <v>4685890</v>
      </c>
      <c r="U80" s="6">
        <f t="shared" si="17"/>
        <v>4685.8900000000003</v>
      </c>
      <c r="V80" s="6">
        <f t="shared" si="18"/>
        <v>36998.264300000003</v>
      </c>
      <c r="W80" s="4">
        <f t="shared" si="19"/>
        <v>739965</v>
      </c>
      <c r="X80" s="21">
        <f t="shared" si="20"/>
        <v>1476948</v>
      </c>
      <c r="Y80" s="22">
        <v>0</v>
      </c>
      <c r="Z80" s="22"/>
      <c r="AA80" s="20">
        <v>0</v>
      </c>
      <c r="AB80" s="4">
        <f t="shared" si="21"/>
        <v>0</v>
      </c>
      <c r="AC80" s="4">
        <f t="shared" si="22"/>
        <v>1476948</v>
      </c>
      <c r="AD80" s="22"/>
      <c r="AE80" s="22"/>
      <c r="AF80" s="22"/>
      <c r="AG80" s="22"/>
      <c r="AH80" s="22"/>
      <c r="AI80" s="22"/>
      <c r="AJ80" s="28">
        <v>0</v>
      </c>
      <c r="AK80" s="28"/>
      <c r="AL80" s="28"/>
      <c r="AM80" s="7">
        <f t="shared" si="25"/>
        <v>1476948</v>
      </c>
      <c r="AN80" s="43" t="str">
        <f>IF(O80&gt;0," ",1)</f>
        <v xml:space="preserve"> </v>
      </c>
      <c r="AO80" s="43" t="str">
        <f>IF(W80&gt;0," ",1)</f>
        <v xml:space="preserve"> </v>
      </c>
    </row>
    <row r="81" spans="1:41" ht="15.95" customHeight="1">
      <c r="A81" s="57" t="s">
        <v>150</v>
      </c>
      <c r="B81" s="57" t="s">
        <v>335</v>
      </c>
      <c r="C81" s="57" t="s">
        <v>193</v>
      </c>
      <c r="D81" s="57" t="s">
        <v>344</v>
      </c>
      <c r="E81" s="19">
        <v>1306.06</v>
      </c>
      <c r="F81" s="2">
        <f t="shared" si="23"/>
        <v>2046596.02</v>
      </c>
      <c r="G81" s="41">
        <v>484191.69</v>
      </c>
      <c r="H81" s="58">
        <v>85733</v>
      </c>
      <c r="I81" s="50">
        <f t="shared" si="13"/>
        <v>64299.75</v>
      </c>
      <c r="J81" s="58">
        <v>130747</v>
      </c>
      <c r="K81" s="58">
        <v>0</v>
      </c>
      <c r="L81" s="58">
        <v>281041</v>
      </c>
      <c r="M81" s="58">
        <v>144187</v>
      </c>
      <c r="N81" s="2">
        <f t="shared" si="14"/>
        <v>1104466.44</v>
      </c>
      <c r="O81" s="4">
        <f t="shared" si="15"/>
        <v>942130</v>
      </c>
      <c r="P81" s="58">
        <v>719</v>
      </c>
      <c r="Q81" s="58">
        <v>53</v>
      </c>
      <c r="R81" s="4">
        <f t="shared" si="16"/>
        <v>52969</v>
      </c>
      <c r="S81" s="6">
        <f t="shared" si="24"/>
        <v>93944.895799999998</v>
      </c>
      <c r="T81" s="39">
        <v>31137729</v>
      </c>
      <c r="U81" s="6">
        <f t="shared" si="17"/>
        <v>31137.728999999999</v>
      </c>
      <c r="V81" s="6">
        <f t="shared" si="18"/>
        <v>62807.166799999999</v>
      </c>
      <c r="W81" s="4">
        <f t="shared" si="19"/>
        <v>1256143</v>
      </c>
      <c r="X81" s="21">
        <f t="shared" si="20"/>
        <v>2251242</v>
      </c>
      <c r="Y81" s="22">
        <v>0</v>
      </c>
      <c r="Z81" s="22"/>
      <c r="AA81" s="20">
        <v>0</v>
      </c>
      <c r="AB81" s="4">
        <f t="shared" si="21"/>
        <v>0</v>
      </c>
      <c r="AC81" s="4">
        <f t="shared" si="22"/>
        <v>2251242</v>
      </c>
      <c r="AD81" s="22"/>
      <c r="AE81" s="22"/>
      <c r="AF81" s="22"/>
      <c r="AG81" s="22"/>
      <c r="AH81" s="22"/>
      <c r="AI81" s="22"/>
      <c r="AJ81" s="28">
        <v>0</v>
      </c>
      <c r="AK81" s="28"/>
      <c r="AL81" s="28"/>
      <c r="AM81" s="7">
        <f t="shared" si="25"/>
        <v>2251242</v>
      </c>
      <c r="AN81" s="43" t="str">
        <f>IF(O81&gt;0," ",1)</f>
        <v xml:space="preserve"> </v>
      </c>
      <c r="AO81" s="43" t="str">
        <f>IF(W81&gt;0," ",1)</f>
        <v xml:space="preserve"> </v>
      </c>
    </row>
    <row r="82" spans="1:41" ht="15.95" customHeight="1">
      <c r="A82" s="57" t="s">
        <v>150</v>
      </c>
      <c r="B82" s="57" t="s">
        <v>335</v>
      </c>
      <c r="C82" s="57" t="s">
        <v>13</v>
      </c>
      <c r="D82" s="57" t="s">
        <v>345</v>
      </c>
      <c r="E82" s="19">
        <v>968.39</v>
      </c>
      <c r="F82" s="2">
        <f t="shared" si="23"/>
        <v>1517467.13</v>
      </c>
      <c r="G82" s="41">
        <v>204919.56</v>
      </c>
      <c r="H82" s="58">
        <v>59661</v>
      </c>
      <c r="I82" s="50">
        <f t="shared" si="13"/>
        <v>44745.75</v>
      </c>
      <c r="J82" s="58">
        <v>93375</v>
      </c>
      <c r="K82" s="58">
        <v>0</v>
      </c>
      <c r="L82" s="58">
        <v>240064</v>
      </c>
      <c r="M82" s="58">
        <v>75427</v>
      </c>
      <c r="N82" s="2">
        <f t="shared" si="14"/>
        <v>658531.31000000006</v>
      </c>
      <c r="O82" s="4">
        <f t="shared" si="15"/>
        <v>858936</v>
      </c>
      <c r="P82" s="58">
        <v>532</v>
      </c>
      <c r="Q82" s="58">
        <v>57</v>
      </c>
      <c r="R82" s="4">
        <f t="shared" si="16"/>
        <v>42150</v>
      </c>
      <c r="S82" s="6">
        <f t="shared" si="24"/>
        <v>69656.292700000005</v>
      </c>
      <c r="T82" s="39">
        <v>12961389</v>
      </c>
      <c r="U82" s="6">
        <f t="shared" si="17"/>
        <v>12961.388999999999</v>
      </c>
      <c r="V82" s="6">
        <f t="shared" si="18"/>
        <v>56694.90370000001</v>
      </c>
      <c r="W82" s="4">
        <f t="shared" si="19"/>
        <v>1133898</v>
      </c>
      <c r="X82" s="21">
        <f t="shared" si="20"/>
        <v>2034984</v>
      </c>
      <c r="Y82" s="22">
        <v>0</v>
      </c>
      <c r="Z82" s="22"/>
      <c r="AA82" s="20">
        <v>0</v>
      </c>
      <c r="AB82" s="4">
        <f t="shared" si="21"/>
        <v>0</v>
      </c>
      <c r="AC82" s="4">
        <f t="shared" si="22"/>
        <v>2034984</v>
      </c>
      <c r="AD82" s="22"/>
      <c r="AE82" s="22"/>
      <c r="AF82" s="22"/>
      <c r="AG82" s="22"/>
      <c r="AH82" s="22"/>
      <c r="AI82" s="22"/>
      <c r="AJ82" s="28">
        <v>0</v>
      </c>
      <c r="AK82" s="28"/>
      <c r="AL82" s="28"/>
      <c r="AM82" s="7">
        <f t="shared" si="25"/>
        <v>2034984</v>
      </c>
      <c r="AN82" s="43" t="str">
        <f>IF(O82&gt;0," ",1)</f>
        <v xml:space="preserve"> </v>
      </c>
      <c r="AO82" s="43" t="str">
        <f>IF(W82&gt;0," ",1)</f>
        <v xml:space="preserve"> </v>
      </c>
    </row>
    <row r="83" spans="1:41" ht="15.95" customHeight="1">
      <c r="A83" s="57" t="s">
        <v>150</v>
      </c>
      <c r="B83" s="57" t="s">
        <v>335</v>
      </c>
      <c r="C83" s="57" t="s">
        <v>14</v>
      </c>
      <c r="D83" s="57" t="s">
        <v>346</v>
      </c>
      <c r="E83" s="19">
        <v>6012.94</v>
      </c>
      <c r="F83" s="2">
        <f t="shared" si="23"/>
        <v>9422276.9799999986</v>
      </c>
      <c r="G83" s="41">
        <v>1394448.11</v>
      </c>
      <c r="H83" s="58">
        <v>328791</v>
      </c>
      <c r="I83" s="50">
        <f t="shared" si="13"/>
        <v>246593.25</v>
      </c>
      <c r="J83" s="58">
        <v>528310</v>
      </c>
      <c r="K83" s="58">
        <v>0</v>
      </c>
      <c r="L83" s="58">
        <v>1358951</v>
      </c>
      <c r="M83" s="58">
        <v>127842</v>
      </c>
      <c r="N83" s="2">
        <f t="shared" si="14"/>
        <v>3656144.3600000003</v>
      </c>
      <c r="O83" s="4">
        <f t="shared" si="15"/>
        <v>5766133</v>
      </c>
      <c r="P83" s="58">
        <v>2776</v>
      </c>
      <c r="Q83" s="58">
        <v>55</v>
      </c>
      <c r="R83" s="4">
        <f t="shared" si="16"/>
        <v>212225</v>
      </c>
      <c r="S83" s="6">
        <f t="shared" si="24"/>
        <v>432510.77419999999</v>
      </c>
      <c r="T83" s="39">
        <v>90022473</v>
      </c>
      <c r="U83" s="6">
        <f t="shared" si="17"/>
        <v>90022.472999999998</v>
      </c>
      <c r="V83" s="6">
        <f t="shared" si="18"/>
        <v>342488.30119999999</v>
      </c>
      <c r="W83" s="4">
        <f t="shared" si="19"/>
        <v>6849766</v>
      </c>
      <c r="X83" s="21">
        <f t="shared" si="20"/>
        <v>12828124</v>
      </c>
      <c r="Y83" s="22">
        <v>0</v>
      </c>
      <c r="Z83" s="22"/>
      <c r="AA83" s="20">
        <v>0</v>
      </c>
      <c r="AB83" s="4">
        <f t="shared" si="21"/>
        <v>0</v>
      </c>
      <c r="AC83" s="4">
        <f t="shared" si="22"/>
        <v>12828124</v>
      </c>
      <c r="AD83" s="22"/>
      <c r="AE83" s="22"/>
      <c r="AF83" s="22"/>
      <c r="AG83" s="22"/>
      <c r="AH83" s="22"/>
      <c r="AI83" s="22"/>
      <c r="AJ83" s="28">
        <v>0</v>
      </c>
      <c r="AK83" s="28"/>
      <c r="AL83" s="28"/>
      <c r="AM83" s="7">
        <f t="shared" si="25"/>
        <v>12828124</v>
      </c>
      <c r="AN83" s="43" t="str">
        <f>IF(O83&gt;0," ",1)</f>
        <v xml:space="preserve"> </v>
      </c>
      <c r="AO83" s="43" t="str">
        <f>IF(W83&gt;0," ",1)</f>
        <v xml:space="preserve"> </v>
      </c>
    </row>
    <row r="84" spans="1:41" ht="15.95" customHeight="1">
      <c r="A84" s="57" t="s">
        <v>150</v>
      </c>
      <c r="B84" s="57" t="s">
        <v>335</v>
      </c>
      <c r="C84" s="57" t="s">
        <v>876</v>
      </c>
      <c r="D84" s="57" t="s">
        <v>877</v>
      </c>
      <c r="E84" s="19">
        <v>159.85</v>
      </c>
      <c r="F84" s="2">
        <f t="shared" si="23"/>
        <v>250484.94999999998</v>
      </c>
      <c r="G84" s="41">
        <v>0</v>
      </c>
      <c r="H84" s="58">
        <v>0</v>
      </c>
      <c r="I84" s="50">
        <f t="shared" si="13"/>
        <v>0</v>
      </c>
      <c r="J84" s="58">
        <v>0</v>
      </c>
      <c r="K84" s="58">
        <v>0</v>
      </c>
      <c r="L84" s="58">
        <v>0</v>
      </c>
      <c r="M84" s="58">
        <v>0</v>
      </c>
      <c r="N84" s="2">
        <f t="shared" si="14"/>
        <v>0</v>
      </c>
      <c r="O84" s="4">
        <f t="shared" si="15"/>
        <v>250485</v>
      </c>
      <c r="P84" s="58">
        <v>0</v>
      </c>
      <c r="Q84" s="58">
        <v>0</v>
      </c>
      <c r="R84" s="4">
        <f t="shared" si="16"/>
        <v>0</v>
      </c>
      <c r="S84" s="6">
        <f t="shared" si="24"/>
        <v>11498.0105</v>
      </c>
      <c r="T84" s="39">
        <v>0</v>
      </c>
      <c r="U84" s="6">
        <f t="shared" si="17"/>
        <v>0</v>
      </c>
      <c r="V84" s="6">
        <f t="shared" si="18"/>
        <v>11498.0105</v>
      </c>
      <c r="W84" s="4">
        <f t="shared" si="19"/>
        <v>229960</v>
      </c>
      <c r="X84" s="21">
        <f t="shared" si="20"/>
        <v>480445</v>
      </c>
      <c r="Y84" s="22">
        <v>0</v>
      </c>
      <c r="Z84" s="22"/>
      <c r="AA84" s="20">
        <v>0</v>
      </c>
      <c r="AB84" s="4">
        <f t="shared" si="21"/>
        <v>0</v>
      </c>
      <c r="AC84" s="4">
        <f t="shared" si="22"/>
        <v>480445</v>
      </c>
      <c r="AD84" s="22"/>
      <c r="AE84" s="22"/>
      <c r="AF84" s="22"/>
      <c r="AG84" s="22"/>
      <c r="AH84" s="22">
        <v>3969</v>
      </c>
      <c r="AI84" s="22"/>
      <c r="AJ84" s="28">
        <v>0</v>
      </c>
      <c r="AK84" s="28"/>
      <c r="AL84" s="28"/>
      <c r="AM84" s="7">
        <f t="shared" si="25"/>
        <v>476476</v>
      </c>
      <c r="AN84" s="43" t="str">
        <f>IF(O84&gt;0," ",1)</f>
        <v xml:space="preserve"> </v>
      </c>
      <c r="AO84" s="43" t="str">
        <f>IF(W84&gt;0," ",1)</f>
        <v xml:space="preserve"> </v>
      </c>
    </row>
    <row r="85" spans="1:41" ht="15.95" customHeight="1">
      <c r="A85" s="57" t="s">
        <v>15</v>
      </c>
      <c r="B85" s="57" t="s">
        <v>347</v>
      </c>
      <c r="C85" s="57" t="s">
        <v>79</v>
      </c>
      <c r="D85" s="57" t="s">
        <v>348</v>
      </c>
      <c r="E85" s="19">
        <v>364.75</v>
      </c>
      <c r="F85" s="2">
        <f t="shared" si="23"/>
        <v>571563.25</v>
      </c>
      <c r="G85" s="41">
        <v>46978.09</v>
      </c>
      <c r="H85" s="58">
        <v>12553</v>
      </c>
      <c r="I85" s="50">
        <f t="shared" si="13"/>
        <v>9414.75</v>
      </c>
      <c r="J85" s="58">
        <v>27215</v>
      </c>
      <c r="K85" s="58">
        <v>0</v>
      </c>
      <c r="L85" s="58">
        <v>0</v>
      </c>
      <c r="M85" s="58">
        <v>24353</v>
      </c>
      <c r="N85" s="2">
        <f t="shared" si="14"/>
        <v>107960.84</v>
      </c>
      <c r="O85" s="4">
        <f t="shared" si="15"/>
        <v>463602</v>
      </c>
      <c r="P85" s="58">
        <v>118</v>
      </c>
      <c r="Q85" s="58">
        <v>75</v>
      </c>
      <c r="R85" s="4">
        <f t="shared" si="16"/>
        <v>12302</v>
      </c>
      <c r="S85" s="6">
        <f t="shared" si="24"/>
        <v>26236.467499999999</v>
      </c>
      <c r="T85" s="39">
        <v>3024990</v>
      </c>
      <c r="U85" s="6">
        <f t="shared" si="17"/>
        <v>3024.99</v>
      </c>
      <c r="V85" s="6">
        <f t="shared" si="18"/>
        <v>23211.477500000001</v>
      </c>
      <c r="W85" s="4">
        <f t="shared" si="19"/>
        <v>464230</v>
      </c>
      <c r="X85" s="21">
        <f t="shared" si="20"/>
        <v>940134</v>
      </c>
      <c r="Y85" s="22">
        <v>0</v>
      </c>
      <c r="Z85" s="22"/>
      <c r="AA85" s="20">
        <v>0</v>
      </c>
      <c r="AB85" s="4">
        <f t="shared" si="21"/>
        <v>0</v>
      </c>
      <c r="AC85" s="4">
        <f t="shared" si="22"/>
        <v>940134</v>
      </c>
      <c r="AD85" s="22"/>
      <c r="AE85" s="22"/>
      <c r="AF85" s="22"/>
      <c r="AG85" s="22"/>
      <c r="AH85" s="22"/>
      <c r="AI85" s="22"/>
      <c r="AJ85" s="28">
        <v>0</v>
      </c>
      <c r="AK85" s="28"/>
      <c r="AL85" s="28"/>
      <c r="AM85" s="7">
        <f t="shared" si="25"/>
        <v>940134</v>
      </c>
      <c r="AN85" s="43" t="str">
        <f>IF(O85&gt;0," ",1)</f>
        <v xml:space="preserve"> </v>
      </c>
      <c r="AO85" s="43" t="str">
        <f>IF(W85&gt;0," ",1)</f>
        <v xml:space="preserve"> </v>
      </c>
    </row>
    <row r="86" spans="1:41" ht="15.95" customHeight="1">
      <c r="A86" s="57" t="s">
        <v>15</v>
      </c>
      <c r="B86" s="57" t="s">
        <v>347</v>
      </c>
      <c r="C86" s="57" t="s">
        <v>51</v>
      </c>
      <c r="D86" s="57" t="s">
        <v>349</v>
      </c>
      <c r="E86" s="19">
        <v>677.03</v>
      </c>
      <c r="F86" s="2">
        <f t="shared" si="23"/>
        <v>1060906.01</v>
      </c>
      <c r="G86" s="41">
        <v>124952.89</v>
      </c>
      <c r="H86" s="58">
        <v>30432</v>
      </c>
      <c r="I86" s="50">
        <f t="shared" si="13"/>
        <v>22824</v>
      </c>
      <c r="J86" s="58">
        <v>57492</v>
      </c>
      <c r="K86" s="58">
        <v>0</v>
      </c>
      <c r="L86" s="58">
        <v>145942</v>
      </c>
      <c r="M86" s="58">
        <v>67717</v>
      </c>
      <c r="N86" s="2">
        <f t="shared" si="14"/>
        <v>418927.89</v>
      </c>
      <c r="O86" s="4">
        <f t="shared" si="15"/>
        <v>641978</v>
      </c>
      <c r="P86" s="58">
        <v>210</v>
      </c>
      <c r="Q86" s="58">
        <v>92</v>
      </c>
      <c r="R86" s="4">
        <f t="shared" si="16"/>
        <v>26855</v>
      </c>
      <c r="S86" s="6">
        <f t="shared" si="24"/>
        <v>48698.767899999999</v>
      </c>
      <c r="T86" s="39">
        <v>7464476</v>
      </c>
      <c r="U86" s="6">
        <f t="shared" si="17"/>
        <v>7464.4759999999997</v>
      </c>
      <c r="V86" s="6">
        <f t="shared" si="18"/>
        <v>41234.291899999997</v>
      </c>
      <c r="W86" s="4">
        <f t="shared" si="19"/>
        <v>824686</v>
      </c>
      <c r="X86" s="21">
        <f t="shared" si="20"/>
        <v>1493519</v>
      </c>
      <c r="Y86" s="22">
        <v>0</v>
      </c>
      <c r="Z86" s="22"/>
      <c r="AA86" s="20">
        <v>0</v>
      </c>
      <c r="AB86" s="4">
        <f t="shared" si="21"/>
        <v>0</v>
      </c>
      <c r="AC86" s="4">
        <f t="shared" si="22"/>
        <v>1493519</v>
      </c>
      <c r="AD86" s="22"/>
      <c r="AE86" s="22"/>
      <c r="AF86" s="22"/>
      <c r="AG86" s="22"/>
      <c r="AH86" s="22"/>
      <c r="AI86" s="22"/>
      <c r="AJ86" s="28">
        <v>0</v>
      </c>
      <c r="AK86" s="28"/>
      <c r="AL86" s="28"/>
      <c r="AM86" s="7">
        <f t="shared" si="25"/>
        <v>1493519</v>
      </c>
      <c r="AN86" s="43" t="str">
        <f>IF(O86&gt;0," ",1)</f>
        <v xml:space="preserve"> </v>
      </c>
      <c r="AO86" s="43" t="str">
        <f>IF(W86&gt;0," ",1)</f>
        <v xml:space="preserve"> </v>
      </c>
    </row>
    <row r="87" spans="1:41" ht="15.95" customHeight="1">
      <c r="A87" s="57" t="s">
        <v>15</v>
      </c>
      <c r="B87" s="57" t="s">
        <v>347</v>
      </c>
      <c r="C87" s="57" t="s">
        <v>192</v>
      </c>
      <c r="D87" s="57" t="s">
        <v>350</v>
      </c>
      <c r="E87" s="19">
        <v>714.70999999999981</v>
      </c>
      <c r="F87" s="2">
        <f t="shared" si="23"/>
        <v>1119950.5699999996</v>
      </c>
      <c r="G87" s="41">
        <v>236066.58</v>
      </c>
      <c r="H87" s="58">
        <v>61424</v>
      </c>
      <c r="I87" s="50">
        <f t="shared" si="13"/>
        <v>46068</v>
      </c>
      <c r="J87" s="58">
        <v>62196</v>
      </c>
      <c r="K87" s="58">
        <v>0</v>
      </c>
      <c r="L87" s="58">
        <v>157227</v>
      </c>
      <c r="M87" s="58">
        <v>111386</v>
      </c>
      <c r="N87" s="2">
        <f t="shared" si="14"/>
        <v>612943.57999999996</v>
      </c>
      <c r="O87" s="4">
        <f t="shared" si="15"/>
        <v>507007</v>
      </c>
      <c r="P87" s="58">
        <v>282</v>
      </c>
      <c r="Q87" s="58">
        <v>90</v>
      </c>
      <c r="R87" s="4">
        <f t="shared" si="16"/>
        <v>35278</v>
      </c>
      <c r="S87" s="6">
        <f t="shared" si="24"/>
        <v>51409.090300000003</v>
      </c>
      <c r="T87" s="39">
        <v>15036088</v>
      </c>
      <c r="U87" s="6">
        <f t="shared" si="17"/>
        <v>15036.088</v>
      </c>
      <c r="V87" s="6">
        <f t="shared" si="18"/>
        <v>36373.002300000007</v>
      </c>
      <c r="W87" s="4">
        <f t="shared" si="19"/>
        <v>727460</v>
      </c>
      <c r="X87" s="21">
        <f t="shared" si="20"/>
        <v>1269745</v>
      </c>
      <c r="Y87" s="22">
        <v>0</v>
      </c>
      <c r="Z87" s="22"/>
      <c r="AA87" s="20">
        <v>0</v>
      </c>
      <c r="AB87" s="4">
        <f t="shared" si="21"/>
        <v>0</v>
      </c>
      <c r="AC87" s="4">
        <f t="shared" si="22"/>
        <v>1269745</v>
      </c>
      <c r="AD87" s="22"/>
      <c r="AE87" s="22"/>
      <c r="AF87" s="22"/>
      <c r="AG87" s="22">
        <v>1293</v>
      </c>
      <c r="AH87" s="22"/>
      <c r="AI87" s="22"/>
      <c r="AJ87" s="28">
        <v>0</v>
      </c>
      <c r="AK87" s="28"/>
      <c r="AL87" s="28"/>
      <c r="AM87" s="7">
        <f t="shared" si="25"/>
        <v>1268452</v>
      </c>
      <c r="AN87" s="43" t="str">
        <f>IF(O87&gt;0," ",1)</f>
        <v xml:space="preserve"> </v>
      </c>
      <c r="AO87" s="43" t="str">
        <f>IF(W87&gt;0," ",1)</f>
        <v xml:space="preserve"> </v>
      </c>
    </row>
    <row r="88" spans="1:41" ht="15.95" customHeight="1">
      <c r="A88" s="57" t="s">
        <v>15</v>
      </c>
      <c r="B88" s="57" t="s">
        <v>347</v>
      </c>
      <c r="C88" s="57" t="s">
        <v>209</v>
      </c>
      <c r="D88" s="57" t="s">
        <v>351</v>
      </c>
      <c r="E88" s="19">
        <v>659.87</v>
      </c>
      <c r="F88" s="2">
        <f t="shared" si="23"/>
        <v>1034016.29</v>
      </c>
      <c r="G88" s="41">
        <v>83910.76</v>
      </c>
      <c r="H88" s="58">
        <v>18802</v>
      </c>
      <c r="I88" s="50">
        <f t="shared" si="13"/>
        <v>14101.5</v>
      </c>
      <c r="J88" s="58">
        <v>62033</v>
      </c>
      <c r="K88" s="58">
        <v>0</v>
      </c>
      <c r="L88" s="58">
        <v>138677</v>
      </c>
      <c r="M88" s="58">
        <v>51118</v>
      </c>
      <c r="N88" s="2">
        <f t="shared" si="14"/>
        <v>349840.26</v>
      </c>
      <c r="O88" s="4">
        <f t="shared" si="15"/>
        <v>684176</v>
      </c>
      <c r="P88" s="58">
        <v>343</v>
      </c>
      <c r="Q88" s="58">
        <v>79</v>
      </c>
      <c r="R88" s="4">
        <f t="shared" si="16"/>
        <v>37665</v>
      </c>
      <c r="S88" s="6">
        <f t="shared" si="24"/>
        <v>47464.449099999998</v>
      </c>
      <c r="T88" s="39">
        <v>4806663</v>
      </c>
      <c r="U88" s="6">
        <f t="shared" si="17"/>
        <v>4806.6629999999996</v>
      </c>
      <c r="V88" s="6">
        <f t="shared" si="18"/>
        <v>42657.786099999998</v>
      </c>
      <c r="W88" s="4">
        <f t="shared" si="19"/>
        <v>853156</v>
      </c>
      <c r="X88" s="21">
        <f t="shared" si="20"/>
        <v>1574997</v>
      </c>
      <c r="Y88" s="22">
        <v>0</v>
      </c>
      <c r="Z88" s="22"/>
      <c r="AA88" s="20">
        <v>0</v>
      </c>
      <c r="AB88" s="4">
        <f t="shared" si="21"/>
        <v>0</v>
      </c>
      <c r="AC88" s="4">
        <f t="shared" si="22"/>
        <v>1574997</v>
      </c>
      <c r="AD88" s="22"/>
      <c r="AE88" s="22"/>
      <c r="AF88" s="22"/>
      <c r="AG88" s="22"/>
      <c r="AH88" s="22"/>
      <c r="AI88" s="22"/>
      <c r="AJ88" s="28">
        <v>0</v>
      </c>
      <c r="AK88" s="28"/>
      <c r="AL88" s="28"/>
      <c r="AM88" s="7">
        <f t="shared" si="25"/>
        <v>1574997</v>
      </c>
      <c r="AN88" s="43" t="str">
        <f>IF(O88&gt;0," ",1)</f>
        <v xml:space="preserve"> </v>
      </c>
      <c r="AO88" s="43" t="str">
        <f>IF(W88&gt;0," ",1)</f>
        <v xml:space="preserve"> </v>
      </c>
    </row>
    <row r="89" spans="1:41" ht="15.95" customHeight="1">
      <c r="A89" s="59" t="s">
        <v>15</v>
      </c>
      <c r="B89" s="59" t="s">
        <v>347</v>
      </c>
      <c r="C89" s="59" t="s">
        <v>120</v>
      </c>
      <c r="D89" s="59" t="s">
        <v>352</v>
      </c>
      <c r="E89" s="19">
        <v>2250.4499999999998</v>
      </c>
      <c r="F89" s="2">
        <f t="shared" si="23"/>
        <v>3526455.15</v>
      </c>
      <c r="G89" s="41">
        <v>533180.28</v>
      </c>
      <c r="H89" s="60">
        <v>133133</v>
      </c>
      <c r="I89" s="50">
        <f t="shared" si="13"/>
        <v>99849.75</v>
      </c>
      <c r="J89" s="60">
        <v>200547</v>
      </c>
      <c r="K89" s="60">
        <v>0</v>
      </c>
      <c r="L89" s="60">
        <v>488260</v>
      </c>
      <c r="M89" s="60">
        <v>124846</v>
      </c>
      <c r="N89" s="2">
        <f t="shared" si="14"/>
        <v>1446683.03</v>
      </c>
      <c r="O89" s="4">
        <f t="shared" si="15"/>
        <v>2079772</v>
      </c>
      <c r="P89" s="60">
        <v>804</v>
      </c>
      <c r="Q89" s="60">
        <v>73</v>
      </c>
      <c r="R89" s="4">
        <f t="shared" si="16"/>
        <v>81582</v>
      </c>
      <c r="S89" s="6">
        <f t="shared" si="24"/>
        <v>161874.86850000001</v>
      </c>
      <c r="T89" s="39">
        <v>33809783</v>
      </c>
      <c r="U89" s="6">
        <f t="shared" si="17"/>
        <v>33809.783000000003</v>
      </c>
      <c r="V89" s="6">
        <f t="shared" si="18"/>
        <v>128065.08550000002</v>
      </c>
      <c r="W89" s="4">
        <f t="shared" si="19"/>
        <v>2561302</v>
      </c>
      <c r="X89" s="21">
        <f t="shared" si="20"/>
        <v>4722656</v>
      </c>
      <c r="Y89" s="22">
        <v>0</v>
      </c>
      <c r="Z89" s="22"/>
      <c r="AA89" s="20">
        <v>0</v>
      </c>
      <c r="AB89" s="4">
        <f t="shared" si="21"/>
        <v>0</v>
      </c>
      <c r="AC89" s="4">
        <f t="shared" si="22"/>
        <v>4722656</v>
      </c>
      <c r="AD89" s="22"/>
      <c r="AE89" s="22"/>
      <c r="AF89" s="22"/>
      <c r="AG89" s="22"/>
      <c r="AH89" s="22"/>
      <c r="AI89" s="22"/>
      <c r="AJ89" s="28">
        <v>0</v>
      </c>
      <c r="AK89" s="28"/>
      <c r="AL89" s="28"/>
      <c r="AM89" s="7">
        <f t="shared" si="25"/>
        <v>4722656</v>
      </c>
      <c r="AN89" s="43" t="str">
        <f>IF(O89&gt;0," ",1)</f>
        <v xml:space="preserve"> </v>
      </c>
      <c r="AO89" s="43" t="str">
        <f>IF(W89&gt;0," ",1)</f>
        <v xml:space="preserve"> </v>
      </c>
    </row>
    <row r="90" spans="1:41" ht="15.95" customHeight="1">
      <c r="A90" s="57" t="s">
        <v>121</v>
      </c>
      <c r="B90" s="57" t="s">
        <v>353</v>
      </c>
      <c r="C90" s="57" t="s">
        <v>192</v>
      </c>
      <c r="D90" s="57" t="s">
        <v>354</v>
      </c>
      <c r="E90" s="19">
        <v>630.4</v>
      </c>
      <c r="F90" s="2">
        <f t="shared" si="23"/>
        <v>987836.79999999993</v>
      </c>
      <c r="G90" s="41">
        <v>621957.04</v>
      </c>
      <c r="H90" s="58">
        <v>160958</v>
      </c>
      <c r="I90" s="50">
        <f t="shared" si="13"/>
        <v>120718.5</v>
      </c>
      <c r="J90" s="58">
        <v>44144</v>
      </c>
      <c r="K90" s="58">
        <v>42000</v>
      </c>
      <c r="L90" s="58">
        <v>139547</v>
      </c>
      <c r="M90" s="58">
        <v>202615</v>
      </c>
      <c r="N90" s="2">
        <f t="shared" si="14"/>
        <v>1170981.54</v>
      </c>
      <c r="O90" s="4">
        <f t="shared" si="15"/>
        <v>0</v>
      </c>
      <c r="P90" s="58">
        <v>42</v>
      </c>
      <c r="Q90" s="58">
        <v>167</v>
      </c>
      <c r="R90" s="4">
        <f t="shared" si="16"/>
        <v>9749</v>
      </c>
      <c r="S90" s="6">
        <f t="shared" si="24"/>
        <v>45344.671999999999</v>
      </c>
      <c r="T90" s="39">
        <v>35992884</v>
      </c>
      <c r="U90" s="6">
        <f t="shared" si="17"/>
        <v>35992.883999999998</v>
      </c>
      <c r="V90" s="6">
        <f t="shared" si="18"/>
        <v>9351.7880000000005</v>
      </c>
      <c r="W90" s="4">
        <f t="shared" si="19"/>
        <v>187036</v>
      </c>
      <c r="X90" s="21">
        <f t="shared" si="20"/>
        <v>196785</v>
      </c>
      <c r="Y90" s="22">
        <v>0</v>
      </c>
      <c r="Z90" s="22"/>
      <c r="AA90" s="20">
        <v>0</v>
      </c>
      <c r="AB90" s="4">
        <f t="shared" si="21"/>
        <v>0</v>
      </c>
      <c r="AC90" s="4">
        <f t="shared" si="22"/>
        <v>196785</v>
      </c>
      <c r="AD90" s="22"/>
      <c r="AE90" s="22"/>
      <c r="AF90" s="22"/>
      <c r="AG90" s="22"/>
      <c r="AH90" s="22"/>
      <c r="AI90" s="22"/>
      <c r="AJ90" s="28">
        <v>0</v>
      </c>
      <c r="AK90" s="28"/>
      <c r="AL90" s="28"/>
      <c r="AM90" s="7">
        <f t="shared" si="25"/>
        <v>196785</v>
      </c>
      <c r="AN90" s="43">
        <f>IF(O90&gt;0," ",1)</f>
        <v>1</v>
      </c>
      <c r="AO90" s="43" t="str">
        <f>IF(W90&gt;0," ",1)</f>
        <v xml:space="preserve"> </v>
      </c>
    </row>
    <row r="91" spans="1:41" ht="15.95" customHeight="1">
      <c r="A91" s="57" t="s">
        <v>121</v>
      </c>
      <c r="B91" s="57" t="s">
        <v>353</v>
      </c>
      <c r="C91" s="57" t="s">
        <v>114</v>
      </c>
      <c r="D91" s="57" t="s">
        <v>355</v>
      </c>
      <c r="E91" s="19">
        <v>263.19</v>
      </c>
      <c r="F91" s="2">
        <f t="shared" si="23"/>
        <v>412418.73</v>
      </c>
      <c r="G91" s="41">
        <v>83894.720000000001</v>
      </c>
      <c r="H91" s="58">
        <v>46479</v>
      </c>
      <c r="I91" s="50">
        <f t="shared" si="13"/>
        <v>34859.25</v>
      </c>
      <c r="J91" s="58">
        <v>12730</v>
      </c>
      <c r="K91" s="58">
        <v>12210</v>
      </c>
      <c r="L91" s="58">
        <v>36371</v>
      </c>
      <c r="M91" s="58">
        <v>62875</v>
      </c>
      <c r="N91" s="2">
        <f t="shared" si="14"/>
        <v>242939.97</v>
      </c>
      <c r="O91" s="4">
        <f t="shared" si="15"/>
        <v>169479</v>
      </c>
      <c r="P91" s="58">
        <v>93</v>
      </c>
      <c r="Q91" s="58">
        <v>167</v>
      </c>
      <c r="R91" s="4">
        <f t="shared" si="16"/>
        <v>21588</v>
      </c>
      <c r="S91" s="6">
        <f t="shared" si="24"/>
        <v>18931.256700000002</v>
      </c>
      <c r="T91" s="39">
        <v>4799469</v>
      </c>
      <c r="U91" s="6">
        <f t="shared" si="17"/>
        <v>4799.4690000000001</v>
      </c>
      <c r="V91" s="6">
        <f t="shared" si="18"/>
        <v>14131.787700000001</v>
      </c>
      <c r="W91" s="4">
        <f t="shared" si="19"/>
        <v>282636</v>
      </c>
      <c r="X91" s="21">
        <f t="shared" si="20"/>
        <v>473703</v>
      </c>
      <c r="Y91" s="22">
        <v>0</v>
      </c>
      <c r="Z91" s="22"/>
      <c r="AA91" s="20">
        <v>0</v>
      </c>
      <c r="AB91" s="4">
        <f t="shared" si="21"/>
        <v>0</v>
      </c>
      <c r="AC91" s="4">
        <f t="shared" si="22"/>
        <v>473703</v>
      </c>
      <c r="AD91" s="22"/>
      <c r="AE91" s="22"/>
      <c r="AF91" s="22"/>
      <c r="AG91" s="22"/>
      <c r="AH91" s="22"/>
      <c r="AI91" s="22"/>
      <c r="AJ91" s="28">
        <v>0</v>
      </c>
      <c r="AK91" s="28"/>
      <c r="AL91" s="28"/>
      <c r="AM91" s="7">
        <f t="shared" si="25"/>
        <v>473703</v>
      </c>
      <c r="AN91" s="43" t="str">
        <f>IF(O91&gt;0," ",1)</f>
        <v xml:space="preserve"> </v>
      </c>
      <c r="AO91" s="43" t="str">
        <f>IF(W91&gt;0," ",1)</f>
        <v xml:space="preserve"> </v>
      </c>
    </row>
    <row r="92" spans="1:41" ht="15.95" customHeight="1">
      <c r="A92" s="57" t="s">
        <v>121</v>
      </c>
      <c r="B92" s="57" t="s">
        <v>353</v>
      </c>
      <c r="C92" s="57" t="s">
        <v>210</v>
      </c>
      <c r="D92" s="57" t="s">
        <v>356</v>
      </c>
      <c r="E92" s="19">
        <v>214.02</v>
      </c>
      <c r="F92" s="2">
        <f t="shared" si="23"/>
        <v>335369.34000000003</v>
      </c>
      <c r="G92" s="41">
        <v>202380.17</v>
      </c>
      <c r="H92" s="58">
        <v>42242</v>
      </c>
      <c r="I92" s="50">
        <f t="shared" si="13"/>
        <v>31681.5</v>
      </c>
      <c r="J92" s="58">
        <v>11596</v>
      </c>
      <c r="K92" s="58">
        <v>10945</v>
      </c>
      <c r="L92" s="58">
        <v>41415</v>
      </c>
      <c r="M92" s="58">
        <v>80648</v>
      </c>
      <c r="N92" s="2">
        <f t="shared" si="14"/>
        <v>378665.67000000004</v>
      </c>
      <c r="O92" s="4">
        <f t="shared" si="15"/>
        <v>0</v>
      </c>
      <c r="P92" s="58">
        <v>35</v>
      </c>
      <c r="Q92" s="58">
        <v>167</v>
      </c>
      <c r="R92" s="4">
        <f t="shared" si="16"/>
        <v>8125</v>
      </c>
      <c r="S92" s="6">
        <f t="shared" si="24"/>
        <v>15394.4586</v>
      </c>
      <c r="T92" s="39">
        <v>13036687</v>
      </c>
      <c r="U92" s="6">
        <f t="shared" si="17"/>
        <v>13036.687</v>
      </c>
      <c r="V92" s="6">
        <f t="shared" si="18"/>
        <v>2357.7716</v>
      </c>
      <c r="W92" s="4">
        <f t="shared" si="19"/>
        <v>47155</v>
      </c>
      <c r="X92" s="21">
        <f t="shared" si="20"/>
        <v>55280</v>
      </c>
      <c r="Y92" s="22">
        <v>0</v>
      </c>
      <c r="Z92" s="22"/>
      <c r="AA92" s="20">
        <v>0</v>
      </c>
      <c r="AB92" s="4">
        <f t="shared" si="21"/>
        <v>0</v>
      </c>
      <c r="AC92" s="4">
        <f t="shared" si="22"/>
        <v>55280</v>
      </c>
      <c r="AD92" s="22"/>
      <c r="AE92" s="22"/>
      <c r="AF92" s="22"/>
      <c r="AG92" s="22"/>
      <c r="AH92" s="22">
        <v>1701</v>
      </c>
      <c r="AI92" s="22"/>
      <c r="AJ92" s="28">
        <v>0</v>
      </c>
      <c r="AK92" s="28"/>
      <c r="AL92" s="28"/>
      <c r="AM92" s="7">
        <f t="shared" si="25"/>
        <v>53579</v>
      </c>
      <c r="AN92" s="43">
        <f>IF(O92&gt;0," ",1)</f>
        <v>1</v>
      </c>
      <c r="AO92" s="43" t="str">
        <f>IF(W92&gt;0," ",1)</f>
        <v xml:space="preserve"> </v>
      </c>
    </row>
    <row r="93" spans="1:41" ht="15.95" customHeight="1">
      <c r="A93" s="57" t="s">
        <v>92</v>
      </c>
      <c r="B93" s="57" t="s">
        <v>357</v>
      </c>
      <c r="C93" s="57" t="s">
        <v>119</v>
      </c>
      <c r="D93" s="57" t="s">
        <v>358</v>
      </c>
      <c r="E93" s="19">
        <v>501.90999999999997</v>
      </c>
      <c r="F93" s="2">
        <f t="shared" si="23"/>
        <v>786492.97</v>
      </c>
      <c r="G93" s="41">
        <v>116667.09</v>
      </c>
      <c r="H93" s="58">
        <v>52138</v>
      </c>
      <c r="I93" s="50">
        <f t="shared" si="13"/>
        <v>39103.5</v>
      </c>
      <c r="J93" s="58">
        <v>42301</v>
      </c>
      <c r="K93" s="58">
        <v>0</v>
      </c>
      <c r="L93" s="58">
        <v>0</v>
      </c>
      <c r="M93" s="58">
        <v>30734</v>
      </c>
      <c r="N93" s="2">
        <f t="shared" si="14"/>
        <v>228805.59</v>
      </c>
      <c r="O93" s="4">
        <f t="shared" si="15"/>
        <v>557687</v>
      </c>
      <c r="P93" s="58">
        <v>299</v>
      </c>
      <c r="Q93" s="58">
        <v>33</v>
      </c>
      <c r="R93" s="4">
        <f t="shared" si="16"/>
        <v>13715</v>
      </c>
      <c r="S93" s="6">
        <f t="shared" si="24"/>
        <v>36102.386299999998</v>
      </c>
      <c r="T93" s="39">
        <v>7079314</v>
      </c>
      <c r="U93" s="6">
        <f t="shared" si="17"/>
        <v>7079.3140000000003</v>
      </c>
      <c r="V93" s="6">
        <f t="shared" si="18"/>
        <v>29023.0723</v>
      </c>
      <c r="W93" s="4">
        <f t="shared" si="19"/>
        <v>580461</v>
      </c>
      <c r="X93" s="21">
        <f t="shared" si="20"/>
        <v>1151863</v>
      </c>
      <c r="Y93" s="22">
        <v>0</v>
      </c>
      <c r="Z93" s="22"/>
      <c r="AA93" s="20">
        <v>0</v>
      </c>
      <c r="AB93" s="4">
        <f t="shared" si="21"/>
        <v>0</v>
      </c>
      <c r="AC93" s="4">
        <f t="shared" si="22"/>
        <v>1151863</v>
      </c>
      <c r="AD93" s="22"/>
      <c r="AE93" s="22"/>
      <c r="AF93" s="22"/>
      <c r="AG93" s="22"/>
      <c r="AH93" s="22"/>
      <c r="AI93" s="22"/>
      <c r="AJ93" s="28">
        <v>0</v>
      </c>
      <c r="AK93" s="28"/>
      <c r="AL93" s="28"/>
      <c r="AM93" s="7">
        <f t="shared" si="25"/>
        <v>1151863</v>
      </c>
      <c r="AN93" s="43" t="str">
        <f>IF(O93&gt;0," ",1)</f>
        <v xml:space="preserve"> </v>
      </c>
      <c r="AO93" s="43" t="str">
        <f>IF(W93&gt;0," ",1)</f>
        <v xml:space="preserve"> </v>
      </c>
    </row>
    <row r="94" spans="1:41" ht="15.95" customHeight="1">
      <c r="A94" s="57" t="s">
        <v>92</v>
      </c>
      <c r="B94" s="57" t="s">
        <v>357</v>
      </c>
      <c r="C94" s="57" t="s">
        <v>192</v>
      </c>
      <c r="D94" s="57" t="s">
        <v>359</v>
      </c>
      <c r="E94" s="19">
        <v>37496.9</v>
      </c>
      <c r="F94" s="2">
        <f t="shared" si="23"/>
        <v>58757642.300000004</v>
      </c>
      <c r="G94" s="41">
        <v>16428419.449999999</v>
      </c>
      <c r="H94" s="58">
        <v>4385215</v>
      </c>
      <c r="I94" s="50">
        <f t="shared" si="13"/>
        <v>3288911.25</v>
      </c>
      <c r="J94" s="58">
        <v>3554382</v>
      </c>
      <c r="K94" s="58">
        <v>65379</v>
      </c>
      <c r="L94" s="58">
        <v>8468027</v>
      </c>
      <c r="M94" s="58">
        <v>341675</v>
      </c>
      <c r="N94" s="2">
        <f t="shared" si="14"/>
        <v>32146793.699999999</v>
      </c>
      <c r="O94" s="4">
        <f t="shared" si="15"/>
        <v>26610849</v>
      </c>
      <c r="P94" s="58">
        <v>10046</v>
      </c>
      <c r="Q94" s="58">
        <v>33</v>
      </c>
      <c r="R94" s="4">
        <f t="shared" si="16"/>
        <v>460810</v>
      </c>
      <c r="S94" s="6">
        <f t="shared" si="24"/>
        <v>2697152.017</v>
      </c>
      <c r="T94" s="39">
        <v>1020898137</v>
      </c>
      <c r="U94" s="6">
        <f t="shared" si="17"/>
        <v>1020898.137</v>
      </c>
      <c r="V94" s="6">
        <f t="shared" si="18"/>
        <v>1676253.88</v>
      </c>
      <c r="W94" s="4">
        <f t="shared" si="19"/>
        <v>33525078</v>
      </c>
      <c r="X94" s="21">
        <f t="shared" si="20"/>
        <v>60596737</v>
      </c>
      <c r="Y94" s="22">
        <v>0</v>
      </c>
      <c r="Z94" s="22"/>
      <c r="AA94" s="20">
        <v>0</v>
      </c>
      <c r="AB94" s="4">
        <f t="shared" si="21"/>
        <v>0</v>
      </c>
      <c r="AC94" s="4">
        <f t="shared" si="22"/>
        <v>60596737</v>
      </c>
      <c r="AD94" s="22"/>
      <c r="AE94" s="22"/>
      <c r="AF94" s="22"/>
      <c r="AG94" s="22"/>
      <c r="AH94" s="22"/>
      <c r="AI94" s="22"/>
      <c r="AJ94" s="28">
        <v>0</v>
      </c>
      <c r="AK94" s="28"/>
      <c r="AL94" s="28"/>
      <c r="AM94" s="7">
        <f t="shared" si="25"/>
        <v>60596737</v>
      </c>
      <c r="AN94" s="43" t="str">
        <f>IF(O94&gt;0," ",1)</f>
        <v xml:space="preserve"> </v>
      </c>
      <c r="AO94" s="43" t="str">
        <f>IF(W94&gt;0," ",1)</f>
        <v xml:space="preserve"> </v>
      </c>
    </row>
    <row r="95" spans="1:41" ht="15.95" customHeight="1">
      <c r="A95" s="57" t="s">
        <v>92</v>
      </c>
      <c r="B95" s="57" t="s">
        <v>357</v>
      </c>
      <c r="C95" s="57" t="s">
        <v>17</v>
      </c>
      <c r="D95" s="57" t="s">
        <v>360</v>
      </c>
      <c r="E95" s="19">
        <v>25688</v>
      </c>
      <c r="F95" s="2">
        <f t="shared" si="23"/>
        <v>40253096</v>
      </c>
      <c r="G95" s="41">
        <v>14321639.869999999</v>
      </c>
      <c r="H95" s="58">
        <v>2918410</v>
      </c>
      <c r="I95" s="50">
        <f t="shared" si="13"/>
        <v>2188807.5</v>
      </c>
      <c r="J95" s="58">
        <v>2365577</v>
      </c>
      <c r="K95" s="58">
        <v>43525</v>
      </c>
      <c r="L95" s="58">
        <v>5620044</v>
      </c>
      <c r="M95" s="58">
        <v>308338</v>
      </c>
      <c r="N95" s="2">
        <f t="shared" si="14"/>
        <v>24847931.369999997</v>
      </c>
      <c r="O95" s="4">
        <f t="shared" si="15"/>
        <v>15405165</v>
      </c>
      <c r="P95" s="58">
        <v>10073</v>
      </c>
      <c r="Q95" s="58">
        <v>33</v>
      </c>
      <c r="R95" s="4">
        <f t="shared" si="16"/>
        <v>462049</v>
      </c>
      <c r="S95" s="6">
        <f t="shared" si="24"/>
        <v>1847737.84</v>
      </c>
      <c r="T95" s="39">
        <v>902621427</v>
      </c>
      <c r="U95" s="6">
        <f t="shared" si="17"/>
        <v>902621.42700000003</v>
      </c>
      <c r="V95" s="6">
        <f t="shared" si="18"/>
        <v>945116.41300000006</v>
      </c>
      <c r="W95" s="4">
        <f t="shared" si="19"/>
        <v>18902328</v>
      </c>
      <c r="X95" s="21">
        <f t="shared" si="20"/>
        <v>34769542</v>
      </c>
      <c r="Y95" s="22">
        <v>0</v>
      </c>
      <c r="Z95" s="22"/>
      <c r="AA95" s="20">
        <v>0</v>
      </c>
      <c r="AB95" s="4">
        <f t="shared" si="21"/>
        <v>0</v>
      </c>
      <c r="AC95" s="4">
        <f t="shared" si="22"/>
        <v>34769542</v>
      </c>
      <c r="AD95" s="22"/>
      <c r="AE95" s="22"/>
      <c r="AF95" s="22"/>
      <c r="AG95" s="22"/>
      <c r="AH95" s="22"/>
      <c r="AI95" s="22"/>
      <c r="AJ95" s="28">
        <v>0</v>
      </c>
      <c r="AK95" s="28"/>
      <c r="AL95" s="28"/>
      <c r="AM95" s="7">
        <f t="shared" si="25"/>
        <v>34769542</v>
      </c>
      <c r="AN95" s="43" t="str">
        <f>IF(O95&gt;0," ",1)</f>
        <v xml:space="preserve"> </v>
      </c>
      <c r="AO95" s="43" t="str">
        <f>IF(W95&gt;0," ",1)</f>
        <v xml:space="preserve"> </v>
      </c>
    </row>
    <row r="96" spans="1:41" ht="15.95" customHeight="1">
      <c r="A96" s="57" t="s">
        <v>92</v>
      </c>
      <c r="B96" s="57" t="s">
        <v>357</v>
      </c>
      <c r="C96" s="57" t="s">
        <v>225</v>
      </c>
      <c r="D96" s="57" t="s">
        <v>361</v>
      </c>
      <c r="E96" s="19">
        <v>4465.8</v>
      </c>
      <c r="F96" s="2">
        <f t="shared" si="23"/>
        <v>6997908.6000000006</v>
      </c>
      <c r="G96" s="41">
        <v>1105676.93</v>
      </c>
      <c r="H96" s="58">
        <v>530064</v>
      </c>
      <c r="I96" s="50">
        <f t="shared" si="13"/>
        <v>397548</v>
      </c>
      <c r="J96" s="58">
        <v>429556</v>
      </c>
      <c r="K96" s="58">
        <v>7913</v>
      </c>
      <c r="L96" s="58">
        <v>1105539</v>
      </c>
      <c r="M96" s="58">
        <v>298750</v>
      </c>
      <c r="N96" s="2">
        <f t="shared" si="14"/>
        <v>3344982.9299999997</v>
      </c>
      <c r="O96" s="4">
        <f t="shared" si="15"/>
        <v>3652926</v>
      </c>
      <c r="P96" s="58">
        <v>2441</v>
      </c>
      <c r="Q96" s="58">
        <v>33</v>
      </c>
      <c r="R96" s="4">
        <f t="shared" si="16"/>
        <v>111969</v>
      </c>
      <c r="S96" s="6">
        <f t="shared" si="24"/>
        <v>321224.99400000001</v>
      </c>
      <c r="T96" s="39">
        <v>69758797</v>
      </c>
      <c r="U96" s="6">
        <f t="shared" si="17"/>
        <v>69758.797000000006</v>
      </c>
      <c r="V96" s="6">
        <f t="shared" si="18"/>
        <v>251466.19699999999</v>
      </c>
      <c r="W96" s="4">
        <f t="shared" si="19"/>
        <v>5029324</v>
      </c>
      <c r="X96" s="21">
        <f t="shared" si="20"/>
        <v>8794219</v>
      </c>
      <c r="Y96" s="22">
        <v>0</v>
      </c>
      <c r="Z96" s="22"/>
      <c r="AA96" s="20">
        <v>0</v>
      </c>
      <c r="AB96" s="4">
        <f t="shared" si="21"/>
        <v>0</v>
      </c>
      <c r="AC96" s="4">
        <f t="shared" si="22"/>
        <v>8794219</v>
      </c>
      <c r="AD96" s="22"/>
      <c r="AE96" s="22"/>
      <c r="AF96" s="22"/>
      <c r="AG96" s="22"/>
      <c r="AH96" s="22"/>
      <c r="AI96" s="22"/>
      <c r="AJ96" s="28">
        <v>0</v>
      </c>
      <c r="AK96" s="28"/>
      <c r="AL96" s="28"/>
      <c r="AM96" s="7">
        <f t="shared" si="25"/>
        <v>8794219</v>
      </c>
      <c r="AN96" s="43" t="str">
        <f>IF(O96&gt;0," ",1)</f>
        <v xml:space="preserve"> </v>
      </c>
      <c r="AO96" s="43" t="str">
        <f>IF(W96&gt;0," ",1)</f>
        <v xml:space="preserve"> </v>
      </c>
    </row>
    <row r="97" spans="1:41" ht="15.95" customHeight="1">
      <c r="A97" s="57" t="s">
        <v>92</v>
      </c>
      <c r="B97" s="57" t="s">
        <v>357</v>
      </c>
      <c r="C97" s="57" t="s">
        <v>71</v>
      </c>
      <c r="D97" s="57" t="s">
        <v>362</v>
      </c>
      <c r="E97" s="19">
        <v>1773.66</v>
      </c>
      <c r="F97" s="2">
        <f t="shared" si="23"/>
        <v>2779325.22</v>
      </c>
      <c r="G97" s="41">
        <v>315058.15000000002</v>
      </c>
      <c r="H97" s="58">
        <v>213406</v>
      </c>
      <c r="I97" s="50">
        <f t="shared" si="13"/>
        <v>160054.5</v>
      </c>
      <c r="J97" s="58">
        <v>173002</v>
      </c>
      <c r="K97" s="58">
        <v>3179</v>
      </c>
      <c r="L97" s="58">
        <v>427850</v>
      </c>
      <c r="M97" s="58">
        <v>137267</v>
      </c>
      <c r="N97" s="2">
        <f t="shared" si="14"/>
        <v>1216410.6499999999</v>
      </c>
      <c r="O97" s="4">
        <f t="shared" si="15"/>
        <v>1562915</v>
      </c>
      <c r="P97" s="58">
        <v>647</v>
      </c>
      <c r="Q97" s="58">
        <v>55</v>
      </c>
      <c r="R97" s="4">
        <f t="shared" si="16"/>
        <v>49463</v>
      </c>
      <c r="S97" s="6">
        <f t="shared" si="24"/>
        <v>127579.36380000001</v>
      </c>
      <c r="T97" s="39">
        <v>19036746</v>
      </c>
      <c r="U97" s="6">
        <f t="shared" si="17"/>
        <v>19036.745999999999</v>
      </c>
      <c r="V97" s="6">
        <f t="shared" si="18"/>
        <v>108542.61780000001</v>
      </c>
      <c r="W97" s="4">
        <f t="shared" si="19"/>
        <v>2170852</v>
      </c>
      <c r="X97" s="21">
        <f t="shared" si="20"/>
        <v>3783230</v>
      </c>
      <c r="Y97" s="22">
        <v>0</v>
      </c>
      <c r="Z97" s="22"/>
      <c r="AA97" s="20">
        <v>0</v>
      </c>
      <c r="AB97" s="4">
        <f t="shared" si="21"/>
        <v>0</v>
      </c>
      <c r="AC97" s="4">
        <f t="shared" si="22"/>
        <v>3783230</v>
      </c>
      <c r="AD97" s="22"/>
      <c r="AE97" s="22"/>
      <c r="AF97" s="22"/>
      <c r="AG97" s="22"/>
      <c r="AH97" s="22"/>
      <c r="AI97" s="22"/>
      <c r="AJ97" s="28">
        <v>0</v>
      </c>
      <c r="AK97" s="28"/>
      <c r="AL97" s="28"/>
      <c r="AM97" s="7">
        <f t="shared" si="25"/>
        <v>3783230</v>
      </c>
      <c r="AN97" s="43" t="str">
        <f>IF(O97&gt;0," ",1)</f>
        <v xml:space="preserve"> </v>
      </c>
      <c r="AO97" s="43" t="str">
        <f>IF(W97&gt;0," ",1)</f>
        <v xml:space="preserve"> </v>
      </c>
    </row>
    <row r="98" spans="1:41" ht="15.95" customHeight="1">
      <c r="A98" s="57" t="s">
        <v>92</v>
      </c>
      <c r="B98" s="57" t="s">
        <v>357</v>
      </c>
      <c r="C98" s="57" t="s">
        <v>18</v>
      </c>
      <c r="D98" s="57" t="s">
        <v>363</v>
      </c>
      <c r="E98" s="19">
        <v>2060.66</v>
      </c>
      <c r="F98" s="2">
        <f t="shared" si="23"/>
        <v>3229054.2199999997</v>
      </c>
      <c r="G98" s="41">
        <v>309637.92</v>
      </c>
      <c r="H98" s="58">
        <v>229082</v>
      </c>
      <c r="I98" s="50">
        <f t="shared" si="13"/>
        <v>171811.5</v>
      </c>
      <c r="J98" s="58">
        <v>185687</v>
      </c>
      <c r="K98" s="58">
        <v>3417</v>
      </c>
      <c r="L98" s="58">
        <v>466679</v>
      </c>
      <c r="M98" s="58">
        <v>150486</v>
      </c>
      <c r="N98" s="2">
        <f t="shared" si="14"/>
        <v>1287718.42</v>
      </c>
      <c r="O98" s="4">
        <f t="shared" si="15"/>
        <v>1941336</v>
      </c>
      <c r="P98" s="58">
        <v>1111</v>
      </c>
      <c r="Q98" s="58">
        <v>33</v>
      </c>
      <c r="R98" s="4">
        <f t="shared" si="16"/>
        <v>50962</v>
      </c>
      <c r="S98" s="6">
        <f t="shared" si="24"/>
        <v>148223.2738</v>
      </c>
      <c r="T98" s="39">
        <v>19734883</v>
      </c>
      <c r="U98" s="6">
        <f t="shared" si="17"/>
        <v>19734.883000000002</v>
      </c>
      <c r="V98" s="6">
        <f t="shared" si="18"/>
        <v>128488.39079999999</v>
      </c>
      <c r="W98" s="4">
        <f t="shared" si="19"/>
        <v>2569768</v>
      </c>
      <c r="X98" s="21">
        <f t="shared" si="20"/>
        <v>4562066</v>
      </c>
      <c r="Y98" s="22">
        <v>0</v>
      </c>
      <c r="Z98" s="22"/>
      <c r="AA98" s="20">
        <v>0</v>
      </c>
      <c r="AB98" s="4">
        <f t="shared" si="21"/>
        <v>0</v>
      </c>
      <c r="AC98" s="4">
        <f t="shared" si="22"/>
        <v>4562066</v>
      </c>
      <c r="AD98" s="22"/>
      <c r="AE98" s="22"/>
      <c r="AF98" s="22"/>
      <c r="AG98" s="22"/>
      <c r="AH98" s="22"/>
      <c r="AI98" s="22"/>
      <c r="AJ98" s="28">
        <v>0</v>
      </c>
      <c r="AK98" s="28"/>
      <c r="AL98" s="28"/>
      <c r="AM98" s="7">
        <f t="shared" si="25"/>
        <v>4562066</v>
      </c>
      <c r="AN98" s="43" t="str">
        <f>IF(O98&gt;0," ",1)</f>
        <v xml:space="preserve"> </v>
      </c>
      <c r="AO98" s="43" t="str">
        <f>IF(W98&gt;0," ",1)</f>
        <v xml:space="preserve"> </v>
      </c>
    </row>
    <row r="99" spans="1:41" ht="15.95" customHeight="1">
      <c r="A99" s="57" t="s">
        <v>163</v>
      </c>
      <c r="B99" s="57" t="s">
        <v>364</v>
      </c>
      <c r="C99" s="57" t="s">
        <v>25</v>
      </c>
      <c r="D99" s="57" t="s">
        <v>365</v>
      </c>
      <c r="E99" s="19">
        <v>439.23000000000008</v>
      </c>
      <c r="F99" s="2">
        <f t="shared" si="23"/>
        <v>688273.41000000015</v>
      </c>
      <c r="G99" s="41">
        <v>67317.31</v>
      </c>
      <c r="H99" s="58">
        <v>60463</v>
      </c>
      <c r="I99" s="50">
        <f t="shared" si="13"/>
        <v>45347.25</v>
      </c>
      <c r="J99" s="58">
        <v>27213</v>
      </c>
      <c r="K99" s="58">
        <v>0</v>
      </c>
      <c r="L99" s="58">
        <v>0</v>
      </c>
      <c r="M99" s="58">
        <v>12727</v>
      </c>
      <c r="N99" s="2">
        <f t="shared" si="14"/>
        <v>152604.56</v>
      </c>
      <c r="O99" s="4">
        <f t="shared" si="15"/>
        <v>535669</v>
      </c>
      <c r="P99" s="58">
        <v>189</v>
      </c>
      <c r="Q99" s="58">
        <v>59</v>
      </c>
      <c r="R99" s="4">
        <f t="shared" si="16"/>
        <v>15500</v>
      </c>
      <c r="S99" s="6">
        <f t="shared" si="24"/>
        <v>31593.813900000001</v>
      </c>
      <c r="T99" s="39">
        <v>4140056</v>
      </c>
      <c r="U99" s="6">
        <f t="shared" si="17"/>
        <v>4140.0559999999996</v>
      </c>
      <c r="V99" s="6">
        <f t="shared" si="18"/>
        <v>27453.757900000001</v>
      </c>
      <c r="W99" s="4">
        <f t="shared" si="19"/>
        <v>549075</v>
      </c>
      <c r="X99" s="21">
        <f t="shared" si="20"/>
        <v>1100244</v>
      </c>
      <c r="Y99" s="22">
        <v>0</v>
      </c>
      <c r="Z99" s="22"/>
      <c r="AA99" s="20">
        <v>0</v>
      </c>
      <c r="AB99" s="4">
        <f t="shared" si="21"/>
        <v>0</v>
      </c>
      <c r="AC99" s="4">
        <f t="shared" si="22"/>
        <v>1100244</v>
      </c>
      <c r="AD99" s="22"/>
      <c r="AE99" s="22"/>
      <c r="AF99" s="22"/>
      <c r="AG99" s="22"/>
      <c r="AH99" s="22"/>
      <c r="AI99" s="22"/>
      <c r="AJ99" s="28">
        <v>0</v>
      </c>
      <c r="AK99" s="28"/>
      <c r="AL99" s="28"/>
      <c r="AM99" s="7">
        <f t="shared" si="25"/>
        <v>1100244</v>
      </c>
      <c r="AN99" s="43" t="str">
        <f>IF(O99&gt;0," ",1)</f>
        <v xml:space="preserve"> </v>
      </c>
      <c r="AO99" s="43" t="str">
        <f>IF(W99&gt;0," ",1)</f>
        <v xml:space="preserve"> </v>
      </c>
    </row>
    <row r="100" spans="1:41" ht="15.95" customHeight="1">
      <c r="A100" s="57" t="s">
        <v>163</v>
      </c>
      <c r="B100" s="57" t="s">
        <v>364</v>
      </c>
      <c r="C100" s="57" t="s">
        <v>51</v>
      </c>
      <c r="D100" s="57" t="s">
        <v>366</v>
      </c>
      <c r="E100" s="19">
        <v>1465.57</v>
      </c>
      <c r="F100" s="2">
        <f t="shared" si="23"/>
        <v>2296548.19</v>
      </c>
      <c r="G100" s="41">
        <v>1170384.6299999999</v>
      </c>
      <c r="H100" s="58">
        <v>246907</v>
      </c>
      <c r="I100" s="50">
        <f t="shared" si="13"/>
        <v>185180.25</v>
      </c>
      <c r="J100" s="58">
        <v>111749</v>
      </c>
      <c r="K100" s="58">
        <v>691230</v>
      </c>
      <c r="L100" s="58">
        <v>287460</v>
      </c>
      <c r="M100" s="58">
        <v>185123</v>
      </c>
      <c r="N100" s="2">
        <f t="shared" si="14"/>
        <v>2631126.88</v>
      </c>
      <c r="O100" s="4">
        <f t="shared" si="15"/>
        <v>0</v>
      </c>
      <c r="P100" s="58">
        <v>579</v>
      </c>
      <c r="Q100" s="58">
        <v>90</v>
      </c>
      <c r="R100" s="4">
        <f t="shared" si="16"/>
        <v>72433</v>
      </c>
      <c r="S100" s="6">
        <f t="shared" si="24"/>
        <v>105418.4501</v>
      </c>
      <c r="T100" s="39">
        <v>75169944</v>
      </c>
      <c r="U100" s="6">
        <f t="shared" si="17"/>
        <v>75169.944000000003</v>
      </c>
      <c r="V100" s="6">
        <f t="shared" si="18"/>
        <v>30248.506099999999</v>
      </c>
      <c r="W100" s="4">
        <f t="shared" si="19"/>
        <v>604970</v>
      </c>
      <c r="X100" s="21">
        <f t="shared" si="20"/>
        <v>677403</v>
      </c>
      <c r="Y100" s="22">
        <v>0</v>
      </c>
      <c r="Z100" s="22"/>
      <c r="AA100" s="20">
        <v>0</v>
      </c>
      <c r="AB100" s="4">
        <f t="shared" si="21"/>
        <v>0</v>
      </c>
      <c r="AC100" s="4">
        <f t="shared" si="22"/>
        <v>677403</v>
      </c>
      <c r="AD100" s="22"/>
      <c r="AE100" s="22"/>
      <c r="AF100" s="22"/>
      <c r="AG100" s="22"/>
      <c r="AH100" s="22"/>
      <c r="AI100" s="22"/>
      <c r="AJ100" s="28">
        <v>0</v>
      </c>
      <c r="AK100" s="28"/>
      <c r="AL100" s="28"/>
      <c r="AM100" s="7">
        <f t="shared" si="25"/>
        <v>677403</v>
      </c>
      <c r="AN100" s="43">
        <f>IF(O100&gt;0," ",1)</f>
        <v>1</v>
      </c>
      <c r="AO100" s="43" t="str">
        <f>IF(W100&gt;0," ",1)</f>
        <v xml:space="preserve"> </v>
      </c>
    </row>
    <row r="101" spans="1:41" ht="15.95" customHeight="1">
      <c r="A101" s="57" t="s">
        <v>163</v>
      </c>
      <c r="B101" s="57" t="s">
        <v>364</v>
      </c>
      <c r="C101" s="57" t="s">
        <v>192</v>
      </c>
      <c r="D101" s="57" t="s">
        <v>367</v>
      </c>
      <c r="E101" s="19">
        <v>526.2399999999999</v>
      </c>
      <c r="F101" s="2">
        <f t="shared" si="23"/>
        <v>824618.07999999984</v>
      </c>
      <c r="G101" s="41">
        <v>217754.29</v>
      </c>
      <c r="H101" s="58">
        <v>89130</v>
      </c>
      <c r="I101" s="50">
        <f t="shared" si="13"/>
        <v>66847.5</v>
      </c>
      <c r="J101" s="58">
        <v>40306</v>
      </c>
      <c r="K101" s="58">
        <v>249762</v>
      </c>
      <c r="L101" s="58">
        <v>99941</v>
      </c>
      <c r="M101" s="58">
        <v>86617</v>
      </c>
      <c r="N101" s="2">
        <f t="shared" si="14"/>
        <v>761227.79</v>
      </c>
      <c r="O101" s="4">
        <f t="shared" si="15"/>
        <v>63390</v>
      </c>
      <c r="P101" s="58">
        <v>172</v>
      </c>
      <c r="Q101" s="58">
        <v>90</v>
      </c>
      <c r="R101" s="4">
        <f t="shared" si="16"/>
        <v>21517</v>
      </c>
      <c r="S101" s="6">
        <f t="shared" si="24"/>
        <v>37852.443200000002</v>
      </c>
      <c r="T101" s="39">
        <v>13440763</v>
      </c>
      <c r="U101" s="6">
        <f t="shared" si="17"/>
        <v>13440.763000000001</v>
      </c>
      <c r="V101" s="6">
        <f t="shared" si="18"/>
        <v>24411.680200000003</v>
      </c>
      <c r="W101" s="4">
        <f t="shared" si="19"/>
        <v>488234</v>
      </c>
      <c r="X101" s="21">
        <f t="shared" si="20"/>
        <v>573141</v>
      </c>
      <c r="Y101" s="22">
        <v>0</v>
      </c>
      <c r="Z101" s="22"/>
      <c r="AA101" s="20">
        <v>0</v>
      </c>
      <c r="AB101" s="4">
        <f t="shared" si="21"/>
        <v>0</v>
      </c>
      <c r="AC101" s="4">
        <f t="shared" si="22"/>
        <v>573141</v>
      </c>
      <c r="AD101" s="22"/>
      <c r="AE101" s="22"/>
      <c r="AF101" s="22"/>
      <c r="AG101" s="22"/>
      <c r="AH101" s="22"/>
      <c r="AI101" s="22"/>
      <c r="AJ101" s="28">
        <v>0</v>
      </c>
      <c r="AK101" s="28"/>
      <c r="AL101" s="28"/>
      <c r="AM101" s="7">
        <f t="shared" si="25"/>
        <v>573141</v>
      </c>
      <c r="AN101" s="43" t="str">
        <f>IF(O101&gt;0," ",1)</f>
        <v xml:space="preserve"> </v>
      </c>
      <c r="AO101" s="43" t="str">
        <f>IF(W101&gt;0," ",1)</f>
        <v xml:space="preserve"> </v>
      </c>
    </row>
    <row r="102" spans="1:41" ht="15.95" customHeight="1">
      <c r="A102" s="57" t="s">
        <v>235</v>
      </c>
      <c r="B102" s="57" t="s">
        <v>368</v>
      </c>
      <c r="C102" s="57" t="s">
        <v>31</v>
      </c>
      <c r="D102" s="57" t="s">
        <v>369</v>
      </c>
      <c r="E102" s="19">
        <v>532.91000000000008</v>
      </c>
      <c r="F102" s="2">
        <f t="shared" si="23"/>
        <v>835069.97000000009</v>
      </c>
      <c r="G102" s="41">
        <v>176619.17</v>
      </c>
      <c r="H102" s="58">
        <v>43921</v>
      </c>
      <c r="I102" s="50">
        <f t="shared" si="13"/>
        <v>32940.75</v>
      </c>
      <c r="J102" s="58">
        <v>50722</v>
      </c>
      <c r="K102" s="58">
        <v>0</v>
      </c>
      <c r="L102" s="58">
        <v>0</v>
      </c>
      <c r="M102" s="58">
        <v>328</v>
      </c>
      <c r="N102" s="2">
        <f t="shared" si="14"/>
        <v>260609.92000000001</v>
      </c>
      <c r="O102" s="4">
        <f t="shared" si="15"/>
        <v>574460</v>
      </c>
      <c r="P102" s="58">
        <v>329</v>
      </c>
      <c r="Q102" s="58">
        <v>33</v>
      </c>
      <c r="R102" s="4">
        <f t="shared" si="16"/>
        <v>15091</v>
      </c>
      <c r="S102" s="6">
        <f t="shared" si="24"/>
        <v>38332.2163</v>
      </c>
      <c r="T102" s="39">
        <v>11358146</v>
      </c>
      <c r="U102" s="6">
        <f t="shared" si="17"/>
        <v>11358.146000000001</v>
      </c>
      <c r="V102" s="6">
        <f t="shared" si="18"/>
        <v>26974.070299999999</v>
      </c>
      <c r="W102" s="4">
        <f t="shared" si="19"/>
        <v>539481</v>
      </c>
      <c r="X102" s="21">
        <f t="shared" si="20"/>
        <v>1129032</v>
      </c>
      <c r="Y102" s="22">
        <v>0</v>
      </c>
      <c r="Z102" s="22"/>
      <c r="AA102" s="20">
        <v>0</v>
      </c>
      <c r="AB102" s="4">
        <f t="shared" si="21"/>
        <v>0</v>
      </c>
      <c r="AC102" s="4">
        <f t="shared" si="22"/>
        <v>1129032</v>
      </c>
      <c r="AD102" s="22"/>
      <c r="AE102" s="22"/>
      <c r="AF102" s="22"/>
      <c r="AG102" s="22"/>
      <c r="AH102" s="22"/>
      <c r="AI102" s="22"/>
      <c r="AJ102" s="28">
        <v>0</v>
      </c>
      <c r="AK102" s="28"/>
      <c r="AL102" s="28"/>
      <c r="AM102" s="7">
        <f t="shared" si="25"/>
        <v>1129032</v>
      </c>
      <c r="AN102" s="43" t="str">
        <f>IF(O102&gt;0," ",1)</f>
        <v xml:space="preserve"> </v>
      </c>
      <c r="AO102" s="43" t="str">
        <f>IF(W102&gt;0," ",1)</f>
        <v xml:space="preserve"> </v>
      </c>
    </row>
    <row r="103" spans="1:41" ht="15.95" customHeight="1">
      <c r="A103" s="57" t="s">
        <v>235</v>
      </c>
      <c r="B103" s="57" t="s">
        <v>368</v>
      </c>
      <c r="C103" s="57" t="s">
        <v>100</v>
      </c>
      <c r="D103" s="57" t="s">
        <v>370</v>
      </c>
      <c r="E103" s="19">
        <v>883.6</v>
      </c>
      <c r="F103" s="2">
        <f t="shared" si="23"/>
        <v>1384601.2</v>
      </c>
      <c r="G103" s="41">
        <v>217046.29</v>
      </c>
      <c r="H103" s="58">
        <v>69023</v>
      </c>
      <c r="I103" s="50">
        <f t="shared" si="13"/>
        <v>51767.25</v>
      </c>
      <c r="J103" s="58">
        <v>79480</v>
      </c>
      <c r="K103" s="58">
        <v>0</v>
      </c>
      <c r="L103" s="58">
        <v>0</v>
      </c>
      <c r="M103" s="58">
        <v>260</v>
      </c>
      <c r="N103" s="2">
        <f t="shared" si="14"/>
        <v>348553.54000000004</v>
      </c>
      <c r="O103" s="4">
        <f t="shared" si="15"/>
        <v>1036048</v>
      </c>
      <c r="P103" s="58">
        <v>498</v>
      </c>
      <c r="Q103" s="58">
        <v>33</v>
      </c>
      <c r="R103" s="4">
        <f t="shared" si="16"/>
        <v>22843</v>
      </c>
      <c r="S103" s="6">
        <f t="shared" si="24"/>
        <v>63557.347999999998</v>
      </c>
      <c r="T103" s="39">
        <v>14057402</v>
      </c>
      <c r="U103" s="6">
        <f t="shared" si="17"/>
        <v>14057.402</v>
      </c>
      <c r="V103" s="6">
        <f t="shared" si="18"/>
        <v>49499.945999999996</v>
      </c>
      <c r="W103" s="4">
        <f t="shared" si="19"/>
        <v>989999</v>
      </c>
      <c r="X103" s="21">
        <f t="shared" si="20"/>
        <v>2048890</v>
      </c>
      <c r="Y103" s="22">
        <v>0</v>
      </c>
      <c r="Z103" s="22"/>
      <c r="AA103" s="20">
        <v>0</v>
      </c>
      <c r="AB103" s="4">
        <f t="shared" si="21"/>
        <v>0</v>
      </c>
      <c r="AC103" s="4">
        <f t="shared" si="22"/>
        <v>2048890</v>
      </c>
      <c r="AD103" s="22"/>
      <c r="AE103" s="22"/>
      <c r="AF103" s="22"/>
      <c r="AG103" s="22"/>
      <c r="AH103" s="22"/>
      <c r="AI103" s="22"/>
      <c r="AJ103" s="28">
        <v>0</v>
      </c>
      <c r="AK103" s="28"/>
      <c r="AL103" s="28"/>
      <c r="AM103" s="7">
        <f t="shared" si="25"/>
        <v>2048890</v>
      </c>
      <c r="AN103" s="43" t="str">
        <f>IF(O103&gt;0," ",1)</f>
        <v xml:space="preserve"> </v>
      </c>
      <c r="AO103" s="43" t="str">
        <f>IF(W103&gt;0," ",1)</f>
        <v xml:space="preserve"> </v>
      </c>
    </row>
    <row r="104" spans="1:41" ht="15.95" customHeight="1">
      <c r="A104" s="57" t="s">
        <v>235</v>
      </c>
      <c r="B104" s="57" t="s">
        <v>368</v>
      </c>
      <c r="C104" s="57" t="s">
        <v>51</v>
      </c>
      <c r="D104" s="57" t="s">
        <v>371</v>
      </c>
      <c r="E104" s="19">
        <v>2980.420000000001</v>
      </c>
      <c r="F104" s="2">
        <f t="shared" si="23"/>
        <v>4670318.1400000015</v>
      </c>
      <c r="G104" s="41">
        <v>1720212.3</v>
      </c>
      <c r="H104" s="58">
        <v>245171</v>
      </c>
      <c r="I104" s="50">
        <f t="shared" si="13"/>
        <v>183878.25</v>
      </c>
      <c r="J104" s="58">
        <v>282361</v>
      </c>
      <c r="K104" s="58">
        <v>3005</v>
      </c>
      <c r="L104" s="58">
        <v>618858</v>
      </c>
      <c r="M104" s="58">
        <v>112572</v>
      </c>
      <c r="N104" s="2">
        <f t="shared" si="14"/>
        <v>2920886.55</v>
      </c>
      <c r="O104" s="4">
        <f t="shared" si="15"/>
        <v>1749432</v>
      </c>
      <c r="P104" s="58">
        <v>1169</v>
      </c>
      <c r="Q104" s="58">
        <v>66</v>
      </c>
      <c r="R104" s="4">
        <f t="shared" si="16"/>
        <v>107244</v>
      </c>
      <c r="S104" s="6">
        <f t="shared" si="24"/>
        <v>214381.61060000001</v>
      </c>
      <c r="T104" s="39">
        <v>109777428</v>
      </c>
      <c r="U104" s="6">
        <f t="shared" si="17"/>
        <v>109777.428</v>
      </c>
      <c r="V104" s="6">
        <f t="shared" si="18"/>
        <v>104604.18260000001</v>
      </c>
      <c r="W104" s="4">
        <f t="shared" si="19"/>
        <v>2092084</v>
      </c>
      <c r="X104" s="21">
        <f t="shared" si="20"/>
        <v>3948760</v>
      </c>
      <c r="Y104" s="22">
        <v>0</v>
      </c>
      <c r="Z104" s="22"/>
      <c r="AA104" s="20">
        <v>0</v>
      </c>
      <c r="AB104" s="4">
        <f t="shared" si="21"/>
        <v>0</v>
      </c>
      <c r="AC104" s="4">
        <f t="shared" si="22"/>
        <v>3948760</v>
      </c>
      <c r="AD104" s="22"/>
      <c r="AE104" s="22"/>
      <c r="AF104" s="22"/>
      <c r="AG104" s="22"/>
      <c r="AH104" s="22"/>
      <c r="AI104" s="22"/>
      <c r="AJ104" s="28">
        <v>0</v>
      </c>
      <c r="AK104" s="28"/>
      <c r="AL104" s="28"/>
      <c r="AM104" s="7">
        <f t="shared" si="25"/>
        <v>3948760</v>
      </c>
      <c r="AN104" s="43" t="str">
        <f>IF(O104&gt;0," ",1)</f>
        <v xml:space="preserve"> </v>
      </c>
      <c r="AO104" s="43" t="str">
        <f>IF(W104&gt;0," ",1)</f>
        <v xml:space="preserve"> </v>
      </c>
    </row>
    <row r="105" spans="1:41" ht="15.95" customHeight="1">
      <c r="A105" s="57" t="s">
        <v>235</v>
      </c>
      <c r="B105" s="57" t="s">
        <v>368</v>
      </c>
      <c r="C105" s="57" t="s">
        <v>192</v>
      </c>
      <c r="D105" s="57" t="s">
        <v>372</v>
      </c>
      <c r="E105" s="19">
        <v>388.98</v>
      </c>
      <c r="F105" s="2">
        <f t="shared" si="23"/>
        <v>609531.66</v>
      </c>
      <c r="G105" s="41">
        <v>93927.29</v>
      </c>
      <c r="H105" s="58">
        <v>29215</v>
      </c>
      <c r="I105" s="50">
        <f t="shared" si="13"/>
        <v>21911.25</v>
      </c>
      <c r="J105" s="58">
        <v>33648</v>
      </c>
      <c r="K105" s="58">
        <v>358</v>
      </c>
      <c r="L105" s="58">
        <v>86039</v>
      </c>
      <c r="M105" s="58">
        <v>60733</v>
      </c>
      <c r="N105" s="2">
        <f t="shared" si="14"/>
        <v>296616.53999999998</v>
      </c>
      <c r="O105" s="4">
        <f t="shared" si="15"/>
        <v>312915</v>
      </c>
      <c r="P105" s="58">
        <v>106</v>
      </c>
      <c r="Q105" s="58">
        <v>106</v>
      </c>
      <c r="R105" s="4">
        <f t="shared" si="16"/>
        <v>15618</v>
      </c>
      <c r="S105" s="6">
        <f t="shared" si="24"/>
        <v>27979.331399999999</v>
      </c>
      <c r="T105" s="39">
        <v>5407236</v>
      </c>
      <c r="U105" s="6">
        <f t="shared" si="17"/>
        <v>5407.2359999999999</v>
      </c>
      <c r="V105" s="6">
        <f t="shared" si="18"/>
        <v>22572.095399999998</v>
      </c>
      <c r="W105" s="4">
        <f t="shared" si="19"/>
        <v>451442</v>
      </c>
      <c r="X105" s="21">
        <f t="shared" si="20"/>
        <v>779975</v>
      </c>
      <c r="Y105" s="22">
        <v>0</v>
      </c>
      <c r="Z105" s="22"/>
      <c r="AA105" s="20">
        <v>0</v>
      </c>
      <c r="AB105" s="4">
        <f t="shared" si="21"/>
        <v>0</v>
      </c>
      <c r="AC105" s="4">
        <f t="shared" si="22"/>
        <v>779975</v>
      </c>
      <c r="AD105" s="22"/>
      <c r="AE105" s="22"/>
      <c r="AF105" s="22"/>
      <c r="AG105" s="22"/>
      <c r="AH105" s="22"/>
      <c r="AI105" s="22"/>
      <c r="AJ105" s="28">
        <v>0</v>
      </c>
      <c r="AK105" s="28"/>
      <c r="AL105" s="28"/>
      <c r="AM105" s="7">
        <f t="shared" si="25"/>
        <v>779975</v>
      </c>
      <c r="AN105" s="43" t="str">
        <f>IF(O105&gt;0," ",1)</f>
        <v xml:space="preserve"> </v>
      </c>
      <c r="AO105" s="43" t="str">
        <f>IF(W105&gt;0," ",1)</f>
        <v xml:space="preserve"> </v>
      </c>
    </row>
    <row r="106" spans="1:41" ht="15.95" customHeight="1">
      <c r="A106" s="57" t="s">
        <v>235</v>
      </c>
      <c r="B106" s="57" t="s">
        <v>368</v>
      </c>
      <c r="C106" s="57" t="s">
        <v>96</v>
      </c>
      <c r="D106" s="57" t="s">
        <v>373</v>
      </c>
      <c r="E106" s="19">
        <v>682.36</v>
      </c>
      <c r="F106" s="2">
        <f t="shared" si="23"/>
        <v>1069258.1200000001</v>
      </c>
      <c r="G106" s="41">
        <v>177542.22999999998</v>
      </c>
      <c r="H106" s="58">
        <v>54814</v>
      </c>
      <c r="I106" s="50">
        <f t="shared" si="13"/>
        <v>41110.5</v>
      </c>
      <c r="J106" s="58">
        <v>63104</v>
      </c>
      <c r="K106" s="58">
        <v>675</v>
      </c>
      <c r="L106" s="58">
        <v>155190</v>
      </c>
      <c r="M106" s="58">
        <v>63629</v>
      </c>
      <c r="N106" s="2">
        <f t="shared" si="14"/>
        <v>501250.73</v>
      </c>
      <c r="O106" s="4">
        <f t="shared" si="15"/>
        <v>568007</v>
      </c>
      <c r="P106" s="58">
        <v>229</v>
      </c>
      <c r="Q106" s="58">
        <v>79</v>
      </c>
      <c r="R106" s="4">
        <f t="shared" si="16"/>
        <v>25146</v>
      </c>
      <c r="S106" s="6">
        <f t="shared" si="24"/>
        <v>49082.154799999997</v>
      </c>
      <c r="T106" s="39">
        <v>9980219</v>
      </c>
      <c r="U106" s="6">
        <f t="shared" si="17"/>
        <v>9980.2189999999991</v>
      </c>
      <c r="V106" s="6">
        <f t="shared" si="18"/>
        <v>39101.935799999999</v>
      </c>
      <c r="W106" s="4">
        <f t="shared" si="19"/>
        <v>782039</v>
      </c>
      <c r="X106" s="21">
        <f t="shared" si="20"/>
        <v>1375192</v>
      </c>
      <c r="Y106" s="22">
        <v>0</v>
      </c>
      <c r="Z106" s="22"/>
      <c r="AA106" s="20">
        <v>0</v>
      </c>
      <c r="AB106" s="4">
        <f t="shared" si="21"/>
        <v>0</v>
      </c>
      <c r="AC106" s="4">
        <f t="shared" si="22"/>
        <v>1375192</v>
      </c>
      <c r="AD106" s="22"/>
      <c r="AE106" s="22"/>
      <c r="AF106" s="22"/>
      <c r="AG106" s="22"/>
      <c r="AH106" s="22"/>
      <c r="AI106" s="22"/>
      <c r="AJ106" s="28">
        <v>0</v>
      </c>
      <c r="AK106" s="28"/>
      <c r="AL106" s="28"/>
      <c r="AM106" s="7">
        <f t="shared" si="25"/>
        <v>1375192</v>
      </c>
      <c r="AN106" s="43" t="str">
        <f>IF(O106&gt;0," ",1)</f>
        <v xml:space="preserve"> </v>
      </c>
      <c r="AO106" s="43" t="str">
        <f>IF(W106&gt;0," ",1)</f>
        <v xml:space="preserve"> </v>
      </c>
    </row>
    <row r="107" spans="1:41" ht="15.95" customHeight="1">
      <c r="A107" s="57" t="s">
        <v>235</v>
      </c>
      <c r="B107" s="57" t="s">
        <v>368</v>
      </c>
      <c r="C107" s="57" t="s">
        <v>209</v>
      </c>
      <c r="D107" s="57" t="s">
        <v>374</v>
      </c>
      <c r="E107" s="19">
        <v>551.44000000000005</v>
      </c>
      <c r="F107" s="2">
        <f t="shared" si="23"/>
        <v>864106.4800000001</v>
      </c>
      <c r="G107" s="41">
        <v>292163.96999999997</v>
      </c>
      <c r="H107" s="58">
        <v>44637</v>
      </c>
      <c r="I107" s="50">
        <f t="shared" si="13"/>
        <v>33477.75</v>
      </c>
      <c r="J107" s="58">
        <v>51375</v>
      </c>
      <c r="K107" s="58">
        <v>552</v>
      </c>
      <c r="L107" s="58">
        <v>131138</v>
      </c>
      <c r="M107" s="58">
        <v>47535</v>
      </c>
      <c r="N107" s="2">
        <f t="shared" si="14"/>
        <v>556241.72</v>
      </c>
      <c r="O107" s="4">
        <f t="shared" si="15"/>
        <v>307865</v>
      </c>
      <c r="P107" s="58">
        <v>157</v>
      </c>
      <c r="Q107" s="58">
        <v>86</v>
      </c>
      <c r="R107" s="4">
        <f t="shared" si="16"/>
        <v>18768</v>
      </c>
      <c r="S107" s="6">
        <f t="shared" si="24"/>
        <v>39665.0792</v>
      </c>
      <c r="T107" s="39">
        <v>17427972</v>
      </c>
      <c r="U107" s="6">
        <f t="shared" si="17"/>
        <v>17427.972000000002</v>
      </c>
      <c r="V107" s="6">
        <f t="shared" si="18"/>
        <v>22237.107199999999</v>
      </c>
      <c r="W107" s="4">
        <f t="shared" si="19"/>
        <v>444742</v>
      </c>
      <c r="X107" s="21">
        <f t="shared" si="20"/>
        <v>771375</v>
      </c>
      <c r="Y107" s="22">
        <v>0</v>
      </c>
      <c r="Z107" s="22"/>
      <c r="AA107" s="20">
        <v>0</v>
      </c>
      <c r="AB107" s="4">
        <f t="shared" si="21"/>
        <v>0</v>
      </c>
      <c r="AC107" s="4">
        <f t="shared" si="22"/>
        <v>771375</v>
      </c>
      <c r="AD107" s="22"/>
      <c r="AE107" s="22"/>
      <c r="AF107" s="22"/>
      <c r="AG107" s="22"/>
      <c r="AH107" s="22"/>
      <c r="AI107" s="22"/>
      <c r="AJ107" s="28">
        <v>0</v>
      </c>
      <c r="AK107" s="28"/>
      <c r="AL107" s="28"/>
      <c r="AM107" s="7">
        <f t="shared" si="25"/>
        <v>771375</v>
      </c>
      <c r="AN107" s="43" t="str">
        <f>IF(O107&gt;0," ",1)</f>
        <v xml:space="preserve"> </v>
      </c>
      <c r="AO107" s="43" t="str">
        <f>IF(W107&gt;0," ",1)</f>
        <v xml:space="preserve"> </v>
      </c>
    </row>
    <row r="108" spans="1:41" ht="15.95" customHeight="1">
      <c r="A108" s="57" t="s">
        <v>235</v>
      </c>
      <c r="B108" s="57" t="s">
        <v>368</v>
      </c>
      <c r="C108" s="57" t="s">
        <v>29</v>
      </c>
      <c r="D108" s="57" t="s">
        <v>375</v>
      </c>
      <c r="E108" s="19">
        <v>24819.31</v>
      </c>
      <c r="F108" s="2">
        <f t="shared" si="23"/>
        <v>38891858.770000003</v>
      </c>
      <c r="G108" s="41">
        <v>6547991.25</v>
      </c>
      <c r="H108" s="58">
        <v>1974159</v>
      </c>
      <c r="I108" s="50">
        <f t="shared" si="13"/>
        <v>1480619.25</v>
      </c>
      <c r="J108" s="58">
        <v>2272986</v>
      </c>
      <c r="K108" s="58">
        <v>24287</v>
      </c>
      <c r="L108" s="58">
        <v>6176722</v>
      </c>
      <c r="M108" s="58">
        <v>39324</v>
      </c>
      <c r="N108" s="2">
        <f t="shared" si="14"/>
        <v>16541929.5</v>
      </c>
      <c r="O108" s="4">
        <f t="shared" si="15"/>
        <v>22349929</v>
      </c>
      <c r="P108" s="58">
        <v>7066</v>
      </c>
      <c r="Q108" s="58">
        <v>33</v>
      </c>
      <c r="R108" s="4">
        <f t="shared" si="16"/>
        <v>324117</v>
      </c>
      <c r="S108" s="6">
        <f t="shared" si="24"/>
        <v>1785252.9683000001</v>
      </c>
      <c r="T108" s="39">
        <v>417867980</v>
      </c>
      <c r="U108" s="6">
        <f t="shared" si="17"/>
        <v>417867.98</v>
      </c>
      <c r="V108" s="6">
        <f t="shared" si="18"/>
        <v>1367384.9883000001</v>
      </c>
      <c r="W108" s="4">
        <f t="shared" si="19"/>
        <v>27347700</v>
      </c>
      <c r="X108" s="21">
        <f t="shared" si="20"/>
        <v>50021746</v>
      </c>
      <c r="Y108" s="22">
        <v>0</v>
      </c>
      <c r="Z108" s="22"/>
      <c r="AA108" s="20">
        <v>0</v>
      </c>
      <c r="AB108" s="4">
        <f t="shared" si="21"/>
        <v>0</v>
      </c>
      <c r="AC108" s="4">
        <f t="shared" si="22"/>
        <v>50021746</v>
      </c>
      <c r="AD108" s="22"/>
      <c r="AE108" s="22"/>
      <c r="AF108" s="22"/>
      <c r="AG108" s="22"/>
      <c r="AH108" s="22"/>
      <c r="AI108" s="22"/>
      <c r="AJ108" s="28">
        <v>0</v>
      </c>
      <c r="AK108" s="28"/>
      <c r="AL108" s="28"/>
      <c r="AM108" s="7">
        <f t="shared" si="25"/>
        <v>50021746</v>
      </c>
      <c r="AN108" s="43" t="str">
        <f>IF(O108&gt;0," ",1)</f>
        <v xml:space="preserve"> </v>
      </c>
      <c r="AO108" s="43" t="str">
        <f>IF(W108&gt;0," ",1)</f>
        <v xml:space="preserve"> </v>
      </c>
    </row>
    <row r="109" spans="1:41" ht="15.95" customHeight="1">
      <c r="A109" s="57" t="s">
        <v>235</v>
      </c>
      <c r="B109" s="57" t="s">
        <v>368</v>
      </c>
      <c r="C109" s="57" t="s">
        <v>93</v>
      </c>
      <c r="D109" s="57" t="s">
        <v>376</v>
      </c>
      <c r="E109" s="19">
        <v>762.23</v>
      </c>
      <c r="F109" s="2">
        <f t="shared" si="23"/>
        <v>1194414.4099999999</v>
      </c>
      <c r="G109" s="41">
        <v>238602.61000000002</v>
      </c>
      <c r="H109" s="58">
        <v>62814</v>
      </c>
      <c r="I109" s="50">
        <f t="shared" si="13"/>
        <v>47110.5</v>
      </c>
      <c r="J109" s="58">
        <v>72320</v>
      </c>
      <c r="K109" s="58">
        <v>773</v>
      </c>
      <c r="L109" s="58">
        <v>178266</v>
      </c>
      <c r="M109" s="58">
        <v>63754</v>
      </c>
      <c r="N109" s="2">
        <f t="shared" si="14"/>
        <v>600826.11</v>
      </c>
      <c r="O109" s="4">
        <f t="shared" si="15"/>
        <v>593588</v>
      </c>
      <c r="P109" s="58">
        <v>218</v>
      </c>
      <c r="Q109" s="58">
        <v>70</v>
      </c>
      <c r="R109" s="4">
        <f t="shared" si="16"/>
        <v>21211</v>
      </c>
      <c r="S109" s="6">
        <f t="shared" si="24"/>
        <v>54827.2039</v>
      </c>
      <c r="T109" s="39">
        <v>14677704</v>
      </c>
      <c r="U109" s="6">
        <f t="shared" si="17"/>
        <v>14677.704</v>
      </c>
      <c r="V109" s="6">
        <f t="shared" si="18"/>
        <v>40149.499900000003</v>
      </c>
      <c r="W109" s="4">
        <f t="shared" si="19"/>
        <v>802990</v>
      </c>
      <c r="X109" s="21">
        <f t="shared" si="20"/>
        <v>1417789</v>
      </c>
      <c r="Y109" s="22">
        <v>0</v>
      </c>
      <c r="Z109" s="22"/>
      <c r="AA109" s="20">
        <v>0</v>
      </c>
      <c r="AB109" s="4">
        <f t="shared" si="21"/>
        <v>0</v>
      </c>
      <c r="AC109" s="4">
        <f t="shared" si="22"/>
        <v>1417789</v>
      </c>
      <c r="AD109" s="22"/>
      <c r="AE109" s="22"/>
      <c r="AF109" s="22"/>
      <c r="AG109" s="22"/>
      <c r="AH109" s="22"/>
      <c r="AI109" s="22"/>
      <c r="AJ109" s="28">
        <v>0</v>
      </c>
      <c r="AK109" s="28"/>
      <c r="AL109" s="28"/>
      <c r="AM109" s="7">
        <f t="shared" si="25"/>
        <v>1417789</v>
      </c>
      <c r="AN109" s="43" t="str">
        <f>IF(O109&gt;0," ",1)</f>
        <v xml:space="preserve"> </v>
      </c>
      <c r="AO109" s="43" t="str">
        <f>IF(W109&gt;0," ",1)</f>
        <v xml:space="preserve"> </v>
      </c>
    </row>
    <row r="110" spans="1:41" ht="15.95" customHeight="1">
      <c r="A110" s="57" t="s">
        <v>235</v>
      </c>
      <c r="B110" s="57" t="s">
        <v>368</v>
      </c>
      <c r="C110" s="57" t="s">
        <v>13</v>
      </c>
      <c r="D110" s="57" t="s">
        <v>377</v>
      </c>
      <c r="E110" s="19">
        <v>3464.5899999999997</v>
      </c>
      <c r="F110" s="2">
        <f t="shared" si="23"/>
        <v>5429012.5299999993</v>
      </c>
      <c r="G110" s="41">
        <v>1106255.17</v>
      </c>
      <c r="H110" s="58">
        <v>289981</v>
      </c>
      <c r="I110" s="50">
        <f t="shared" si="13"/>
        <v>217485.75</v>
      </c>
      <c r="J110" s="58">
        <v>334005</v>
      </c>
      <c r="K110" s="58">
        <v>3549</v>
      </c>
      <c r="L110" s="58">
        <v>710562</v>
      </c>
      <c r="M110" s="58">
        <v>124775</v>
      </c>
      <c r="N110" s="2">
        <f t="shared" si="14"/>
        <v>2496631.92</v>
      </c>
      <c r="O110" s="4">
        <f t="shared" si="15"/>
        <v>2932381</v>
      </c>
      <c r="P110" s="58">
        <v>1422</v>
      </c>
      <c r="Q110" s="58">
        <v>33</v>
      </c>
      <c r="R110" s="4">
        <f t="shared" si="16"/>
        <v>65227</v>
      </c>
      <c r="S110" s="6">
        <f t="shared" si="24"/>
        <v>249207.95869999999</v>
      </c>
      <c r="T110" s="39">
        <v>66084538</v>
      </c>
      <c r="U110" s="6">
        <f t="shared" si="17"/>
        <v>66084.538</v>
      </c>
      <c r="V110" s="6">
        <f t="shared" si="18"/>
        <v>183123.42069999999</v>
      </c>
      <c r="W110" s="4">
        <f t="shared" si="19"/>
        <v>3662468</v>
      </c>
      <c r="X110" s="21">
        <f t="shared" si="20"/>
        <v>6660076</v>
      </c>
      <c r="Y110" s="22">
        <v>0</v>
      </c>
      <c r="Z110" s="22"/>
      <c r="AA110" s="20">
        <v>0</v>
      </c>
      <c r="AB110" s="4">
        <f t="shared" si="21"/>
        <v>0</v>
      </c>
      <c r="AC110" s="4">
        <f t="shared" si="22"/>
        <v>6660076</v>
      </c>
      <c r="AD110" s="22"/>
      <c r="AE110" s="22"/>
      <c r="AF110" s="22"/>
      <c r="AG110" s="22"/>
      <c r="AH110" s="22"/>
      <c r="AI110" s="22"/>
      <c r="AJ110" s="28">
        <v>0</v>
      </c>
      <c r="AK110" s="28"/>
      <c r="AL110" s="28"/>
      <c r="AM110" s="7">
        <f t="shared" si="25"/>
        <v>6660076</v>
      </c>
      <c r="AN110" s="43" t="str">
        <f>IF(O110&gt;0," ",1)</f>
        <v xml:space="preserve"> </v>
      </c>
      <c r="AO110" s="43" t="str">
        <f>IF(W110&gt;0," ",1)</f>
        <v xml:space="preserve"> </v>
      </c>
    </row>
    <row r="111" spans="1:41" ht="15.95" customHeight="1">
      <c r="A111" s="57" t="s">
        <v>235</v>
      </c>
      <c r="B111" s="57" t="s">
        <v>368</v>
      </c>
      <c r="C111" s="57" t="s">
        <v>30</v>
      </c>
      <c r="D111" s="57" t="s">
        <v>378</v>
      </c>
      <c r="E111" s="19">
        <v>518.80000000000007</v>
      </c>
      <c r="F111" s="2">
        <f t="shared" si="23"/>
        <v>812959.60000000009</v>
      </c>
      <c r="G111" s="41">
        <v>163909.67000000001</v>
      </c>
      <c r="H111" s="58">
        <v>29646</v>
      </c>
      <c r="I111" s="50">
        <f t="shared" si="13"/>
        <v>22234.5</v>
      </c>
      <c r="J111" s="58">
        <v>34129</v>
      </c>
      <c r="K111" s="58">
        <v>365</v>
      </c>
      <c r="L111" s="58">
        <v>90140</v>
      </c>
      <c r="M111" s="58">
        <v>183988</v>
      </c>
      <c r="N111" s="2">
        <f t="shared" si="14"/>
        <v>494766.17000000004</v>
      </c>
      <c r="O111" s="4">
        <f t="shared" si="15"/>
        <v>318193</v>
      </c>
      <c r="P111" s="58">
        <v>154</v>
      </c>
      <c r="Q111" s="58">
        <v>130</v>
      </c>
      <c r="R111" s="4">
        <f t="shared" si="16"/>
        <v>27828</v>
      </c>
      <c r="S111" s="6">
        <f t="shared" si="24"/>
        <v>37317.284</v>
      </c>
      <c r="T111" s="39">
        <v>9679736</v>
      </c>
      <c r="U111" s="6">
        <f t="shared" si="17"/>
        <v>9679.7360000000008</v>
      </c>
      <c r="V111" s="6">
        <f t="shared" si="18"/>
        <v>27637.547999999999</v>
      </c>
      <c r="W111" s="4">
        <f t="shared" si="19"/>
        <v>552751</v>
      </c>
      <c r="X111" s="21">
        <f t="shared" si="20"/>
        <v>898772</v>
      </c>
      <c r="Y111" s="22">
        <v>0</v>
      </c>
      <c r="Z111" s="22"/>
      <c r="AA111" s="20">
        <v>0</v>
      </c>
      <c r="AB111" s="4">
        <f t="shared" si="21"/>
        <v>0</v>
      </c>
      <c r="AC111" s="4">
        <f t="shared" si="22"/>
        <v>898772</v>
      </c>
      <c r="AD111" s="22"/>
      <c r="AE111" s="22"/>
      <c r="AF111" s="22"/>
      <c r="AG111" s="22"/>
      <c r="AH111" s="22"/>
      <c r="AI111" s="22"/>
      <c r="AJ111" s="28">
        <v>0</v>
      </c>
      <c r="AK111" s="28"/>
      <c r="AL111" s="28"/>
      <c r="AM111" s="7">
        <f t="shared" si="25"/>
        <v>898772</v>
      </c>
      <c r="AN111" s="43" t="str">
        <f>IF(O111&gt;0," ",1)</f>
        <v xml:space="preserve"> </v>
      </c>
      <c r="AO111" s="43" t="str">
        <f>IF(W111&gt;0," ",1)</f>
        <v xml:space="preserve"> </v>
      </c>
    </row>
    <row r="112" spans="1:41" ht="15.95" customHeight="1">
      <c r="A112" s="57" t="s">
        <v>129</v>
      </c>
      <c r="B112" s="57" t="s">
        <v>379</v>
      </c>
      <c r="C112" s="57" t="s">
        <v>51</v>
      </c>
      <c r="D112" s="57" t="s">
        <v>380</v>
      </c>
      <c r="E112" s="19">
        <v>1088.6600000000001</v>
      </c>
      <c r="F112" s="2">
        <f t="shared" si="23"/>
        <v>1705930.2200000002</v>
      </c>
      <c r="G112" s="41">
        <v>285463.67999999999</v>
      </c>
      <c r="H112" s="58">
        <v>102503</v>
      </c>
      <c r="I112" s="50">
        <f t="shared" si="13"/>
        <v>76877.25</v>
      </c>
      <c r="J112" s="58">
        <v>111333</v>
      </c>
      <c r="K112" s="58">
        <v>17614</v>
      </c>
      <c r="L112" s="58">
        <v>285014</v>
      </c>
      <c r="M112" s="58">
        <v>177601</v>
      </c>
      <c r="N112" s="2">
        <f t="shared" si="14"/>
        <v>953902.92999999993</v>
      </c>
      <c r="O112" s="4">
        <f t="shared" si="15"/>
        <v>752027</v>
      </c>
      <c r="P112" s="58">
        <v>136</v>
      </c>
      <c r="Q112" s="58">
        <v>119</v>
      </c>
      <c r="R112" s="4">
        <f t="shared" si="16"/>
        <v>22496</v>
      </c>
      <c r="S112" s="6">
        <f t="shared" si="24"/>
        <v>78307.313800000004</v>
      </c>
      <c r="T112" s="39">
        <v>17374326</v>
      </c>
      <c r="U112" s="6">
        <f t="shared" si="17"/>
        <v>17374.326000000001</v>
      </c>
      <c r="V112" s="6">
        <f t="shared" si="18"/>
        <v>60932.987800000003</v>
      </c>
      <c r="W112" s="4">
        <f t="shared" si="19"/>
        <v>1218660</v>
      </c>
      <c r="X112" s="21">
        <f t="shared" si="20"/>
        <v>1993183</v>
      </c>
      <c r="Y112" s="22">
        <v>0</v>
      </c>
      <c r="Z112" s="22"/>
      <c r="AA112" s="20">
        <v>0</v>
      </c>
      <c r="AB112" s="4">
        <f t="shared" si="21"/>
        <v>0</v>
      </c>
      <c r="AC112" s="4">
        <f t="shared" si="22"/>
        <v>1993183</v>
      </c>
      <c r="AD112" s="22"/>
      <c r="AE112" s="22"/>
      <c r="AF112" s="22"/>
      <c r="AG112" s="22"/>
      <c r="AH112" s="22"/>
      <c r="AI112" s="22"/>
      <c r="AJ112" s="28">
        <v>0</v>
      </c>
      <c r="AK112" s="28"/>
      <c r="AL112" s="28"/>
      <c r="AM112" s="7">
        <f t="shared" si="25"/>
        <v>1993183</v>
      </c>
      <c r="AN112" s="43" t="str">
        <f>IF(O112&gt;0," ",1)</f>
        <v xml:space="preserve"> </v>
      </c>
      <c r="AO112" s="43" t="str">
        <f>IF(W112&gt;0," ",1)</f>
        <v xml:space="preserve"> </v>
      </c>
    </row>
    <row r="113" spans="1:41" ht="15.95" customHeight="1">
      <c r="A113" s="57" t="s">
        <v>129</v>
      </c>
      <c r="B113" s="57" t="s">
        <v>379</v>
      </c>
      <c r="C113" s="57" t="s">
        <v>130</v>
      </c>
      <c r="D113" s="57" t="s">
        <v>381</v>
      </c>
      <c r="E113" s="19">
        <v>376.9500000000001</v>
      </c>
      <c r="F113" s="2">
        <f t="shared" si="23"/>
        <v>590680.65000000014</v>
      </c>
      <c r="G113" s="41">
        <v>137489.64000000001</v>
      </c>
      <c r="H113" s="58">
        <v>24524</v>
      </c>
      <c r="I113" s="50">
        <f t="shared" si="13"/>
        <v>18393</v>
      </c>
      <c r="J113" s="58">
        <v>26647</v>
      </c>
      <c r="K113" s="58">
        <v>4184</v>
      </c>
      <c r="L113" s="58">
        <v>85978</v>
      </c>
      <c r="M113" s="58">
        <v>55270</v>
      </c>
      <c r="N113" s="2">
        <f t="shared" si="14"/>
        <v>327961.64</v>
      </c>
      <c r="O113" s="4">
        <f t="shared" si="15"/>
        <v>262719</v>
      </c>
      <c r="P113" s="58">
        <v>71</v>
      </c>
      <c r="Q113" s="58">
        <v>154</v>
      </c>
      <c r="R113" s="4">
        <f t="shared" si="16"/>
        <v>15198</v>
      </c>
      <c r="S113" s="6">
        <f t="shared" si="24"/>
        <v>27114.013500000001</v>
      </c>
      <c r="T113" s="39">
        <v>8266132</v>
      </c>
      <c r="U113" s="6">
        <f t="shared" si="17"/>
        <v>8266.1319999999996</v>
      </c>
      <c r="V113" s="6">
        <f t="shared" si="18"/>
        <v>18847.881500000003</v>
      </c>
      <c r="W113" s="4">
        <f t="shared" si="19"/>
        <v>376958</v>
      </c>
      <c r="X113" s="21">
        <f t="shared" si="20"/>
        <v>654875</v>
      </c>
      <c r="Y113" s="22">
        <v>0</v>
      </c>
      <c r="Z113" s="22"/>
      <c r="AA113" s="20">
        <v>0</v>
      </c>
      <c r="AB113" s="4">
        <f t="shared" si="21"/>
        <v>0</v>
      </c>
      <c r="AC113" s="4">
        <f t="shared" si="22"/>
        <v>654875</v>
      </c>
      <c r="AD113" s="22"/>
      <c r="AE113" s="22"/>
      <c r="AF113" s="22"/>
      <c r="AG113" s="22"/>
      <c r="AH113" s="22"/>
      <c r="AI113" s="22"/>
      <c r="AJ113" s="28">
        <v>0</v>
      </c>
      <c r="AK113" s="28"/>
      <c r="AL113" s="28"/>
      <c r="AM113" s="7">
        <f t="shared" si="25"/>
        <v>654875</v>
      </c>
      <c r="AN113" s="43" t="str">
        <f>IF(O113&gt;0," ",1)</f>
        <v xml:space="preserve"> </v>
      </c>
      <c r="AO113" s="43" t="str">
        <f>IF(W113&gt;0," ",1)</f>
        <v xml:space="preserve"> </v>
      </c>
    </row>
    <row r="114" spans="1:41" ht="15.95" customHeight="1">
      <c r="A114" s="57" t="s">
        <v>129</v>
      </c>
      <c r="B114" s="57" t="s">
        <v>379</v>
      </c>
      <c r="C114" s="57" t="s">
        <v>131</v>
      </c>
      <c r="D114" s="57" t="s">
        <v>382</v>
      </c>
      <c r="E114" s="19">
        <v>392.55</v>
      </c>
      <c r="F114" s="2">
        <f t="shared" si="23"/>
        <v>615125.85</v>
      </c>
      <c r="G114" s="41">
        <v>151439.85</v>
      </c>
      <c r="H114" s="58">
        <v>28688</v>
      </c>
      <c r="I114" s="50">
        <f t="shared" si="13"/>
        <v>21516</v>
      </c>
      <c r="J114" s="58">
        <v>31061</v>
      </c>
      <c r="K114" s="58">
        <v>4954</v>
      </c>
      <c r="L114" s="58">
        <v>87385</v>
      </c>
      <c r="M114" s="58">
        <v>54830</v>
      </c>
      <c r="N114" s="2">
        <f t="shared" si="14"/>
        <v>351185.85</v>
      </c>
      <c r="O114" s="4">
        <f t="shared" si="15"/>
        <v>263940</v>
      </c>
      <c r="P114" s="58">
        <v>134</v>
      </c>
      <c r="Q114" s="58">
        <v>123</v>
      </c>
      <c r="R114" s="4">
        <f t="shared" si="16"/>
        <v>22910</v>
      </c>
      <c r="S114" s="6">
        <f t="shared" si="24"/>
        <v>28236.121500000001</v>
      </c>
      <c r="T114" s="39">
        <v>9224799</v>
      </c>
      <c r="U114" s="6">
        <f t="shared" si="17"/>
        <v>9224.7990000000009</v>
      </c>
      <c r="V114" s="6">
        <f t="shared" si="18"/>
        <v>19011.322500000002</v>
      </c>
      <c r="W114" s="4">
        <f t="shared" si="19"/>
        <v>380226</v>
      </c>
      <c r="X114" s="21">
        <f t="shared" si="20"/>
        <v>667076</v>
      </c>
      <c r="Y114" s="22">
        <v>0</v>
      </c>
      <c r="Z114" s="22"/>
      <c r="AA114" s="20">
        <v>0</v>
      </c>
      <c r="AB114" s="4">
        <f t="shared" si="21"/>
        <v>0</v>
      </c>
      <c r="AC114" s="4">
        <f t="shared" si="22"/>
        <v>667076</v>
      </c>
      <c r="AD114" s="22"/>
      <c r="AE114" s="22"/>
      <c r="AF114" s="22"/>
      <c r="AG114" s="22"/>
      <c r="AH114" s="22"/>
      <c r="AI114" s="22"/>
      <c r="AJ114" s="28">
        <v>0</v>
      </c>
      <c r="AK114" s="28"/>
      <c r="AL114" s="28"/>
      <c r="AM114" s="7">
        <f t="shared" si="25"/>
        <v>667076</v>
      </c>
      <c r="AN114" s="43" t="str">
        <f>IF(O114&gt;0," ",1)</f>
        <v xml:space="preserve"> </v>
      </c>
      <c r="AO114" s="43" t="str">
        <f>IF(W114&gt;0," ",1)</f>
        <v xml:space="preserve"> </v>
      </c>
    </row>
    <row r="115" spans="1:41" ht="15.95" customHeight="1">
      <c r="A115" s="57" t="s">
        <v>238</v>
      </c>
      <c r="B115" s="57" t="s">
        <v>383</v>
      </c>
      <c r="C115" s="57" t="s">
        <v>206</v>
      </c>
      <c r="D115" s="57" t="s">
        <v>846</v>
      </c>
      <c r="E115" s="19">
        <v>86.809999999999988</v>
      </c>
      <c r="F115" s="2">
        <f t="shared" si="23"/>
        <v>136031.26999999999</v>
      </c>
      <c r="G115" s="41">
        <v>122237.56</v>
      </c>
      <c r="H115" s="58">
        <v>8145</v>
      </c>
      <c r="I115" s="50">
        <f t="shared" si="13"/>
        <v>6108.75</v>
      </c>
      <c r="J115" s="58">
        <v>6403</v>
      </c>
      <c r="K115" s="58">
        <v>0</v>
      </c>
      <c r="L115" s="58">
        <v>0</v>
      </c>
      <c r="M115" s="58">
        <v>37315</v>
      </c>
      <c r="N115" s="2">
        <f t="shared" si="14"/>
        <v>172064.31</v>
      </c>
      <c r="O115" s="4">
        <f t="shared" si="15"/>
        <v>0</v>
      </c>
      <c r="P115" s="58">
        <v>35</v>
      </c>
      <c r="Q115" s="58">
        <v>167</v>
      </c>
      <c r="R115" s="4">
        <f t="shared" si="16"/>
        <v>8125</v>
      </c>
      <c r="S115" s="6">
        <f t="shared" si="24"/>
        <v>6244.2433000000001</v>
      </c>
      <c r="T115" s="39">
        <v>6625342</v>
      </c>
      <c r="U115" s="6">
        <f t="shared" si="17"/>
        <v>6625.3419999999996</v>
      </c>
      <c r="V115" s="6">
        <f t="shared" si="18"/>
        <v>0</v>
      </c>
      <c r="W115" s="4">
        <f t="shared" si="19"/>
        <v>0</v>
      </c>
      <c r="X115" s="21">
        <f t="shared" si="20"/>
        <v>8125</v>
      </c>
      <c r="Y115" s="22">
        <v>0</v>
      </c>
      <c r="Z115" s="22"/>
      <c r="AA115" s="20">
        <v>0</v>
      </c>
      <c r="AB115" s="4">
        <f t="shared" si="21"/>
        <v>0</v>
      </c>
      <c r="AC115" s="4">
        <f t="shared" si="22"/>
        <v>8125</v>
      </c>
      <c r="AD115" s="22"/>
      <c r="AE115" s="22"/>
      <c r="AF115" s="22"/>
      <c r="AG115" s="22"/>
      <c r="AH115" s="22"/>
      <c r="AI115" s="22">
        <v>2275</v>
      </c>
      <c r="AJ115" s="28">
        <v>0</v>
      </c>
      <c r="AK115" s="28"/>
      <c r="AL115" s="28"/>
      <c r="AM115" s="7">
        <f t="shared" si="25"/>
        <v>5850</v>
      </c>
      <c r="AN115" s="43">
        <f>IF(O115&gt;0," ",1)</f>
        <v>1</v>
      </c>
      <c r="AO115" s="43">
        <f>IF(W115&gt;0," ",1)</f>
        <v>1</v>
      </c>
    </row>
    <row r="116" spans="1:41" ht="15.95" customHeight="1">
      <c r="A116" s="57" t="s">
        <v>238</v>
      </c>
      <c r="B116" s="57" t="s">
        <v>383</v>
      </c>
      <c r="C116" s="57" t="s">
        <v>193</v>
      </c>
      <c r="D116" s="57" t="s">
        <v>384</v>
      </c>
      <c r="E116" s="19">
        <v>1043.4000000000001</v>
      </c>
      <c r="F116" s="2">
        <f t="shared" si="23"/>
        <v>1635007.8</v>
      </c>
      <c r="G116" s="41">
        <v>953925.56</v>
      </c>
      <c r="H116" s="58">
        <v>119000</v>
      </c>
      <c r="I116" s="50">
        <f t="shared" si="13"/>
        <v>89250</v>
      </c>
      <c r="J116" s="58">
        <v>93889</v>
      </c>
      <c r="K116" s="58">
        <v>266</v>
      </c>
      <c r="L116" s="58">
        <v>230410</v>
      </c>
      <c r="M116" s="58">
        <v>31290</v>
      </c>
      <c r="N116" s="2">
        <f t="shared" si="14"/>
        <v>1399030.56</v>
      </c>
      <c r="O116" s="4">
        <f t="shared" si="15"/>
        <v>235977</v>
      </c>
      <c r="P116" s="58">
        <v>536</v>
      </c>
      <c r="Q116" s="58">
        <v>40</v>
      </c>
      <c r="R116" s="4">
        <f t="shared" si="16"/>
        <v>29802</v>
      </c>
      <c r="S116" s="6">
        <f t="shared" si="24"/>
        <v>75051.762000000002</v>
      </c>
      <c r="T116" s="39">
        <v>58285165</v>
      </c>
      <c r="U116" s="6">
        <f t="shared" si="17"/>
        <v>58285.165000000001</v>
      </c>
      <c r="V116" s="6">
        <f t="shared" si="18"/>
        <v>16766.597000000002</v>
      </c>
      <c r="W116" s="4">
        <f t="shared" si="19"/>
        <v>335332</v>
      </c>
      <c r="X116" s="21">
        <f t="shared" si="20"/>
        <v>601111</v>
      </c>
      <c r="Y116" s="22">
        <v>0</v>
      </c>
      <c r="Z116" s="22"/>
      <c r="AA116" s="20">
        <v>0</v>
      </c>
      <c r="AB116" s="4">
        <f t="shared" si="21"/>
        <v>0</v>
      </c>
      <c r="AC116" s="4">
        <f t="shared" si="22"/>
        <v>601111</v>
      </c>
      <c r="AD116" s="22"/>
      <c r="AE116" s="22"/>
      <c r="AF116" s="22"/>
      <c r="AG116" s="22"/>
      <c r="AH116" s="22"/>
      <c r="AI116" s="22"/>
      <c r="AJ116" s="28">
        <v>0</v>
      </c>
      <c r="AK116" s="28"/>
      <c r="AL116" s="28"/>
      <c r="AM116" s="7">
        <f t="shared" si="25"/>
        <v>601111</v>
      </c>
      <c r="AN116" s="43" t="str">
        <f>IF(O116&gt;0," ",1)</f>
        <v xml:space="preserve"> </v>
      </c>
      <c r="AO116" s="43" t="str">
        <f>IF(W116&gt;0," ",1)</f>
        <v xml:space="preserve"> </v>
      </c>
    </row>
    <row r="117" spans="1:41" ht="15.95" customHeight="1">
      <c r="A117" s="57" t="s">
        <v>238</v>
      </c>
      <c r="B117" s="57" t="s">
        <v>383</v>
      </c>
      <c r="C117" s="57" t="s">
        <v>239</v>
      </c>
      <c r="D117" s="57" t="s">
        <v>385</v>
      </c>
      <c r="E117" s="19">
        <v>737.11</v>
      </c>
      <c r="F117" s="2">
        <f t="shared" si="23"/>
        <v>1155051.3700000001</v>
      </c>
      <c r="G117" s="41">
        <v>211325.41</v>
      </c>
      <c r="H117" s="58">
        <v>65317</v>
      </c>
      <c r="I117" s="50">
        <f t="shared" si="13"/>
        <v>48987.75</v>
      </c>
      <c r="J117" s="58">
        <v>51562</v>
      </c>
      <c r="K117" s="58">
        <v>145</v>
      </c>
      <c r="L117" s="58">
        <v>136327</v>
      </c>
      <c r="M117" s="58">
        <v>110864</v>
      </c>
      <c r="N117" s="2">
        <f t="shared" si="14"/>
        <v>559211.16</v>
      </c>
      <c r="O117" s="4">
        <f t="shared" si="15"/>
        <v>595840</v>
      </c>
      <c r="P117" s="58">
        <v>188</v>
      </c>
      <c r="Q117" s="58">
        <v>114</v>
      </c>
      <c r="R117" s="4">
        <f t="shared" si="16"/>
        <v>29790</v>
      </c>
      <c r="S117" s="6">
        <f t="shared" si="24"/>
        <v>53020.3223</v>
      </c>
      <c r="T117" s="39">
        <v>13495799</v>
      </c>
      <c r="U117" s="6">
        <f t="shared" si="17"/>
        <v>13495.799000000001</v>
      </c>
      <c r="V117" s="6">
        <f t="shared" si="18"/>
        <v>39524.523300000001</v>
      </c>
      <c r="W117" s="4">
        <f t="shared" si="19"/>
        <v>790490</v>
      </c>
      <c r="X117" s="21">
        <f t="shared" si="20"/>
        <v>1416120</v>
      </c>
      <c r="Y117" s="22">
        <v>0</v>
      </c>
      <c r="Z117" s="22"/>
      <c r="AA117" s="20">
        <v>0</v>
      </c>
      <c r="AB117" s="4">
        <f t="shared" si="21"/>
        <v>0</v>
      </c>
      <c r="AC117" s="4">
        <f t="shared" si="22"/>
        <v>1416120</v>
      </c>
      <c r="AD117" s="22"/>
      <c r="AE117" s="22"/>
      <c r="AF117" s="22"/>
      <c r="AG117" s="22"/>
      <c r="AH117" s="22"/>
      <c r="AI117" s="22"/>
      <c r="AJ117" s="28">
        <v>0</v>
      </c>
      <c r="AK117" s="28"/>
      <c r="AL117" s="28"/>
      <c r="AM117" s="7">
        <f t="shared" si="25"/>
        <v>1416120</v>
      </c>
      <c r="AN117" s="43" t="str">
        <f>IF(O117&gt;0," ",1)</f>
        <v xml:space="preserve"> </v>
      </c>
      <c r="AO117" s="43" t="str">
        <f>IF(W117&gt;0," ",1)</f>
        <v xml:space="preserve"> </v>
      </c>
    </row>
    <row r="118" spans="1:41" ht="15.95" customHeight="1">
      <c r="A118" s="57" t="s">
        <v>238</v>
      </c>
      <c r="B118" s="57" t="s">
        <v>383</v>
      </c>
      <c r="C118" s="57" t="s">
        <v>26</v>
      </c>
      <c r="D118" s="57" t="s">
        <v>386</v>
      </c>
      <c r="E118" s="19">
        <v>412.02</v>
      </c>
      <c r="F118" s="2">
        <f t="shared" si="23"/>
        <v>645635.34</v>
      </c>
      <c r="G118" s="41">
        <v>136515.45000000001</v>
      </c>
      <c r="H118" s="58">
        <v>37943</v>
      </c>
      <c r="I118" s="50">
        <f t="shared" si="13"/>
        <v>28457.25</v>
      </c>
      <c r="J118" s="58">
        <v>29935</v>
      </c>
      <c r="K118" s="58">
        <v>85</v>
      </c>
      <c r="L118" s="58">
        <v>84622</v>
      </c>
      <c r="M118" s="58">
        <v>113175</v>
      </c>
      <c r="N118" s="2">
        <f t="shared" si="14"/>
        <v>392789.7</v>
      </c>
      <c r="O118" s="4">
        <f t="shared" si="15"/>
        <v>252846</v>
      </c>
      <c r="P118" s="58">
        <v>146</v>
      </c>
      <c r="Q118" s="58">
        <v>106</v>
      </c>
      <c r="R118" s="4">
        <f t="shared" si="16"/>
        <v>21512</v>
      </c>
      <c r="S118" s="6">
        <f t="shared" si="24"/>
        <v>29636.598600000001</v>
      </c>
      <c r="T118" s="39">
        <v>8035047</v>
      </c>
      <c r="U118" s="6">
        <f t="shared" si="17"/>
        <v>8035.0469999999996</v>
      </c>
      <c r="V118" s="6">
        <f t="shared" si="18"/>
        <v>21601.551600000003</v>
      </c>
      <c r="W118" s="4">
        <f t="shared" si="19"/>
        <v>432031</v>
      </c>
      <c r="X118" s="21">
        <f t="shared" si="20"/>
        <v>706389</v>
      </c>
      <c r="Y118" s="22">
        <v>0</v>
      </c>
      <c r="Z118" s="22"/>
      <c r="AA118" s="20">
        <v>0</v>
      </c>
      <c r="AB118" s="4">
        <f t="shared" si="21"/>
        <v>0</v>
      </c>
      <c r="AC118" s="4">
        <f t="shared" si="22"/>
        <v>706389</v>
      </c>
      <c r="AD118" s="22"/>
      <c r="AE118" s="22"/>
      <c r="AF118" s="22"/>
      <c r="AG118" s="22"/>
      <c r="AH118" s="22"/>
      <c r="AI118" s="22"/>
      <c r="AJ118" s="28">
        <v>0</v>
      </c>
      <c r="AK118" s="28"/>
      <c r="AL118" s="28"/>
      <c r="AM118" s="7">
        <f t="shared" si="25"/>
        <v>706389</v>
      </c>
      <c r="AN118" s="43" t="str">
        <f>IF(O118&gt;0," ",1)</f>
        <v xml:space="preserve"> </v>
      </c>
      <c r="AO118" s="43" t="str">
        <f>IF(W118&gt;0," ",1)</f>
        <v xml:space="preserve"> </v>
      </c>
    </row>
    <row r="119" spans="1:41" ht="15.95" customHeight="1">
      <c r="A119" s="57" t="s">
        <v>238</v>
      </c>
      <c r="B119" s="57" t="s">
        <v>383</v>
      </c>
      <c r="C119" s="57" t="s">
        <v>176</v>
      </c>
      <c r="D119" s="57" t="s">
        <v>387</v>
      </c>
      <c r="E119" s="19">
        <v>2703.96</v>
      </c>
      <c r="F119" s="2">
        <f t="shared" si="23"/>
        <v>4237105.32</v>
      </c>
      <c r="G119" s="41">
        <v>789142.21</v>
      </c>
      <c r="H119" s="58">
        <v>308663</v>
      </c>
      <c r="I119" s="50">
        <f t="shared" si="13"/>
        <v>231497.25</v>
      </c>
      <c r="J119" s="58">
        <v>243585</v>
      </c>
      <c r="K119" s="58">
        <v>688</v>
      </c>
      <c r="L119" s="58">
        <v>633775</v>
      </c>
      <c r="M119" s="58">
        <v>85880</v>
      </c>
      <c r="N119" s="2">
        <f t="shared" si="14"/>
        <v>1984567.46</v>
      </c>
      <c r="O119" s="4">
        <f t="shared" si="15"/>
        <v>2252538</v>
      </c>
      <c r="P119" s="58">
        <v>801</v>
      </c>
      <c r="Q119" s="58">
        <v>64</v>
      </c>
      <c r="R119" s="4">
        <f t="shared" si="16"/>
        <v>71257</v>
      </c>
      <c r="S119" s="6">
        <f t="shared" si="24"/>
        <v>194495.84280000001</v>
      </c>
      <c r="T119" s="39">
        <v>48989008</v>
      </c>
      <c r="U119" s="6">
        <f t="shared" si="17"/>
        <v>48989.008000000002</v>
      </c>
      <c r="V119" s="6">
        <f t="shared" si="18"/>
        <v>145506.83480000001</v>
      </c>
      <c r="W119" s="4">
        <f t="shared" si="19"/>
        <v>2910137</v>
      </c>
      <c r="X119" s="21">
        <f t="shared" si="20"/>
        <v>5233932</v>
      </c>
      <c r="Y119" s="22">
        <v>0</v>
      </c>
      <c r="Z119" s="22"/>
      <c r="AA119" s="20">
        <v>0</v>
      </c>
      <c r="AB119" s="4">
        <f t="shared" si="21"/>
        <v>0</v>
      </c>
      <c r="AC119" s="4">
        <f t="shared" si="22"/>
        <v>5233932</v>
      </c>
      <c r="AD119" s="22"/>
      <c r="AE119" s="22"/>
      <c r="AF119" s="22"/>
      <c r="AG119" s="22"/>
      <c r="AH119" s="22"/>
      <c r="AI119" s="22"/>
      <c r="AJ119" s="28">
        <v>0</v>
      </c>
      <c r="AK119" s="28"/>
      <c r="AL119" s="28"/>
      <c r="AM119" s="7">
        <f t="shared" si="25"/>
        <v>5233932</v>
      </c>
      <c r="AN119" s="43" t="str">
        <f>IF(O119&gt;0," ",1)</f>
        <v xml:space="preserve"> </v>
      </c>
      <c r="AO119" s="43" t="str">
        <f>IF(W119&gt;0," ",1)</f>
        <v xml:space="preserve"> </v>
      </c>
    </row>
    <row r="120" spans="1:41" ht="15.95" customHeight="1">
      <c r="A120" s="57" t="s">
        <v>177</v>
      </c>
      <c r="B120" s="57" t="s">
        <v>388</v>
      </c>
      <c r="C120" s="57" t="s">
        <v>132</v>
      </c>
      <c r="D120" s="57" t="s">
        <v>389</v>
      </c>
      <c r="E120" s="19">
        <v>1322.46</v>
      </c>
      <c r="F120" s="2">
        <f t="shared" si="23"/>
        <v>2072294.82</v>
      </c>
      <c r="G120" s="41">
        <v>271508.08</v>
      </c>
      <c r="H120" s="58">
        <v>121021</v>
      </c>
      <c r="I120" s="50">
        <f t="shared" si="13"/>
        <v>90765.75</v>
      </c>
      <c r="J120" s="58">
        <v>137225</v>
      </c>
      <c r="K120" s="58">
        <v>0</v>
      </c>
      <c r="L120" s="58">
        <v>0</v>
      </c>
      <c r="M120" s="58">
        <v>989</v>
      </c>
      <c r="N120" s="2">
        <f t="shared" si="14"/>
        <v>500487.83</v>
      </c>
      <c r="O120" s="4">
        <f t="shared" si="15"/>
        <v>1571807</v>
      </c>
      <c r="P120" s="58">
        <v>786</v>
      </c>
      <c r="Q120" s="58">
        <v>33</v>
      </c>
      <c r="R120" s="4">
        <f t="shared" si="16"/>
        <v>36054</v>
      </c>
      <c r="S120" s="6">
        <f t="shared" si="24"/>
        <v>95124.5478</v>
      </c>
      <c r="T120" s="39">
        <v>16555371</v>
      </c>
      <c r="U120" s="6">
        <f t="shared" si="17"/>
        <v>16555.370999999999</v>
      </c>
      <c r="V120" s="6">
        <f t="shared" si="18"/>
        <v>78569.176800000001</v>
      </c>
      <c r="W120" s="4">
        <f t="shared" si="19"/>
        <v>1571384</v>
      </c>
      <c r="X120" s="21">
        <f t="shared" si="20"/>
        <v>3179245</v>
      </c>
      <c r="Y120" s="22">
        <v>0</v>
      </c>
      <c r="Z120" s="22"/>
      <c r="AA120" s="20">
        <v>0</v>
      </c>
      <c r="AB120" s="4">
        <f t="shared" si="21"/>
        <v>0</v>
      </c>
      <c r="AC120" s="4">
        <f t="shared" si="22"/>
        <v>3179245</v>
      </c>
      <c r="AD120" s="22"/>
      <c r="AE120" s="22"/>
      <c r="AF120" s="22"/>
      <c r="AG120" s="22"/>
      <c r="AH120" s="22"/>
      <c r="AI120" s="22"/>
      <c r="AJ120" s="28">
        <v>0</v>
      </c>
      <c r="AK120" s="28"/>
      <c r="AL120" s="28"/>
      <c r="AM120" s="7">
        <f t="shared" si="25"/>
        <v>3179245</v>
      </c>
      <c r="AN120" s="43" t="str">
        <f>IF(O120&gt;0," ",1)</f>
        <v xml:space="preserve"> </v>
      </c>
      <c r="AO120" s="43" t="str">
        <f>IF(W120&gt;0," ",1)</f>
        <v xml:space="preserve"> </v>
      </c>
    </row>
    <row r="121" spans="1:41" ht="15.95" customHeight="1">
      <c r="A121" s="57" t="s">
        <v>177</v>
      </c>
      <c r="B121" s="57" t="s">
        <v>388</v>
      </c>
      <c r="C121" s="57" t="s">
        <v>133</v>
      </c>
      <c r="D121" s="57" t="s">
        <v>390</v>
      </c>
      <c r="E121" s="19">
        <v>157.34</v>
      </c>
      <c r="F121" s="2">
        <f t="shared" si="23"/>
        <v>246551.78</v>
      </c>
      <c r="G121" s="41">
        <v>77027.850000000006</v>
      </c>
      <c r="H121" s="58">
        <v>12309</v>
      </c>
      <c r="I121" s="50">
        <f t="shared" si="13"/>
        <v>9231.75</v>
      </c>
      <c r="J121" s="58">
        <v>13924</v>
      </c>
      <c r="K121" s="58">
        <v>0</v>
      </c>
      <c r="L121" s="58">
        <v>0</v>
      </c>
      <c r="M121" s="58">
        <v>37187</v>
      </c>
      <c r="N121" s="2">
        <f t="shared" si="14"/>
        <v>137370.6</v>
      </c>
      <c r="O121" s="4">
        <f t="shared" si="15"/>
        <v>109181</v>
      </c>
      <c r="P121" s="58">
        <v>78</v>
      </c>
      <c r="Q121" s="58">
        <v>88</v>
      </c>
      <c r="R121" s="4">
        <f t="shared" si="16"/>
        <v>9541</v>
      </c>
      <c r="S121" s="6">
        <f t="shared" si="24"/>
        <v>11317.466200000001</v>
      </c>
      <c r="T121" s="39">
        <v>4743094</v>
      </c>
      <c r="U121" s="6">
        <f t="shared" si="17"/>
        <v>4743.0940000000001</v>
      </c>
      <c r="V121" s="6">
        <f t="shared" si="18"/>
        <v>6574.3722000000007</v>
      </c>
      <c r="W121" s="4">
        <f t="shared" si="19"/>
        <v>131487</v>
      </c>
      <c r="X121" s="21">
        <f t="shared" si="20"/>
        <v>250209</v>
      </c>
      <c r="Y121" s="22">
        <v>0</v>
      </c>
      <c r="Z121" s="22"/>
      <c r="AA121" s="20">
        <v>0</v>
      </c>
      <c r="AB121" s="4">
        <f t="shared" si="21"/>
        <v>0</v>
      </c>
      <c r="AC121" s="4">
        <f t="shared" si="22"/>
        <v>250209</v>
      </c>
      <c r="AD121" s="22"/>
      <c r="AE121" s="22"/>
      <c r="AF121" s="22"/>
      <c r="AG121" s="22"/>
      <c r="AH121" s="22"/>
      <c r="AI121" s="22"/>
      <c r="AJ121" s="28">
        <v>0</v>
      </c>
      <c r="AK121" s="28"/>
      <c r="AL121" s="28"/>
      <c r="AM121" s="7">
        <f t="shared" si="25"/>
        <v>250209</v>
      </c>
      <c r="AN121" s="43" t="str">
        <f>IF(O121&gt;0," ",1)</f>
        <v xml:space="preserve"> </v>
      </c>
      <c r="AO121" s="43" t="str">
        <f>IF(W121&gt;0," ",1)</f>
        <v xml:space="preserve"> </v>
      </c>
    </row>
    <row r="122" spans="1:41" ht="15.95" customHeight="1">
      <c r="A122" s="57" t="s">
        <v>177</v>
      </c>
      <c r="B122" s="57" t="s">
        <v>388</v>
      </c>
      <c r="C122" s="57" t="s">
        <v>156</v>
      </c>
      <c r="D122" s="57" t="s">
        <v>391</v>
      </c>
      <c r="E122" s="19">
        <v>483.39000000000004</v>
      </c>
      <c r="F122" s="2">
        <f t="shared" si="23"/>
        <v>757472.13000000012</v>
      </c>
      <c r="G122" s="41">
        <v>142705.5</v>
      </c>
      <c r="H122" s="58">
        <v>35243</v>
      </c>
      <c r="I122" s="50">
        <f t="shared" si="13"/>
        <v>26432.25</v>
      </c>
      <c r="J122" s="58">
        <v>39965</v>
      </c>
      <c r="K122" s="58">
        <v>0</v>
      </c>
      <c r="L122" s="58">
        <v>0</v>
      </c>
      <c r="M122" s="58">
        <v>11472</v>
      </c>
      <c r="N122" s="2">
        <f t="shared" si="14"/>
        <v>220574.75</v>
      </c>
      <c r="O122" s="4">
        <f t="shared" si="15"/>
        <v>536897</v>
      </c>
      <c r="P122" s="58">
        <v>270</v>
      </c>
      <c r="Q122" s="58">
        <v>33</v>
      </c>
      <c r="R122" s="4">
        <f t="shared" si="16"/>
        <v>12385</v>
      </c>
      <c r="S122" s="6">
        <f t="shared" si="24"/>
        <v>34770.242700000003</v>
      </c>
      <c r="T122" s="39">
        <v>8499434</v>
      </c>
      <c r="U122" s="6">
        <f t="shared" si="17"/>
        <v>8499.4339999999993</v>
      </c>
      <c r="V122" s="6">
        <f t="shared" si="18"/>
        <v>26270.808700000001</v>
      </c>
      <c r="W122" s="4">
        <f t="shared" si="19"/>
        <v>525416</v>
      </c>
      <c r="X122" s="21">
        <f t="shared" si="20"/>
        <v>1074698</v>
      </c>
      <c r="Y122" s="22">
        <v>0</v>
      </c>
      <c r="Z122" s="22"/>
      <c r="AA122" s="20">
        <v>0</v>
      </c>
      <c r="AB122" s="4">
        <f t="shared" si="21"/>
        <v>0</v>
      </c>
      <c r="AC122" s="4">
        <f t="shared" si="22"/>
        <v>1074698</v>
      </c>
      <c r="AD122" s="22"/>
      <c r="AE122" s="22"/>
      <c r="AF122" s="22"/>
      <c r="AG122" s="22"/>
      <c r="AH122" s="22"/>
      <c r="AI122" s="22"/>
      <c r="AJ122" s="28">
        <v>0</v>
      </c>
      <c r="AK122" s="28"/>
      <c r="AL122" s="28"/>
      <c r="AM122" s="7">
        <f t="shared" si="25"/>
        <v>1074698</v>
      </c>
      <c r="AN122" s="43" t="str">
        <f>IF(O122&gt;0," ",1)</f>
        <v xml:space="preserve"> </v>
      </c>
      <c r="AO122" s="43" t="str">
        <f>IF(W122&gt;0," ",1)</f>
        <v xml:space="preserve"> </v>
      </c>
    </row>
    <row r="123" spans="1:41" ht="15.95" customHeight="1">
      <c r="A123" s="57" t="s">
        <v>177</v>
      </c>
      <c r="B123" s="57" t="s">
        <v>388</v>
      </c>
      <c r="C123" s="57" t="s">
        <v>106</v>
      </c>
      <c r="D123" s="57" t="s">
        <v>392</v>
      </c>
      <c r="E123" s="19">
        <v>668.49</v>
      </c>
      <c r="F123" s="2">
        <f t="shared" si="23"/>
        <v>1047523.83</v>
      </c>
      <c r="G123" s="41">
        <v>301124.11</v>
      </c>
      <c r="H123" s="58">
        <v>47987</v>
      </c>
      <c r="I123" s="50">
        <f t="shared" si="13"/>
        <v>35990.25</v>
      </c>
      <c r="J123" s="58">
        <v>54372</v>
      </c>
      <c r="K123" s="58">
        <v>0</v>
      </c>
      <c r="L123" s="58">
        <v>0</v>
      </c>
      <c r="M123" s="58">
        <v>164</v>
      </c>
      <c r="N123" s="2">
        <f t="shared" si="14"/>
        <v>391650.36</v>
      </c>
      <c r="O123" s="4">
        <f t="shared" si="15"/>
        <v>655873</v>
      </c>
      <c r="P123" s="58">
        <v>241</v>
      </c>
      <c r="Q123" s="58">
        <v>33</v>
      </c>
      <c r="R123" s="4">
        <f t="shared" si="16"/>
        <v>11055</v>
      </c>
      <c r="S123" s="6">
        <f t="shared" si="24"/>
        <v>48084.485699999997</v>
      </c>
      <c r="T123" s="39">
        <v>18691751</v>
      </c>
      <c r="U123" s="6">
        <f t="shared" si="17"/>
        <v>18691.751</v>
      </c>
      <c r="V123" s="6">
        <f t="shared" si="18"/>
        <v>29392.734699999997</v>
      </c>
      <c r="W123" s="4">
        <f t="shared" si="19"/>
        <v>587855</v>
      </c>
      <c r="X123" s="21">
        <f t="shared" si="20"/>
        <v>1254783</v>
      </c>
      <c r="Y123" s="22">
        <v>0</v>
      </c>
      <c r="Z123" s="22"/>
      <c r="AA123" s="20">
        <v>0</v>
      </c>
      <c r="AB123" s="4">
        <f t="shared" si="21"/>
        <v>0</v>
      </c>
      <c r="AC123" s="4">
        <f t="shared" si="22"/>
        <v>1254783</v>
      </c>
      <c r="AD123" s="22"/>
      <c r="AE123" s="22"/>
      <c r="AF123" s="22"/>
      <c r="AG123" s="22"/>
      <c r="AH123" s="22"/>
      <c r="AI123" s="22"/>
      <c r="AJ123" s="28">
        <v>0</v>
      </c>
      <c r="AK123" s="28"/>
      <c r="AL123" s="28"/>
      <c r="AM123" s="7">
        <f t="shared" si="25"/>
        <v>1254783</v>
      </c>
      <c r="AN123" s="43" t="str">
        <f>IF(O123&gt;0," ",1)</f>
        <v xml:space="preserve"> </v>
      </c>
      <c r="AO123" s="43" t="str">
        <f>IF(W123&gt;0," ",1)</f>
        <v xml:space="preserve"> </v>
      </c>
    </row>
    <row r="124" spans="1:41" ht="15.95" customHeight="1">
      <c r="A124" s="57" t="s">
        <v>177</v>
      </c>
      <c r="B124" s="57" t="s">
        <v>388</v>
      </c>
      <c r="C124" s="57" t="s">
        <v>192</v>
      </c>
      <c r="D124" s="57" t="s">
        <v>393</v>
      </c>
      <c r="E124" s="19">
        <v>2972.95</v>
      </c>
      <c r="F124" s="2">
        <f t="shared" si="23"/>
        <v>4658612.6499999994</v>
      </c>
      <c r="G124" s="41">
        <v>659565.39</v>
      </c>
      <c r="H124" s="58">
        <v>228100</v>
      </c>
      <c r="I124" s="50">
        <f t="shared" si="13"/>
        <v>171075</v>
      </c>
      <c r="J124" s="58">
        <v>258598</v>
      </c>
      <c r="K124" s="58">
        <v>85117</v>
      </c>
      <c r="L124" s="58">
        <v>659670</v>
      </c>
      <c r="M124" s="58">
        <v>232010</v>
      </c>
      <c r="N124" s="2">
        <f t="shared" si="14"/>
        <v>2066035.3900000001</v>
      </c>
      <c r="O124" s="4">
        <f t="shared" si="15"/>
        <v>2592577</v>
      </c>
      <c r="P124" s="58">
        <v>1326</v>
      </c>
      <c r="Q124" s="58">
        <v>59</v>
      </c>
      <c r="R124" s="4">
        <f t="shared" si="16"/>
        <v>108745</v>
      </c>
      <c r="S124" s="6">
        <f t="shared" si="24"/>
        <v>213844.2935</v>
      </c>
      <c r="T124" s="39">
        <v>41222837</v>
      </c>
      <c r="U124" s="6">
        <f t="shared" si="17"/>
        <v>41222.837</v>
      </c>
      <c r="V124" s="6">
        <f t="shared" si="18"/>
        <v>172621.4565</v>
      </c>
      <c r="W124" s="4">
        <f t="shared" si="19"/>
        <v>3452429</v>
      </c>
      <c r="X124" s="21">
        <f t="shared" si="20"/>
        <v>6153751</v>
      </c>
      <c r="Y124" s="22">
        <v>0</v>
      </c>
      <c r="Z124" s="22"/>
      <c r="AA124" s="20">
        <v>0</v>
      </c>
      <c r="AB124" s="4">
        <f t="shared" si="21"/>
        <v>0</v>
      </c>
      <c r="AC124" s="4">
        <f t="shared" si="22"/>
        <v>6153751</v>
      </c>
      <c r="AD124" s="22"/>
      <c r="AE124" s="22"/>
      <c r="AF124" s="22"/>
      <c r="AG124" s="22"/>
      <c r="AH124" s="22"/>
      <c r="AI124" s="22"/>
      <c r="AJ124" s="28">
        <v>0</v>
      </c>
      <c r="AK124" s="28"/>
      <c r="AL124" s="28"/>
      <c r="AM124" s="7">
        <f t="shared" si="25"/>
        <v>6153751</v>
      </c>
      <c r="AN124" s="43" t="str">
        <f>IF(O124&gt;0," ",1)</f>
        <v xml:space="preserve"> </v>
      </c>
      <c r="AO124" s="43" t="str">
        <f>IF(W124&gt;0," ",1)</f>
        <v xml:space="preserve"> </v>
      </c>
    </row>
    <row r="125" spans="1:41" ht="15.95" customHeight="1">
      <c r="A125" s="57" t="s">
        <v>177</v>
      </c>
      <c r="B125" s="57" t="s">
        <v>388</v>
      </c>
      <c r="C125" s="57" t="s">
        <v>96</v>
      </c>
      <c r="D125" s="57" t="s">
        <v>394</v>
      </c>
      <c r="E125" s="19">
        <v>2552.25</v>
      </c>
      <c r="F125" s="2">
        <f t="shared" si="23"/>
        <v>3999375.75</v>
      </c>
      <c r="G125" s="41">
        <v>615491.06000000006</v>
      </c>
      <c r="H125" s="58">
        <v>208453</v>
      </c>
      <c r="I125" s="50">
        <f t="shared" si="13"/>
        <v>156339.75</v>
      </c>
      <c r="J125" s="58">
        <v>236348</v>
      </c>
      <c r="K125" s="58">
        <v>77675</v>
      </c>
      <c r="L125" s="58">
        <v>592810</v>
      </c>
      <c r="M125" s="58">
        <v>147619</v>
      </c>
      <c r="N125" s="2">
        <f t="shared" si="14"/>
        <v>1826282.81</v>
      </c>
      <c r="O125" s="4">
        <f t="shared" si="15"/>
        <v>2173093</v>
      </c>
      <c r="P125" s="58">
        <v>1164</v>
      </c>
      <c r="Q125" s="58">
        <v>33</v>
      </c>
      <c r="R125" s="4">
        <f t="shared" si="16"/>
        <v>53393</v>
      </c>
      <c r="S125" s="6">
        <f t="shared" si="24"/>
        <v>183583.3425</v>
      </c>
      <c r="T125" s="39">
        <v>38249087</v>
      </c>
      <c r="U125" s="6">
        <f t="shared" si="17"/>
        <v>38249.087</v>
      </c>
      <c r="V125" s="6">
        <f t="shared" si="18"/>
        <v>145334.2555</v>
      </c>
      <c r="W125" s="4">
        <f t="shared" si="19"/>
        <v>2906685</v>
      </c>
      <c r="X125" s="21">
        <f t="shared" si="20"/>
        <v>5133171</v>
      </c>
      <c r="Y125" s="22">
        <v>0</v>
      </c>
      <c r="Z125" s="22"/>
      <c r="AA125" s="20">
        <v>0</v>
      </c>
      <c r="AB125" s="4">
        <f t="shared" si="21"/>
        <v>0</v>
      </c>
      <c r="AC125" s="4">
        <f t="shared" si="22"/>
        <v>5133171</v>
      </c>
      <c r="AD125" s="22"/>
      <c r="AE125" s="22"/>
      <c r="AF125" s="22"/>
      <c r="AG125" s="22"/>
      <c r="AH125" s="22"/>
      <c r="AI125" s="22"/>
      <c r="AJ125" s="28">
        <v>0</v>
      </c>
      <c r="AK125" s="28"/>
      <c r="AL125" s="28"/>
      <c r="AM125" s="7">
        <f t="shared" si="25"/>
        <v>5133171</v>
      </c>
      <c r="AN125" s="43" t="str">
        <f>IF(O125&gt;0," ",1)</f>
        <v xml:space="preserve"> </v>
      </c>
      <c r="AO125" s="43" t="str">
        <f>IF(W125&gt;0," ",1)</f>
        <v xml:space="preserve"> </v>
      </c>
    </row>
    <row r="126" spans="1:41" ht="15.95" customHeight="1">
      <c r="A126" s="57" t="s">
        <v>177</v>
      </c>
      <c r="B126" s="57" t="s">
        <v>388</v>
      </c>
      <c r="C126" s="57" t="s">
        <v>224</v>
      </c>
      <c r="D126" s="57" t="s">
        <v>395</v>
      </c>
      <c r="E126" s="19">
        <v>934.8</v>
      </c>
      <c r="F126" s="2">
        <f t="shared" si="23"/>
        <v>1464831.5999999999</v>
      </c>
      <c r="G126" s="41">
        <v>247391.33</v>
      </c>
      <c r="H126" s="58">
        <v>76850</v>
      </c>
      <c r="I126" s="50">
        <f t="shared" si="13"/>
        <v>57637.5</v>
      </c>
      <c r="J126" s="58">
        <v>87098</v>
      </c>
      <c r="K126" s="58">
        <v>28800</v>
      </c>
      <c r="L126" s="58">
        <v>237011</v>
      </c>
      <c r="M126" s="58">
        <v>36747</v>
      </c>
      <c r="N126" s="2">
        <f t="shared" si="14"/>
        <v>694684.83</v>
      </c>
      <c r="O126" s="4">
        <f t="shared" si="15"/>
        <v>770147</v>
      </c>
      <c r="P126" s="58">
        <v>494</v>
      </c>
      <c r="Q126" s="58">
        <v>33</v>
      </c>
      <c r="R126" s="4">
        <f t="shared" si="16"/>
        <v>22660</v>
      </c>
      <c r="S126" s="6">
        <f t="shared" si="24"/>
        <v>67240.164000000004</v>
      </c>
      <c r="T126" s="39">
        <v>15286553</v>
      </c>
      <c r="U126" s="6">
        <f t="shared" si="17"/>
        <v>15286.553</v>
      </c>
      <c r="V126" s="6">
        <f t="shared" si="18"/>
        <v>51953.611000000004</v>
      </c>
      <c r="W126" s="4">
        <f t="shared" si="19"/>
        <v>1039072</v>
      </c>
      <c r="X126" s="21">
        <f t="shared" si="20"/>
        <v>1831879</v>
      </c>
      <c r="Y126" s="22">
        <v>0</v>
      </c>
      <c r="Z126" s="22"/>
      <c r="AA126" s="20">
        <v>0</v>
      </c>
      <c r="AB126" s="4">
        <f t="shared" si="21"/>
        <v>0</v>
      </c>
      <c r="AC126" s="4">
        <f t="shared" si="22"/>
        <v>1831879</v>
      </c>
      <c r="AD126" s="22"/>
      <c r="AE126" s="22"/>
      <c r="AF126" s="22"/>
      <c r="AG126" s="22"/>
      <c r="AH126" s="22"/>
      <c r="AI126" s="22"/>
      <c r="AJ126" s="28">
        <v>0</v>
      </c>
      <c r="AK126" s="28"/>
      <c r="AL126" s="28"/>
      <c r="AM126" s="7">
        <f t="shared" si="25"/>
        <v>1831879</v>
      </c>
      <c r="AN126" s="43" t="str">
        <f>IF(O126&gt;0," ",1)</f>
        <v xml:space="preserve"> </v>
      </c>
      <c r="AO126" s="43" t="str">
        <f>IF(W126&gt;0," ",1)</f>
        <v xml:space="preserve"> </v>
      </c>
    </row>
    <row r="127" spans="1:41" ht="15.95" customHeight="1">
      <c r="A127" s="57" t="s">
        <v>177</v>
      </c>
      <c r="B127" s="57" t="s">
        <v>388</v>
      </c>
      <c r="C127" s="57" t="s">
        <v>239</v>
      </c>
      <c r="D127" s="57" t="s">
        <v>396</v>
      </c>
      <c r="E127" s="19">
        <v>586.09999999999991</v>
      </c>
      <c r="F127" s="2">
        <f t="shared" si="23"/>
        <v>918418.69999999984</v>
      </c>
      <c r="G127" s="41">
        <v>167573.79999999999</v>
      </c>
      <c r="H127" s="58">
        <v>49451</v>
      </c>
      <c r="I127" s="50">
        <f t="shared" si="13"/>
        <v>37088.25</v>
      </c>
      <c r="J127" s="58">
        <v>56047</v>
      </c>
      <c r="K127" s="58">
        <v>18524</v>
      </c>
      <c r="L127" s="58">
        <v>152850</v>
      </c>
      <c r="M127" s="58">
        <v>157173</v>
      </c>
      <c r="N127" s="2">
        <f t="shared" si="14"/>
        <v>589256.05000000005</v>
      </c>
      <c r="O127" s="4">
        <f t="shared" si="15"/>
        <v>329163</v>
      </c>
      <c r="P127" s="58">
        <v>344</v>
      </c>
      <c r="Q127" s="58">
        <v>70</v>
      </c>
      <c r="R127" s="4">
        <f t="shared" si="16"/>
        <v>33471</v>
      </c>
      <c r="S127" s="6">
        <f t="shared" si="24"/>
        <v>42158.173000000003</v>
      </c>
      <c r="T127" s="39">
        <v>10230391</v>
      </c>
      <c r="U127" s="6">
        <f t="shared" si="17"/>
        <v>10230.391</v>
      </c>
      <c r="V127" s="6">
        <f t="shared" si="18"/>
        <v>31927.782000000003</v>
      </c>
      <c r="W127" s="4">
        <f t="shared" si="19"/>
        <v>638556</v>
      </c>
      <c r="X127" s="21">
        <f t="shared" si="20"/>
        <v>1001190</v>
      </c>
      <c r="Y127" s="22">
        <v>0</v>
      </c>
      <c r="Z127" s="22"/>
      <c r="AA127" s="20">
        <v>0</v>
      </c>
      <c r="AB127" s="4">
        <f t="shared" si="21"/>
        <v>0</v>
      </c>
      <c r="AC127" s="4">
        <f t="shared" si="22"/>
        <v>1001190</v>
      </c>
      <c r="AD127" s="22"/>
      <c r="AE127" s="22"/>
      <c r="AF127" s="22"/>
      <c r="AG127" s="22"/>
      <c r="AH127" s="22"/>
      <c r="AI127" s="22"/>
      <c r="AJ127" s="28">
        <v>0</v>
      </c>
      <c r="AK127" s="28"/>
      <c r="AL127" s="28"/>
      <c r="AM127" s="7">
        <f t="shared" si="25"/>
        <v>1001190</v>
      </c>
      <c r="AN127" s="43" t="str">
        <f>IF(O127&gt;0," ",1)</f>
        <v xml:space="preserve"> </v>
      </c>
      <c r="AO127" s="43" t="str">
        <f>IF(W127&gt;0," ",1)</f>
        <v xml:space="preserve"> </v>
      </c>
    </row>
    <row r="128" spans="1:41" ht="15.95" customHeight="1">
      <c r="A128" s="57" t="s">
        <v>177</v>
      </c>
      <c r="B128" s="57" t="s">
        <v>388</v>
      </c>
      <c r="C128" s="57" t="s">
        <v>39</v>
      </c>
      <c r="D128" s="57" t="s">
        <v>397</v>
      </c>
      <c r="E128" s="19">
        <v>1204.6199999999999</v>
      </c>
      <c r="F128" s="2">
        <f t="shared" si="23"/>
        <v>1887639.5399999998</v>
      </c>
      <c r="G128" s="41">
        <v>555465.88</v>
      </c>
      <c r="H128" s="58">
        <v>95055</v>
      </c>
      <c r="I128" s="50">
        <f t="shared" si="13"/>
        <v>71291.25</v>
      </c>
      <c r="J128" s="58">
        <v>107802</v>
      </c>
      <c r="K128" s="58">
        <v>35296</v>
      </c>
      <c r="L128" s="58">
        <v>246105</v>
      </c>
      <c r="M128" s="58">
        <v>5197</v>
      </c>
      <c r="N128" s="2">
        <f t="shared" si="14"/>
        <v>1021157.13</v>
      </c>
      <c r="O128" s="4">
        <f t="shared" si="15"/>
        <v>866482</v>
      </c>
      <c r="P128" s="58">
        <v>462</v>
      </c>
      <c r="Q128" s="58">
        <v>33</v>
      </c>
      <c r="R128" s="4">
        <f t="shared" si="16"/>
        <v>21192</v>
      </c>
      <c r="S128" s="6">
        <f t="shared" si="24"/>
        <v>86648.316600000006</v>
      </c>
      <c r="T128" s="39">
        <v>35089443</v>
      </c>
      <c r="U128" s="6">
        <f t="shared" si="17"/>
        <v>35089.442999999999</v>
      </c>
      <c r="V128" s="6">
        <f t="shared" si="18"/>
        <v>51558.873600000006</v>
      </c>
      <c r="W128" s="4">
        <f t="shared" si="19"/>
        <v>1031177</v>
      </c>
      <c r="X128" s="21">
        <f t="shared" si="20"/>
        <v>1918851</v>
      </c>
      <c r="Y128" s="22">
        <v>0</v>
      </c>
      <c r="Z128" s="22"/>
      <c r="AA128" s="20">
        <v>0</v>
      </c>
      <c r="AB128" s="4">
        <f t="shared" si="21"/>
        <v>0</v>
      </c>
      <c r="AC128" s="4">
        <f t="shared" si="22"/>
        <v>1918851</v>
      </c>
      <c r="AD128" s="22"/>
      <c r="AE128" s="22"/>
      <c r="AF128" s="22"/>
      <c r="AG128" s="22"/>
      <c r="AH128" s="22"/>
      <c r="AI128" s="22"/>
      <c r="AJ128" s="28">
        <v>0</v>
      </c>
      <c r="AK128" s="28"/>
      <c r="AL128" s="28"/>
      <c r="AM128" s="7">
        <f t="shared" si="25"/>
        <v>1918851</v>
      </c>
      <c r="AN128" s="43" t="str">
        <f>IF(O128&gt;0," ",1)</f>
        <v xml:space="preserve"> </v>
      </c>
      <c r="AO128" s="43" t="str">
        <f>IF(W128&gt;0," ",1)</f>
        <v xml:space="preserve"> </v>
      </c>
    </row>
    <row r="129" spans="1:41" ht="15.95" customHeight="1">
      <c r="A129" s="57" t="s">
        <v>177</v>
      </c>
      <c r="B129" s="57" t="s">
        <v>388</v>
      </c>
      <c r="C129" s="57" t="s">
        <v>26</v>
      </c>
      <c r="D129" s="57" t="s">
        <v>398</v>
      </c>
      <c r="E129" s="19">
        <v>518.53000000000009</v>
      </c>
      <c r="F129" s="2">
        <f t="shared" si="23"/>
        <v>812536.51000000013</v>
      </c>
      <c r="G129" s="41">
        <v>80083.09</v>
      </c>
      <c r="H129" s="58">
        <v>36478</v>
      </c>
      <c r="I129" s="50">
        <f t="shared" si="13"/>
        <v>27358.5</v>
      </c>
      <c r="J129" s="58">
        <v>41370</v>
      </c>
      <c r="K129" s="58">
        <v>13547</v>
      </c>
      <c r="L129" s="58">
        <v>114521</v>
      </c>
      <c r="M129" s="58">
        <v>64005</v>
      </c>
      <c r="N129" s="2">
        <f t="shared" si="14"/>
        <v>340884.58999999997</v>
      </c>
      <c r="O129" s="4">
        <f t="shared" si="15"/>
        <v>471652</v>
      </c>
      <c r="P129" s="58">
        <v>122</v>
      </c>
      <c r="Q129" s="58">
        <v>86</v>
      </c>
      <c r="R129" s="4">
        <f t="shared" si="16"/>
        <v>14584</v>
      </c>
      <c r="S129" s="6">
        <f t="shared" si="24"/>
        <v>37297.8629</v>
      </c>
      <c r="T129" s="39">
        <v>4995887</v>
      </c>
      <c r="U129" s="6">
        <f t="shared" si="17"/>
        <v>4995.8869999999997</v>
      </c>
      <c r="V129" s="6">
        <f t="shared" si="18"/>
        <v>32301.975900000001</v>
      </c>
      <c r="W129" s="4">
        <f t="shared" si="19"/>
        <v>646040</v>
      </c>
      <c r="X129" s="21">
        <f t="shared" si="20"/>
        <v>1132276</v>
      </c>
      <c r="Y129" s="22">
        <v>0</v>
      </c>
      <c r="Z129" s="22"/>
      <c r="AA129" s="20">
        <v>0</v>
      </c>
      <c r="AB129" s="4">
        <f t="shared" si="21"/>
        <v>0</v>
      </c>
      <c r="AC129" s="4">
        <f t="shared" si="22"/>
        <v>1132276</v>
      </c>
      <c r="AD129" s="22"/>
      <c r="AE129" s="22"/>
      <c r="AF129" s="22"/>
      <c r="AG129" s="22"/>
      <c r="AH129" s="22"/>
      <c r="AI129" s="22"/>
      <c r="AJ129" s="28">
        <v>0</v>
      </c>
      <c r="AK129" s="28"/>
      <c r="AL129" s="28"/>
      <c r="AM129" s="7">
        <f t="shared" si="25"/>
        <v>1132276</v>
      </c>
      <c r="AN129" s="43" t="str">
        <f>IF(O129&gt;0," ",1)</f>
        <v xml:space="preserve"> </v>
      </c>
      <c r="AO129" s="43" t="str">
        <f>IF(W129&gt;0," ",1)</f>
        <v xml:space="preserve"> </v>
      </c>
    </row>
    <row r="130" spans="1:41" ht="15.95" customHeight="1">
      <c r="A130" s="57" t="s">
        <v>177</v>
      </c>
      <c r="B130" s="57" t="s">
        <v>388</v>
      </c>
      <c r="C130" s="57" t="s">
        <v>135</v>
      </c>
      <c r="D130" s="57" t="s">
        <v>399</v>
      </c>
      <c r="E130" s="19">
        <v>629.90000000000009</v>
      </c>
      <c r="F130" s="2">
        <f t="shared" si="23"/>
        <v>987053.30000000016</v>
      </c>
      <c r="G130" s="41">
        <v>442287.89999999997</v>
      </c>
      <c r="H130" s="58">
        <v>50504</v>
      </c>
      <c r="I130" s="50">
        <f t="shared" si="13"/>
        <v>37878</v>
      </c>
      <c r="J130" s="58">
        <v>57235</v>
      </c>
      <c r="K130" s="58">
        <v>18945</v>
      </c>
      <c r="L130" s="58">
        <v>155013</v>
      </c>
      <c r="M130" s="58">
        <v>52086</v>
      </c>
      <c r="N130" s="2">
        <f t="shared" si="14"/>
        <v>763444.89999999991</v>
      </c>
      <c r="O130" s="4">
        <f t="shared" si="15"/>
        <v>223608</v>
      </c>
      <c r="P130" s="58">
        <v>302</v>
      </c>
      <c r="Q130" s="58">
        <v>88</v>
      </c>
      <c r="R130" s="4">
        <f t="shared" si="16"/>
        <v>36941</v>
      </c>
      <c r="S130" s="6">
        <f t="shared" si="24"/>
        <v>45308.707000000002</v>
      </c>
      <c r="T130" s="39">
        <v>28406416</v>
      </c>
      <c r="U130" s="6">
        <f t="shared" si="17"/>
        <v>28406.416000000001</v>
      </c>
      <c r="V130" s="6">
        <f t="shared" si="18"/>
        <v>16902.291000000001</v>
      </c>
      <c r="W130" s="4">
        <f t="shared" si="19"/>
        <v>338046</v>
      </c>
      <c r="X130" s="21">
        <f t="shared" si="20"/>
        <v>598595</v>
      </c>
      <c r="Y130" s="22">
        <v>0</v>
      </c>
      <c r="Z130" s="22"/>
      <c r="AA130" s="20">
        <v>0</v>
      </c>
      <c r="AB130" s="4">
        <f t="shared" si="21"/>
        <v>0</v>
      </c>
      <c r="AC130" s="4">
        <f t="shared" si="22"/>
        <v>598595</v>
      </c>
      <c r="AD130" s="22"/>
      <c r="AE130" s="22"/>
      <c r="AF130" s="22"/>
      <c r="AG130" s="22"/>
      <c r="AH130" s="22"/>
      <c r="AI130" s="22"/>
      <c r="AJ130" s="28">
        <v>0</v>
      </c>
      <c r="AK130" s="28"/>
      <c r="AL130" s="28"/>
      <c r="AM130" s="7">
        <f t="shared" si="25"/>
        <v>598595</v>
      </c>
      <c r="AN130" s="43" t="str">
        <f>IF(O130&gt;0," ",1)</f>
        <v xml:space="preserve"> </v>
      </c>
      <c r="AO130" s="43" t="str">
        <f>IF(W130&gt;0," ",1)</f>
        <v xml:space="preserve"> </v>
      </c>
    </row>
    <row r="131" spans="1:41" ht="15.95" customHeight="1">
      <c r="A131" s="57" t="s">
        <v>177</v>
      </c>
      <c r="B131" s="57" t="s">
        <v>388</v>
      </c>
      <c r="C131" s="57" t="s">
        <v>194</v>
      </c>
      <c r="D131" s="57" t="s">
        <v>400</v>
      </c>
      <c r="E131" s="19">
        <v>1772.29</v>
      </c>
      <c r="F131" s="2">
        <f t="shared" si="23"/>
        <v>2777178.43</v>
      </c>
      <c r="G131" s="41">
        <v>521017.41</v>
      </c>
      <c r="H131" s="58">
        <v>145211</v>
      </c>
      <c r="I131" s="50">
        <f t="shared" si="13"/>
        <v>108908.25</v>
      </c>
      <c r="J131" s="58">
        <v>164601</v>
      </c>
      <c r="K131" s="58">
        <v>54302</v>
      </c>
      <c r="L131" s="58">
        <v>431519</v>
      </c>
      <c r="M131" s="58">
        <v>119731</v>
      </c>
      <c r="N131" s="2">
        <f t="shared" si="14"/>
        <v>1400078.66</v>
      </c>
      <c r="O131" s="4">
        <f t="shared" si="15"/>
        <v>1377100</v>
      </c>
      <c r="P131" s="58">
        <v>703</v>
      </c>
      <c r="Q131" s="58">
        <v>59</v>
      </c>
      <c r="R131" s="4">
        <f t="shared" si="16"/>
        <v>57653</v>
      </c>
      <c r="S131" s="6">
        <f t="shared" si="24"/>
        <v>127480.81969999999</v>
      </c>
      <c r="T131" s="39">
        <v>32261140</v>
      </c>
      <c r="U131" s="6">
        <f t="shared" si="17"/>
        <v>32261.14</v>
      </c>
      <c r="V131" s="6">
        <f t="shared" si="18"/>
        <v>95219.679699999993</v>
      </c>
      <c r="W131" s="4">
        <f t="shared" si="19"/>
        <v>1904394</v>
      </c>
      <c r="X131" s="21">
        <f t="shared" si="20"/>
        <v>3339147</v>
      </c>
      <c r="Y131" s="22">
        <v>0</v>
      </c>
      <c r="Z131" s="22"/>
      <c r="AA131" s="20">
        <v>0</v>
      </c>
      <c r="AB131" s="4">
        <f t="shared" si="21"/>
        <v>0</v>
      </c>
      <c r="AC131" s="4">
        <f t="shared" si="22"/>
        <v>3339147</v>
      </c>
      <c r="AD131" s="22"/>
      <c r="AE131" s="22"/>
      <c r="AF131" s="22"/>
      <c r="AG131" s="22"/>
      <c r="AH131" s="22"/>
      <c r="AI131" s="22"/>
      <c r="AJ131" s="28">
        <v>0</v>
      </c>
      <c r="AK131" s="28"/>
      <c r="AL131" s="28"/>
      <c r="AM131" s="7">
        <f t="shared" si="25"/>
        <v>3339147</v>
      </c>
      <c r="AN131" s="43" t="str">
        <f>IF(O131&gt;0," ",1)</f>
        <v xml:space="preserve"> </v>
      </c>
      <c r="AO131" s="43" t="str">
        <f>IF(W131&gt;0," ",1)</f>
        <v xml:space="preserve"> </v>
      </c>
    </row>
    <row r="132" spans="1:41" ht="15.95" customHeight="1">
      <c r="A132" s="57" t="s">
        <v>177</v>
      </c>
      <c r="B132" s="57" t="s">
        <v>388</v>
      </c>
      <c r="C132" s="57" t="s">
        <v>27</v>
      </c>
      <c r="D132" s="57" t="s">
        <v>401</v>
      </c>
      <c r="E132" s="19">
        <v>6384.11</v>
      </c>
      <c r="F132" s="2">
        <f t="shared" si="23"/>
        <v>10003900.369999999</v>
      </c>
      <c r="G132" s="41">
        <v>2283085.2400000002</v>
      </c>
      <c r="H132" s="58">
        <v>532382</v>
      </c>
      <c r="I132" s="50">
        <f t="shared" ref="I132:I195" si="26">ROUND(H132*0.75,2)</f>
        <v>399286.5</v>
      </c>
      <c r="J132" s="58">
        <v>603617</v>
      </c>
      <c r="K132" s="58">
        <v>198415</v>
      </c>
      <c r="L132" s="58">
        <v>1591943</v>
      </c>
      <c r="M132" s="58">
        <v>0</v>
      </c>
      <c r="N132" s="2">
        <f t="shared" ref="N132:N195" si="27">SUM(G132+I132+J132+K132+L132+M132)</f>
        <v>5076346.74</v>
      </c>
      <c r="O132" s="4">
        <f t="shared" ref="O132:O195" si="28">IF(F132&gt;N132,ROUND(SUM(F132-N132),0),0)</f>
        <v>4927554</v>
      </c>
      <c r="P132" s="58">
        <v>2636</v>
      </c>
      <c r="Q132" s="58">
        <v>33</v>
      </c>
      <c r="R132" s="4">
        <f t="shared" ref="R132:R195" si="29">ROUND(SUM(P132*Q132*1.39),0)</f>
        <v>120913</v>
      </c>
      <c r="S132" s="6">
        <f t="shared" si="24"/>
        <v>459209.03230000002</v>
      </c>
      <c r="T132" s="39">
        <v>144682208</v>
      </c>
      <c r="U132" s="6">
        <f t="shared" ref="U132:U195" si="30">ROUND(T132/1000,4)</f>
        <v>144682.20800000001</v>
      </c>
      <c r="V132" s="6">
        <f t="shared" ref="V132:V195" si="31">IF(S132-U132&lt;0,0,S132-U132)</f>
        <v>314526.82429999998</v>
      </c>
      <c r="W132" s="4">
        <f t="shared" ref="W132:W195" si="32">IF(V132&gt;0,ROUND(SUM(V132*$W$3),0),0)</f>
        <v>6290536</v>
      </c>
      <c r="X132" s="21">
        <f t="shared" ref="X132:X195" si="33">SUM(O132+R132+W132)</f>
        <v>11339003</v>
      </c>
      <c r="Y132" s="22">
        <v>0</v>
      </c>
      <c r="Z132" s="22"/>
      <c r="AA132" s="20">
        <v>0</v>
      </c>
      <c r="AB132" s="4">
        <f t="shared" ref="AB132:AB195" si="34">IF(AA132=0,0,1)</f>
        <v>0</v>
      </c>
      <c r="AC132" s="4">
        <f t="shared" ref="AC132:AC195" si="35">ROUND(X132+AA132,0)</f>
        <v>11339003</v>
      </c>
      <c r="AD132" s="22"/>
      <c r="AE132" s="22"/>
      <c r="AF132" s="22"/>
      <c r="AG132" s="22"/>
      <c r="AH132" s="22"/>
      <c r="AI132" s="22"/>
      <c r="AJ132" s="28">
        <v>0</v>
      </c>
      <c r="AK132" s="28"/>
      <c r="AL132" s="28"/>
      <c r="AM132" s="7">
        <f t="shared" si="25"/>
        <v>11339003</v>
      </c>
      <c r="AN132" s="43" t="str">
        <f>IF(O132&gt;0," ",1)</f>
        <v xml:space="preserve"> </v>
      </c>
      <c r="AO132" s="43" t="str">
        <f>IF(W132&gt;0," ",1)</f>
        <v xml:space="preserve"> </v>
      </c>
    </row>
    <row r="133" spans="1:41" ht="15.95" customHeight="1">
      <c r="A133" s="57" t="s">
        <v>177</v>
      </c>
      <c r="B133" s="57" t="s">
        <v>388</v>
      </c>
      <c r="C133" s="57" t="s">
        <v>120</v>
      </c>
      <c r="D133" s="57" t="s">
        <v>402</v>
      </c>
      <c r="E133" s="19">
        <v>954.97999999999968</v>
      </c>
      <c r="F133" s="2">
        <f t="shared" ref="F133:F196" si="36">SUM(E133*$F$3)</f>
        <v>1496453.6599999995</v>
      </c>
      <c r="G133" s="41">
        <v>290880.96000000002</v>
      </c>
      <c r="H133" s="58">
        <v>78333</v>
      </c>
      <c r="I133" s="50">
        <f t="shared" si="26"/>
        <v>58749.75</v>
      </c>
      <c r="J133" s="58">
        <v>88784</v>
      </c>
      <c r="K133" s="58">
        <v>29332</v>
      </c>
      <c r="L133" s="58">
        <v>238956</v>
      </c>
      <c r="M133" s="58">
        <v>16393</v>
      </c>
      <c r="N133" s="2">
        <f t="shared" si="27"/>
        <v>723095.71</v>
      </c>
      <c r="O133" s="4">
        <f t="shared" si="28"/>
        <v>773358</v>
      </c>
      <c r="P133" s="58">
        <v>517</v>
      </c>
      <c r="Q133" s="58">
        <v>55</v>
      </c>
      <c r="R133" s="4">
        <f t="shared" si="29"/>
        <v>39525</v>
      </c>
      <c r="S133" s="6">
        <f t="shared" ref="S133:S196" si="37">ROUND(SUM(E133*$S$3),4)</f>
        <v>68691.7114</v>
      </c>
      <c r="T133" s="39">
        <v>18558414</v>
      </c>
      <c r="U133" s="6">
        <f t="shared" si="30"/>
        <v>18558.414000000001</v>
      </c>
      <c r="V133" s="6">
        <f t="shared" si="31"/>
        <v>50133.297399999996</v>
      </c>
      <c r="W133" s="4">
        <f t="shared" si="32"/>
        <v>1002666</v>
      </c>
      <c r="X133" s="21">
        <f t="shared" si="33"/>
        <v>1815549</v>
      </c>
      <c r="Y133" s="22">
        <v>0</v>
      </c>
      <c r="Z133" s="22"/>
      <c r="AA133" s="20">
        <v>0</v>
      </c>
      <c r="AB133" s="4">
        <f t="shared" si="34"/>
        <v>0</v>
      </c>
      <c r="AC133" s="4">
        <f t="shared" si="35"/>
        <v>1815549</v>
      </c>
      <c r="AD133" s="22"/>
      <c r="AE133" s="22"/>
      <c r="AF133" s="22"/>
      <c r="AG133" s="22"/>
      <c r="AH133" s="22"/>
      <c r="AI133" s="22"/>
      <c r="AJ133" s="28">
        <v>0</v>
      </c>
      <c r="AK133" s="28"/>
      <c r="AL133" s="28"/>
      <c r="AM133" s="7">
        <f t="shared" ref="AM133:AM196" si="38">SUM(AC133-AD133-AE133-AF133-AG133-AH133-AI133+AJ133-AK133+AL133)</f>
        <v>1815549</v>
      </c>
      <c r="AN133" s="43" t="str">
        <f>IF(O133&gt;0," ",1)</f>
        <v xml:space="preserve"> </v>
      </c>
      <c r="AO133" s="43" t="str">
        <f>IF(W133&gt;0," ",1)</f>
        <v xml:space="preserve"> </v>
      </c>
    </row>
    <row r="134" spans="1:41" ht="15.95" customHeight="1">
      <c r="A134" s="57" t="s">
        <v>183</v>
      </c>
      <c r="B134" s="57" t="s">
        <v>403</v>
      </c>
      <c r="C134" s="57" t="s">
        <v>224</v>
      </c>
      <c r="D134" s="57" t="s">
        <v>404</v>
      </c>
      <c r="E134" s="19">
        <v>878.06</v>
      </c>
      <c r="F134" s="2">
        <f t="shared" si="36"/>
        <v>1375920.02</v>
      </c>
      <c r="G134" s="41">
        <v>461225.47</v>
      </c>
      <c r="H134" s="58">
        <v>74624</v>
      </c>
      <c r="I134" s="50">
        <f t="shared" si="26"/>
        <v>55968</v>
      </c>
      <c r="J134" s="58">
        <v>61518</v>
      </c>
      <c r="K134" s="58">
        <v>38237</v>
      </c>
      <c r="L134" s="58">
        <v>175720</v>
      </c>
      <c r="M134" s="58">
        <v>129916</v>
      </c>
      <c r="N134" s="2">
        <f t="shared" si="27"/>
        <v>922584.47</v>
      </c>
      <c r="O134" s="4">
        <f t="shared" si="28"/>
        <v>453336</v>
      </c>
      <c r="P134" s="58">
        <v>285</v>
      </c>
      <c r="Q134" s="58">
        <v>97</v>
      </c>
      <c r="R134" s="4">
        <f t="shared" si="29"/>
        <v>38427</v>
      </c>
      <c r="S134" s="6">
        <f t="shared" si="37"/>
        <v>63158.855799999998</v>
      </c>
      <c r="T134" s="39">
        <v>28647545</v>
      </c>
      <c r="U134" s="6">
        <f t="shared" si="30"/>
        <v>28647.544999999998</v>
      </c>
      <c r="V134" s="6">
        <f t="shared" si="31"/>
        <v>34511.310799999999</v>
      </c>
      <c r="W134" s="4">
        <f t="shared" si="32"/>
        <v>690226</v>
      </c>
      <c r="X134" s="21">
        <f t="shared" si="33"/>
        <v>1181989</v>
      </c>
      <c r="Y134" s="22">
        <v>0</v>
      </c>
      <c r="Z134" s="22"/>
      <c r="AA134" s="20">
        <v>0</v>
      </c>
      <c r="AB134" s="4">
        <f t="shared" si="34"/>
        <v>0</v>
      </c>
      <c r="AC134" s="4">
        <f t="shared" si="35"/>
        <v>1181989</v>
      </c>
      <c r="AD134" s="22"/>
      <c r="AE134" s="22"/>
      <c r="AF134" s="22"/>
      <c r="AG134" s="22"/>
      <c r="AH134" s="22"/>
      <c r="AI134" s="22"/>
      <c r="AJ134" s="28">
        <v>0</v>
      </c>
      <c r="AK134" s="28"/>
      <c r="AL134" s="28"/>
      <c r="AM134" s="7">
        <f t="shared" si="38"/>
        <v>1181989</v>
      </c>
      <c r="AN134" s="43" t="str">
        <f>IF(O134&gt;0," ",1)</f>
        <v xml:space="preserve"> </v>
      </c>
      <c r="AO134" s="43" t="str">
        <f>IF(W134&gt;0," ",1)</f>
        <v xml:space="preserve"> </v>
      </c>
    </row>
    <row r="135" spans="1:41" ht="15.95" customHeight="1">
      <c r="A135" s="57" t="s">
        <v>183</v>
      </c>
      <c r="B135" s="57" t="s">
        <v>403</v>
      </c>
      <c r="C135" s="57" t="s">
        <v>56</v>
      </c>
      <c r="D135" s="57" t="s">
        <v>405</v>
      </c>
      <c r="E135" s="19">
        <v>972.84</v>
      </c>
      <c r="F135" s="2">
        <f t="shared" si="36"/>
        <v>1524440.28</v>
      </c>
      <c r="G135" s="41">
        <v>772615.42</v>
      </c>
      <c r="H135" s="58">
        <v>91398</v>
      </c>
      <c r="I135" s="50">
        <f t="shared" si="26"/>
        <v>68548.5</v>
      </c>
      <c r="J135" s="58">
        <v>75433</v>
      </c>
      <c r="K135" s="58">
        <v>46801</v>
      </c>
      <c r="L135" s="58">
        <v>216848</v>
      </c>
      <c r="M135" s="58">
        <v>117804</v>
      </c>
      <c r="N135" s="2">
        <f t="shared" si="27"/>
        <v>1298049.92</v>
      </c>
      <c r="O135" s="4">
        <f t="shared" si="28"/>
        <v>226390</v>
      </c>
      <c r="P135" s="58">
        <v>204</v>
      </c>
      <c r="Q135" s="58">
        <v>150</v>
      </c>
      <c r="R135" s="4">
        <f t="shared" si="29"/>
        <v>42534</v>
      </c>
      <c r="S135" s="6">
        <f t="shared" si="37"/>
        <v>69976.381200000003</v>
      </c>
      <c r="T135" s="39">
        <v>46954824</v>
      </c>
      <c r="U135" s="6">
        <f t="shared" si="30"/>
        <v>46954.824000000001</v>
      </c>
      <c r="V135" s="6">
        <f t="shared" si="31"/>
        <v>23021.557200000003</v>
      </c>
      <c r="W135" s="4">
        <f t="shared" si="32"/>
        <v>460431</v>
      </c>
      <c r="X135" s="21">
        <f t="shared" si="33"/>
        <v>729355</v>
      </c>
      <c r="Y135" s="22">
        <v>0</v>
      </c>
      <c r="Z135" s="22"/>
      <c r="AA135" s="20">
        <v>0</v>
      </c>
      <c r="AB135" s="4">
        <f t="shared" si="34"/>
        <v>0</v>
      </c>
      <c r="AC135" s="4">
        <f t="shared" si="35"/>
        <v>729355</v>
      </c>
      <c r="AD135" s="22"/>
      <c r="AE135" s="22"/>
      <c r="AF135" s="22"/>
      <c r="AG135" s="22"/>
      <c r="AH135" s="22"/>
      <c r="AI135" s="22"/>
      <c r="AJ135" s="28">
        <v>0</v>
      </c>
      <c r="AK135" s="28"/>
      <c r="AL135" s="28"/>
      <c r="AM135" s="7">
        <f t="shared" si="38"/>
        <v>729355</v>
      </c>
      <c r="AN135" s="43" t="str">
        <f>IF(O135&gt;0," ",1)</f>
        <v xml:space="preserve"> </v>
      </c>
      <c r="AO135" s="43" t="str">
        <f>IF(W135&gt;0," ",1)</f>
        <v xml:space="preserve"> </v>
      </c>
    </row>
    <row r="136" spans="1:41" ht="15.95" customHeight="1">
      <c r="A136" s="57" t="s">
        <v>183</v>
      </c>
      <c r="B136" s="57" t="s">
        <v>403</v>
      </c>
      <c r="C136" s="57" t="s">
        <v>88</v>
      </c>
      <c r="D136" s="57" t="s">
        <v>406</v>
      </c>
      <c r="E136" s="19">
        <v>3454.1100000000006</v>
      </c>
      <c r="F136" s="2">
        <f t="shared" si="36"/>
        <v>5412590.370000001</v>
      </c>
      <c r="G136" s="41">
        <v>1585620.63</v>
      </c>
      <c r="H136" s="58">
        <v>416606</v>
      </c>
      <c r="I136" s="50">
        <f t="shared" si="26"/>
        <v>312454.5</v>
      </c>
      <c r="J136" s="58">
        <v>343797</v>
      </c>
      <c r="K136" s="58">
        <v>213342</v>
      </c>
      <c r="L136" s="58">
        <v>866655</v>
      </c>
      <c r="M136" s="58">
        <v>83202</v>
      </c>
      <c r="N136" s="2">
        <f t="shared" si="27"/>
        <v>3405071.13</v>
      </c>
      <c r="O136" s="4">
        <f t="shared" si="28"/>
        <v>2007519</v>
      </c>
      <c r="P136" s="58">
        <v>1348</v>
      </c>
      <c r="Q136" s="58">
        <v>40</v>
      </c>
      <c r="R136" s="4">
        <f t="shared" si="29"/>
        <v>74949</v>
      </c>
      <c r="S136" s="6">
        <f t="shared" si="37"/>
        <v>248454.1323</v>
      </c>
      <c r="T136" s="39">
        <v>100184559</v>
      </c>
      <c r="U136" s="6">
        <f t="shared" si="30"/>
        <v>100184.55899999999</v>
      </c>
      <c r="V136" s="6">
        <f t="shared" si="31"/>
        <v>148269.57329999999</v>
      </c>
      <c r="W136" s="4">
        <f t="shared" si="32"/>
        <v>2965391</v>
      </c>
      <c r="X136" s="21">
        <f t="shared" si="33"/>
        <v>5047859</v>
      </c>
      <c r="Y136" s="22">
        <v>0</v>
      </c>
      <c r="Z136" s="22"/>
      <c r="AA136" s="20">
        <v>0</v>
      </c>
      <c r="AB136" s="4">
        <f t="shared" si="34"/>
        <v>0</v>
      </c>
      <c r="AC136" s="4">
        <f t="shared" si="35"/>
        <v>5047859</v>
      </c>
      <c r="AD136" s="22"/>
      <c r="AE136" s="22"/>
      <c r="AF136" s="22"/>
      <c r="AG136" s="22"/>
      <c r="AH136" s="22"/>
      <c r="AI136" s="22"/>
      <c r="AJ136" s="28">
        <v>0</v>
      </c>
      <c r="AK136" s="28"/>
      <c r="AL136" s="28"/>
      <c r="AM136" s="7">
        <f t="shared" si="38"/>
        <v>5047859</v>
      </c>
      <c r="AN136" s="43" t="str">
        <f>IF(O136&gt;0," ",1)</f>
        <v xml:space="preserve"> </v>
      </c>
      <c r="AO136" s="43" t="str">
        <f>IF(W136&gt;0," ",1)</f>
        <v xml:space="preserve"> </v>
      </c>
    </row>
    <row r="137" spans="1:41" ht="15.95" customHeight="1">
      <c r="A137" s="57" t="s">
        <v>183</v>
      </c>
      <c r="B137" s="57" t="s">
        <v>403</v>
      </c>
      <c r="C137" s="57" t="s">
        <v>152</v>
      </c>
      <c r="D137" s="57" t="s">
        <v>407</v>
      </c>
      <c r="E137" s="19">
        <v>3920.12</v>
      </c>
      <c r="F137" s="2">
        <f t="shared" si="36"/>
        <v>6142828.04</v>
      </c>
      <c r="G137" s="41">
        <v>1133349.6100000001</v>
      </c>
      <c r="H137" s="58">
        <v>428456</v>
      </c>
      <c r="I137" s="50">
        <f t="shared" si="26"/>
        <v>321342</v>
      </c>
      <c r="J137" s="58">
        <v>353068</v>
      </c>
      <c r="K137" s="58">
        <v>219591</v>
      </c>
      <c r="L137" s="58">
        <v>892991</v>
      </c>
      <c r="M137" s="58">
        <v>66624</v>
      </c>
      <c r="N137" s="2">
        <f t="shared" si="27"/>
        <v>2986965.6100000003</v>
      </c>
      <c r="O137" s="4">
        <f t="shared" si="28"/>
        <v>3155862</v>
      </c>
      <c r="P137" s="58">
        <v>735</v>
      </c>
      <c r="Q137" s="58">
        <v>59</v>
      </c>
      <c r="R137" s="4">
        <f t="shared" si="29"/>
        <v>60277</v>
      </c>
      <c r="S137" s="6">
        <f t="shared" si="37"/>
        <v>281974.2316</v>
      </c>
      <c r="T137" s="39">
        <v>71290184</v>
      </c>
      <c r="U137" s="6">
        <f t="shared" si="30"/>
        <v>71290.183999999994</v>
      </c>
      <c r="V137" s="6">
        <f t="shared" si="31"/>
        <v>210684.04759999999</v>
      </c>
      <c r="W137" s="4">
        <f t="shared" si="32"/>
        <v>4213681</v>
      </c>
      <c r="X137" s="21">
        <f t="shared" si="33"/>
        <v>7429820</v>
      </c>
      <c r="Y137" s="22">
        <v>0</v>
      </c>
      <c r="Z137" s="22"/>
      <c r="AA137" s="20">
        <v>0</v>
      </c>
      <c r="AB137" s="4">
        <f t="shared" si="34"/>
        <v>0</v>
      </c>
      <c r="AC137" s="4">
        <f t="shared" si="35"/>
        <v>7429820</v>
      </c>
      <c r="AD137" s="22"/>
      <c r="AE137" s="22"/>
      <c r="AF137" s="22"/>
      <c r="AG137" s="22"/>
      <c r="AH137" s="22"/>
      <c r="AI137" s="22"/>
      <c r="AJ137" s="28">
        <v>0</v>
      </c>
      <c r="AK137" s="28"/>
      <c r="AL137" s="28"/>
      <c r="AM137" s="7">
        <f t="shared" si="38"/>
        <v>7429820</v>
      </c>
      <c r="AN137" s="43" t="str">
        <f>IF(O137&gt;0," ",1)</f>
        <v xml:space="preserve"> </v>
      </c>
      <c r="AO137" s="43" t="str">
        <f>IF(W137&gt;0," ",1)</f>
        <v xml:space="preserve"> </v>
      </c>
    </row>
    <row r="138" spans="1:41" ht="15.95" customHeight="1">
      <c r="A138" s="57" t="s">
        <v>11</v>
      </c>
      <c r="B138" s="57" t="s">
        <v>408</v>
      </c>
      <c r="C138" s="57" t="s">
        <v>151</v>
      </c>
      <c r="D138" s="57" t="s">
        <v>409</v>
      </c>
      <c r="E138" s="19">
        <v>233.97</v>
      </c>
      <c r="F138" s="2">
        <f t="shared" si="36"/>
        <v>366630.99</v>
      </c>
      <c r="G138" s="41">
        <v>690949.67</v>
      </c>
      <c r="H138" s="58">
        <v>25719</v>
      </c>
      <c r="I138" s="50">
        <f t="shared" si="26"/>
        <v>19289.25</v>
      </c>
      <c r="J138" s="58">
        <v>18544</v>
      </c>
      <c r="K138" s="58">
        <v>0</v>
      </c>
      <c r="L138" s="58">
        <v>0</v>
      </c>
      <c r="M138" s="58">
        <v>24246</v>
      </c>
      <c r="N138" s="2">
        <f t="shared" si="27"/>
        <v>753028.92</v>
      </c>
      <c r="O138" s="4">
        <f t="shared" si="28"/>
        <v>0</v>
      </c>
      <c r="P138" s="58">
        <v>122</v>
      </c>
      <c r="Q138" s="58">
        <v>68</v>
      </c>
      <c r="R138" s="4">
        <f t="shared" si="29"/>
        <v>11531</v>
      </c>
      <c r="S138" s="6">
        <f t="shared" si="37"/>
        <v>16829.462100000001</v>
      </c>
      <c r="T138" s="39">
        <v>41202568</v>
      </c>
      <c r="U138" s="6">
        <f t="shared" si="30"/>
        <v>41202.567999999999</v>
      </c>
      <c r="V138" s="6">
        <f t="shared" si="31"/>
        <v>0</v>
      </c>
      <c r="W138" s="4">
        <f t="shared" si="32"/>
        <v>0</v>
      </c>
      <c r="X138" s="21">
        <f t="shared" si="33"/>
        <v>11531</v>
      </c>
      <c r="Y138" s="22">
        <v>0</v>
      </c>
      <c r="Z138" s="22"/>
      <c r="AA138" s="20">
        <v>0</v>
      </c>
      <c r="AB138" s="4">
        <f t="shared" si="34"/>
        <v>0</v>
      </c>
      <c r="AC138" s="4">
        <f t="shared" si="35"/>
        <v>11531</v>
      </c>
      <c r="AD138" s="22"/>
      <c r="AE138" s="22"/>
      <c r="AF138" s="22"/>
      <c r="AG138" s="22"/>
      <c r="AH138" s="22"/>
      <c r="AI138" s="22">
        <v>3229</v>
      </c>
      <c r="AJ138" s="28">
        <v>0</v>
      </c>
      <c r="AK138" s="28"/>
      <c r="AL138" s="28"/>
      <c r="AM138" s="7">
        <f t="shared" si="38"/>
        <v>8302</v>
      </c>
      <c r="AN138" s="43">
        <f>IF(O138&gt;0," ",1)</f>
        <v>1</v>
      </c>
      <c r="AO138" s="43">
        <f>IF(W138&gt;0," ",1)</f>
        <v>1</v>
      </c>
    </row>
    <row r="139" spans="1:41" ht="15.95" customHeight="1">
      <c r="A139" s="57" t="s">
        <v>11</v>
      </c>
      <c r="B139" s="57" t="s">
        <v>408</v>
      </c>
      <c r="C139" s="57" t="s">
        <v>213</v>
      </c>
      <c r="D139" s="57" t="s">
        <v>410</v>
      </c>
      <c r="E139" s="19">
        <v>256.38</v>
      </c>
      <c r="F139" s="2">
        <f t="shared" si="36"/>
        <v>401747.46</v>
      </c>
      <c r="G139" s="41">
        <v>46759.5</v>
      </c>
      <c r="H139" s="58">
        <v>32833</v>
      </c>
      <c r="I139" s="50">
        <f t="shared" si="26"/>
        <v>24624.75</v>
      </c>
      <c r="J139" s="58">
        <v>23661</v>
      </c>
      <c r="K139" s="58">
        <v>0</v>
      </c>
      <c r="L139" s="58">
        <v>0</v>
      </c>
      <c r="M139" s="58">
        <v>16986</v>
      </c>
      <c r="N139" s="2">
        <f t="shared" si="27"/>
        <v>112031.25</v>
      </c>
      <c r="O139" s="4">
        <f t="shared" si="28"/>
        <v>289716</v>
      </c>
      <c r="P139" s="58">
        <v>132</v>
      </c>
      <c r="Q139" s="58">
        <v>64</v>
      </c>
      <c r="R139" s="4">
        <f t="shared" si="29"/>
        <v>11743</v>
      </c>
      <c r="S139" s="6">
        <f t="shared" si="37"/>
        <v>18441.413400000001</v>
      </c>
      <c r="T139" s="39">
        <v>2631373</v>
      </c>
      <c r="U139" s="6">
        <f t="shared" si="30"/>
        <v>2631.373</v>
      </c>
      <c r="V139" s="6">
        <f t="shared" si="31"/>
        <v>15810.040400000002</v>
      </c>
      <c r="W139" s="4">
        <f t="shared" si="32"/>
        <v>316201</v>
      </c>
      <c r="X139" s="21">
        <f t="shared" si="33"/>
        <v>617660</v>
      </c>
      <c r="Y139" s="22">
        <v>0</v>
      </c>
      <c r="Z139" s="22"/>
      <c r="AA139" s="20">
        <v>0</v>
      </c>
      <c r="AB139" s="4">
        <f t="shared" si="34"/>
        <v>0</v>
      </c>
      <c r="AC139" s="4">
        <f t="shared" si="35"/>
        <v>617660</v>
      </c>
      <c r="AD139" s="22"/>
      <c r="AE139" s="22"/>
      <c r="AF139" s="22"/>
      <c r="AG139" s="22"/>
      <c r="AH139" s="22"/>
      <c r="AI139" s="22"/>
      <c r="AJ139" s="28">
        <v>0</v>
      </c>
      <c r="AK139" s="28"/>
      <c r="AL139" s="28"/>
      <c r="AM139" s="7">
        <f t="shared" si="38"/>
        <v>617660</v>
      </c>
      <c r="AN139" s="43" t="str">
        <f>IF(O139&gt;0," ",1)</f>
        <v xml:space="preserve"> </v>
      </c>
      <c r="AO139" s="43" t="str">
        <f>IF(W139&gt;0," ",1)</f>
        <v xml:space="preserve"> </v>
      </c>
    </row>
    <row r="140" spans="1:41" ht="15.95" customHeight="1">
      <c r="A140" s="57" t="s">
        <v>11</v>
      </c>
      <c r="B140" s="57" t="s">
        <v>408</v>
      </c>
      <c r="C140" s="57" t="s">
        <v>186</v>
      </c>
      <c r="D140" s="57" t="s">
        <v>411</v>
      </c>
      <c r="E140" s="19">
        <v>164.89</v>
      </c>
      <c r="F140" s="2">
        <f t="shared" si="36"/>
        <v>258382.62999999998</v>
      </c>
      <c r="G140" s="41">
        <v>11024.91</v>
      </c>
      <c r="H140" s="58">
        <v>20196</v>
      </c>
      <c r="I140" s="50">
        <f t="shared" si="26"/>
        <v>15147</v>
      </c>
      <c r="J140" s="58">
        <v>14536</v>
      </c>
      <c r="K140" s="58">
        <v>0</v>
      </c>
      <c r="L140" s="58">
        <v>0</v>
      </c>
      <c r="M140" s="58">
        <v>8256</v>
      </c>
      <c r="N140" s="2">
        <f t="shared" si="27"/>
        <v>48963.91</v>
      </c>
      <c r="O140" s="4">
        <f t="shared" si="28"/>
        <v>209419</v>
      </c>
      <c r="P140" s="58">
        <v>53</v>
      </c>
      <c r="Q140" s="58">
        <v>86</v>
      </c>
      <c r="R140" s="4">
        <f t="shared" si="29"/>
        <v>6336</v>
      </c>
      <c r="S140" s="6">
        <f t="shared" si="37"/>
        <v>11860.537700000001</v>
      </c>
      <c r="T140" s="39">
        <v>641356</v>
      </c>
      <c r="U140" s="6">
        <f t="shared" si="30"/>
        <v>641.35599999999999</v>
      </c>
      <c r="V140" s="6">
        <f t="shared" si="31"/>
        <v>11219.181700000001</v>
      </c>
      <c r="W140" s="4">
        <f t="shared" si="32"/>
        <v>224384</v>
      </c>
      <c r="X140" s="21">
        <f t="shared" si="33"/>
        <v>440139</v>
      </c>
      <c r="Y140" s="22">
        <v>0</v>
      </c>
      <c r="Z140" s="22"/>
      <c r="AA140" s="20">
        <v>0</v>
      </c>
      <c r="AB140" s="4">
        <f t="shared" si="34"/>
        <v>0</v>
      </c>
      <c r="AC140" s="4">
        <f t="shared" si="35"/>
        <v>440139</v>
      </c>
      <c r="AD140" s="22"/>
      <c r="AE140" s="22"/>
      <c r="AF140" s="22"/>
      <c r="AG140" s="22"/>
      <c r="AH140" s="22">
        <v>9821</v>
      </c>
      <c r="AI140" s="22"/>
      <c r="AJ140" s="28">
        <v>0</v>
      </c>
      <c r="AK140" s="28"/>
      <c r="AL140" s="28"/>
      <c r="AM140" s="7">
        <f t="shared" si="38"/>
        <v>430318</v>
      </c>
      <c r="AN140" s="43" t="str">
        <f>IF(O140&gt;0," ",1)</f>
        <v xml:space="preserve"> </v>
      </c>
      <c r="AO140" s="43" t="str">
        <f>IF(W140&gt;0," ",1)</f>
        <v xml:space="preserve"> </v>
      </c>
    </row>
    <row r="141" spans="1:41" ht="15.95" customHeight="1">
      <c r="A141" s="57" t="s">
        <v>11</v>
      </c>
      <c r="B141" s="57" t="s">
        <v>408</v>
      </c>
      <c r="C141" s="57" t="s">
        <v>156</v>
      </c>
      <c r="D141" s="57" t="s">
        <v>412</v>
      </c>
      <c r="E141" s="19">
        <v>392.33</v>
      </c>
      <c r="F141" s="2">
        <f t="shared" si="36"/>
        <v>614781.11</v>
      </c>
      <c r="G141" s="41">
        <v>141716.81</v>
      </c>
      <c r="H141" s="58">
        <v>46108</v>
      </c>
      <c r="I141" s="50">
        <f t="shared" si="26"/>
        <v>34581</v>
      </c>
      <c r="J141" s="58">
        <v>33188</v>
      </c>
      <c r="K141" s="58">
        <v>0</v>
      </c>
      <c r="L141" s="58">
        <v>0</v>
      </c>
      <c r="M141" s="58">
        <v>24520</v>
      </c>
      <c r="N141" s="2">
        <f t="shared" si="27"/>
        <v>234005.81</v>
      </c>
      <c r="O141" s="4">
        <f t="shared" si="28"/>
        <v>380775</v>
      </c>
      <c r="P141" s="58">
        <v>187</v>
      </c>
      <c r="Q141" s="58">
        <v>44</v>
      </c>
      <c r="R141" s="4">
        <f t="shared" si="29"/>
        <v>11437</v>
      </c>
      <c r="S141" s="6">
        <f t="shared" si="37"/>
        <v>28220.296900000001</v>
      </c>
      <c r="T141" s="39">
        <v>8489631</v>
      </c>
      <c r="U141" s="6">
        <f t="shared" si="30"/>
        <v>8489.6309999999994</v>
      </c>
      <c r="V141" s="6">
        <f t="shared" si="31"/>
        <v>19730.6659</v>
      </c>
      <c r="W141" s="4">
        <f t="shared" si="32"/>
        <v>394613</v>
      </c>
      <c r="X141" s="21">
        <f t="shared" si="33"/>
        <v>786825</v>
      </c>
      <c r="Y141" s="22">
        <v>0</v>
      </c>
      <c r="Z141" s="22"/>
      <c r="AA141" s="20">
        <v>0</v>
      </c>
      <c r="AB141" s="4">
        <f t="shared" si="34"/>
        <v>0</v>
      </c>
      <c r="AC141" s="4">
        <f t="shared" si="35"/>
        <v>786825</v>
      </c>
      <c r="AD141" s="22"/>
      <c r="AE141" s="22"/>
      <c r="AF141" s="22"/>
      <c r="AG141" s="22"/>
      <c r="AH141" s="22"/>
      <c r="AI141" s="22"/>
      <c r="AJ141" s="28">
        <v>0</v>
      </c>
      <c r="AK141" s="28"/>
      <c r="AL141" s="28"/>
      <c r="AM141" s="7">
        <f t="shared" si="38"/>
        <v>786825</v>
      </c>
      <c r="AN141" s="43" t="str">
        <f>IF(O141&gt;0," ",1)</f>
        <v xml:space="preserve"> </v>
      </c>
      <c r="AO141" s="43" t="str">
        <f>IF(W141&gt;0," ",1)</f>
        <v xml:space="preserve"> </v>
      </c>
    </row>
    <row r="142" spans="1:41" ht="15.95" customHeight="1">
      <c r="A142" s="57" t="s">
        <v>11</v>
      </c>
      <c r="B142" s="57" t="s">
        <v>408</v>
      </c>
      <c r="C142" s="57" t="s">
        <v>51</v>
      </c>
      <c r="D142" s="57" t="s">
        <v>413</v>
      </c>
      <c r="E142" s="19">
        <v>2834.07</v>
      </c>
      <c r="F142" s="2">
        <f t="shared" si="36"/>
        <v>4440987.6900000004</v>
      </c>
      <c r="G142" s="41">
        <v>856756</v>
      </c>
      <c r="H142" s="58">
        <v>359396</v>
      </c>
      <c r="I142" s="50">
        <f t="shared" si="26"/>
        <v>269547</v>
      </c>
      <c r="J142" s="58">
        <v>257235</v>
      </c>
      <c r="K142" s="58">
        <v>28</v>
      </c>
      <c r="L142" s="58">
        <v>640091</v>
      </c>
      <c r="M142" s="58">
        <v>155857</v>
      </c>
      <c r="N142" s="2">
        <f t="shared" si="27"/>
        <v>2179514</v>
      </c>
      <c r="O142" s="4">
        <f t="shared" si="28"/>
        <v>2261474</v>
      </c>
      <c r="P142" s="58">
        <v>1472</v>
      </c>
      <c r="Q142" s="58">
        <v>59</v>
      </c>
      <c r="R142" s="4">
        <f t="shared" si="29"/>
        <v>120719</v>
      </c>
      <c r="S142" s="6">
        <f t="shared" si="37"/>
        <v>203854.6551</v>
      </c>
      <c r="T142" s="39">
        <v>51811112</v>
      </c>
      <c r="U142" s="6">
        <f t="shared" si="30"/>
        <v>51811.112000000001</v>
      </c>
      <c r="V142" s="6">
        <f t="shared" si="31"/>
        <v>152043.54310000001</v>
      </c>
      <c r="W142" s="4">
        <f t="shared" si="32"/>
        <v>3040871</v>
      </c>
      <c r="X142" s="21">
        <f t="shared" si="33"/>
        <v>5423064</v>
      </c>
      <c r="Y142" s="22">
        <v>0</v>
      </c>
      <c r="Z142" s="22"/>
      <c r="AA142" s="20">
        <v>0</v>
      </c>
      <c r="AB142" s="4">
        <f t="shared" si="34"/>
        <v>0</v>
      </c>
      <c r="AC142" s="4">
        <f t="shared" si="35"/>
        <v>5423064</v>
      </c>
      <c r="AD142" s="22">
        <v>18462</v>
      </c>
      <c r="AE142" s="22"/>
      <c r="AF142" s="22"/>
      <c r="AG142" s="22"/>
      <c r="AH142" s="22"/>
      <c r="AI142" s="22"/>
      <c r="AJ142" s="28">
        <v>0</v>
      </c>
      <c r="AK142" s="28"/>
      <c r="AL142" s="28"/>
      <c r="AM142" s="7">
        <f t="shared" si="38"/>
        <v>5404602</v>
      </c>
      <c r="AN142" s="43" t="str">
        <f>IF(O142&gt;0," ",1)</f>
        <v xml:space="preserve"> </v>
      </c>
      <c r="AO142" s="43" t="str">
        <f>IF(W142&gt;0," ",1)</f>
        <v xml:space="preserve"> </v>
      </c>
    </row>
    <row r="143" spans="1:41" ht="15.95" customHeight="1">
      <c r="A143" s="57" t="s">
        <v>11</v>
      </c>
      <c r="B143" s="57" t="s">
        <v>408</v>
      </c>
      <c r="C143" s="57" t="s">
        <v>192</v>
      </c>
      <c r="D143" s="57" t="s">
        <v>414</v>
      </c>
      <c r="E143" s="19">
        <v>3995.4399999999996</v>
      </c>
      <c r="F143" s="2">
        <f t="shared" si="36"/>
        <v>6260854.4799999995</v>
      </c>
      <c r="G143" s="41">
        <v>3246017.15</v>
      </c>
      <c r="H143" s="58">
        <v>519137</v>
      </c>
      <c r="I143" s="50">
        <f t="shared" si="26"/>
        <v>389352.75</v>
      </c>
      <c r="J143" s="58">
        <v>374039</v>
      </c>
      <c r="K143" s="58">
        <v>41</v>
      </c>
      <c r="L143" s="58">
        <v>877566</v>
      </c>
      <c r="M143" s="58">
        <v>170810</v>
      </c>
      <c r="N143" s="2">
        <f t="shared" si="27"/>
        <v>5057825.9000000004</v>
      </c>
      <c r="O143" s="4">
        <f t="shared" si="28"/>
        <v>1203029</v>
      </c>
      <c r="P143" s="58">
        <v>2124</v>
      </c>
      <c r="Q143" s="58">
        <v>35</v>
      </c>
      <c r="R143" s="4">
        <f t="shared" si="29"/>
        <v>103333</v>
      </c>
      <c r="S143" s="6">
        <f t="shared" si="37"/>
        <v>287391.99920000002</v>
      </c>
      <c r="T143" s="39">
        <v>197927875</v>
      </c>
      <c r="U143" s="6">
        <f t="shared" si="30"/>
        <v>197927.875</v>
      </c>
      <c r="V143" s="6">
        <f t="shared" si="31"/>
        <v>89464.12420000002</v>
      </c>
      <c r="W143" s="4">
        <f t="shared" si="32"/>
        <v>1789282</v>
      </c>
      <c r="X143" s="21">
        <f t="shared" si="33"/>
        <v>3095644</v>
      </c>
      <c r="Y143" s="22">
        <v>0</v>
      </c>
      <c r="Z143" s="22"/>
      <c r="AA143" s="20">
        <v>0</v>
      </c>
      <c r="AB143" s="4">
        <f t="shared" si="34"/>
        <v>0</v>
      </c>
      <c r="AC143" s="4">
        <f t="shared" si="35"/>
        <v>3095644</v>
      </c>
      <c r="AD143" s="22"/>
      <c r="AE143" s="22"/>
      <c r="AF143" s="22"/>
      <c r="AG143" s="22"/>
      <c r="AH143" s="22"/>
      <c r="AI143" s="22"/>
      <c r="AJ143" s="28">
        <v>0</v>
      </c>
      <c r="AK143" s="28"/>
      <c r="AL143" s="28"/>
      <c r="AM143" s="7">
        <f t="shared" si="38"/>
        <v>3095644</v>
      </c>
      <c r="AN143" s="43" t="str">
        <f>IF(O143&gt;0," ",1)</f>
        <v xml:space="preserve"> </v>
      </c>
      <c r="AO143" s="43" t="str">
        <f>IF(W143&gt;0," ",1)</f>
        <v xml:space="preserve"> </v>
      </c>
    </row>
    <row r="144" spans="1:41" ht="15.95" customHeight="1">
      <c r="A144" s="57" t="s">
        <v>11</v>
      </c>
      <c r="B144" s="57" t="s">
        <v>408</v>
      </c>
      <c r="C144" s="57" t="s">
        <v>96</v>
      </c>
      <c r="D144" s="57" t="s">
        <v>415</v>
      </c>
      <c r="E144" s="19">
        <v>1592.2600000000002</v>
      </c>
      <c r="F144" s="2">
        <f t="shared" si="36"/>
        <v>2495071.4200000004</v>
      </c>
      <c r="G144" s="41">
        <v>211460.59</v>
      </c>
      <c r="H144" s="58">
        <v>184259</v>
      </c>
      <c r="I144" s="50">
        <f t="shared" si="26"/>
        <v>138194.25</v>
      </c>
      <c r="J144" s="58">
        <v>132754</v>
      </c>
      <c r="K144" s="58">
        <v>15</v>
      </c>
      <c r="L144" s="58">
        <v>309148</v>
      </c>
      <c r="M144" s="58">
        <v>89089</v>
      </c>
      <c r="N144" s="2">
        <f t="shared" si="27"/>
        <v>880660.84</v>
      </c>
      <c r="O144" s="4">
        <f t="shared" si="28"/>
        <v>1614411</v>
      </c>
      <c r="P144" s="58">
        <v>669</v>
      </c>
      <c r="Q144" s="58">
        <v>59</v>
      </c>
      <c r="R144" s="4">
        <f t="shared" si="29"/>
        <v>54865</v>
      </c>
      <c r="S144" s="6">
        <f t="shared" si="37"/>
        <v>114531.26179999999</v>
      </c>
      <c r="T144" s="39">
        <v>12720514</v>
      </c>
      <c r="U144" s="6">
        <f t="shared" si="30"/>
        <v>12720.513999999999</v>
      </c>
      <c r="V144" s="6">
        <f t="shared" si="31"/>
        <v>101810.7478</v>
      </c>
      <c r="W144" s="4">
        <f t="shared" si="32"/>
        <v>2036215</v>
      </c>
      <c r="X144" s="21">
        <f t="shared" si="33"/>
        <v>3705491</v>
      </c>
      <c r="Y144" s="22">
        <v>0</v>
      </c>
      <c r="Z144" s="22"/>
      <c r="AA144" s="20">
        <v>0</v>
      </c>
      <c r="AB144" s="4">
        <f t="shared" si="34"/>
        <v>0</v>
      </c>
      <c r="AC144" s="4">
        <f t="shared" si="35"/>
        <v>3705491</v>
      </c>
      <c r="AD144" s="22"/>
      <c r="AE144" s="22"/>
      <c r="AF144" s="22"/>
      <c r="AG144" s="22"/>
      <c r="AH144" s="22"/>
      <c r="AI144" s="22"/>
      <c r="AJ144" s="28">
        <v>0</v>
      </c>
      <c r="AK144" s="28"/>
      <c r="AL144" s="28"/>
      <c r="AM144" s="7">
        <f t="shared" si="38"/>
        <v>3705491</v>
      </c>
      <c r="AN144" s="43" t="str">
        <f>IF(O144&gt;0," ",1)</f>
        <v xml:space="preserve"> </v>
      </c>
      <c r="AO144" s="43" t="str">
        <f>IF(W144&gt;0," ",1)</f>
        <v xml:space="preserve"> </v>
      </c>
    </row>
    <row r="145" spans="1:41" ht="15.95" customHeight="1">
      <c r="A145" s="57" t="s">
        <v>11</v>
      </c>
      <c r="B145" s="57" t="s">
        <v>408</v>
      </c>
      <c r="C145" s="57" t="s">
        <v>209</v>
      </c>
      <c r="D145" s="57" t="s">
        <v>416</v>
      </c>
      <c r="E145" s="19">
        <v>1023.19</v>
      </c>
      <c r="F145" s="2">
        <f t="shared" si="36"/>
        <v>1603338.73</v>
      </c>
      <c r="G145" s="41">
        <v>158157.54999999999</v>
      </c>
      <c r="H145" s="58">
        <v>118750</v>
      </c>
      <c r="I145" s="50">
        <f t="shared" si="26"/>
        <v>89062.5</v>
      </c>
      <c r="J145" s="58">
        <v>85520</v>
      </c>
      <c r="K145" s="58">
        <v>10</v>
      </c>
      <c r="L145" s="58">
        <v>226874</v>
      </c>
      <c r="M145" s="58">
        <v>52795</v>
      </c>
      <c r="N145" s="2">
        <f t="shared" si="27"/>
        <v>612419.05000000005</v>
      </c>
      <c r="O145" s="4">
        <f t="shared" si="28"/>
        <v>990920</v>
      </c>
      <c r="P145" s="58">
        <v>422</v>
      </c>
      <c r="Q145" s="58">
        <v>59</v>
      </c>
      <c r="R145" s="4">
        <f t="shared" si="29"/>
        <v>34608</v>
      </c>
      <c r="S145" s="6">
        <f t="shared" si="37"/>
        <v>73598.056700000001</v>
      </c>
      <c r="T145" s="39">
        <v>8915307</v>
      </c>
      <c r="U145" s="6">
        <f t="shared" si="30"/>
        <v>8915.3070000000007</v>
      </c>
      <c r="V145" s="6">
        <f t="shared" si="31"/>
        <v>64682.7497</v>
      </c>
      <c r="W145" s="4">
        <f t="shared" si="32"/>
        <v>1293655</v>
      </c>
      <c r="X145" s="21">
        <f t="shared" si="33"/>
        <v>2319183</v>
      </c>
      <c r="Y145" s="22">
        <v>0</v>
      </c>
      <c r="Z145" s="22"/>
      <c r="AA145" s="20">
        <v>0</v>
      </c>
      <c r="AB145" s="4">
        <f t="shared" si="34"/>
        <v>0</v>
      </c>
      <c r="AC145" s="4">
        <f t="shared" si="35"/>
        <v>2319183</v>
      </c>
      <c r="AD145" s="22"/>
      <c r="AE145" s="22"/>
      <c r="AF145" s="22"/>
      <c r="AG145" s="22"/>
      <c r="AH145" s="22"/>
      <c r="AI145" s="22"/>
      <c r="AJ145" s="28">
        <v>0</v>
      </c>
      <c r="AK145" s="28"/>
      <c r="AL145" s="28"/>
      <c r="AM145" s="7">
        <f t="shared" si="38"/>
        <v>2319183</v>
      </c>
      <c r="AN145" s="43" t="str">
        <f>IF(O145&gt;0," ",1)</f>
        <v xml:space="preserve"> </v>
      </c>
      <c r="AO145" s="43" t="str">
        <f>IF(W145&gt;0," ",1)</f>
        <v xml:space="preserve"> </v>
      </c>
    </row>
    <row r="146" spans="1:41" ht="15.95" customHeight="1">
      <c r="A146" s="57" t="s">
        <v>11</v>
      </c>
      <c r="B146" s="57" t="s">
        <v>408</v>
      </c>
      <c r="C146" s="57" t="s">
        <v>224</v>
      </c>
      <c r="D146" s="57" t="s">
        <v>417</v>
      </c>
      <c r="E146" s="19">
        <v>451.24</v>
      </c>
      <c r="F146" s="2">
        <f t="shared" si="36"/>
        <v>707093.08</v>
      </c>
      <c r="G146" s="41">
        <v>79165.17</v>
      </c>
      <c r="H146" s="58">
        <v>51601</v>
      </c>
      <c r="I146" s="50">
        <f t="shared" si="26"/>
        <v>38700.75</v>
      </c>
      <c r="J146" s="58">
        <v>37135</v>
      </c>
      <c r="K146" s="58">
        <v>4</v>
      </c>
      <c r="L146" s="58">
        <v>114872</v>
      </c>
      <c r="M146" s="58">
        <v>29402</v>
      </c>
      <c r="N146" s="2">
        <f t="shared" si="27"/>
        <v>299278.92</v>
      </c>
      <c r="O146" s="4">
        <f t="shared" si="28"/>
        <v>407814</v>
      </c>
      <c r="P146" s="58">
        <v>164</v>
      </c>
      <c r="Q146" s="58">
        <v>86</v>
      </c>
      <c r="R146" s="4">
        <f t="shared" si="29"/>
        <v>19605</v>
      </c>
      <c r="S146" s="6">
        <f t="shared" si="37"/>
        <v>32457.693200000002</v>
      </c>
      <c r="T146" s="39">
        <v>4894156</v>
      </c>
      <c r="U146" s="6">
        <f t="shared" si="30"/>
        <v>4894.1559999999999</v>
      </c>
      <c r="V146" s="6">
        <f t="shared" si="31"/>
        <v>27563.537200000002</v>
      </c>
      <c r="W146" s="4">
        <f t="shared" si="32"/>
        <v>551271</v>
      </c>
      <c r="X146" s="21">
        <f t="shared" si="33"/>
        <v>978690</v>
      </c>
      <c r="Y146" s="22">
        <v>0</v>
      </c>
      <c r="Z146" s="22"/>
      <c r="AA146" s="20">
        <v>0</v>
      </c>
      <c r="AB146" s="4">
        <f t="shared" si="34"/>
        <v>0</v>
      </c>
      <c r="AC146" s="4">
        <f t="shared" si="35"/>
        <v>978690</v>
      </c>
      <c r="AD146" s="22"/>
      <c r="AE146" s="22"/>
      <c r="AF146" s="22"/>
      <c r="AG146" s="22"/>
      <c r="AH146" s="22"/>
      <c r="AI146" s="22"/>
      <c r="AJ146" s="28">
        <v>0</v>
      </c>
      <c r="AK146" s="28"/>
      <c r="AL146" s="28"/>
      <c r="AM146" s="7">
        <f t="shared" si="38"/>
        <v>978690</v>
      </c>
      <c r="AN146" s="43" t="str">
        <f>IF(O146&gt;0," ",1)</f>
        <v xml:space="preserve"> </v>
      </c>
      <c r="AO146" s="43" t="str">
        <f>IF(W146&gt;0," ",1)</f>
        <v xml:space="preserve"> </v>
      </c>
    </row>
    <row r="147" spans="1:41" ht="15.95" customHeight="1">
      <c r="A147" s="57" t="s">
        <v>155</v>
      </c>
      <c r="B147" s="57" t="s">
        <v>418</v>
      </c>
      <c r="C147" s="57" t="s">
        <v>224</v>
      </c>
      <c r="D147" s="57" t="s">
        <v>419</v>
      </c>
      <c r="E147" s="19">
        <v>683.23</v>
      </c>
      <c r="F147" s="2">
        <f t="shared" si="36"/>
        <v>1070621.4099999999</v>
      </c>
      <c r="G147" s="41">
        <v>300625.3</v>
      </c>
      <c r="H147" s="58">
        <v>306016</v>
      </c>
      <c r="I147" s="50">
        <f t="shared" si="26"/>
        <v>229512</v>
      </c>
      <c r="J147" s="58">
        <v>53279</v>
      </c>
      <c r="K147" s="58">
        <v>370451</v>
      </c>
      <c r="L147" s="58">
        <v>138028</v>
      </c>
      <c r="M147" s="58">
        <v>107295</v>
      </c>
      <c r="N147" s="2">
        <f t="shared" si="27"/>
        <v>1199190.3</v>
      </c>
      <c r="O147" s="4">
        <f t="shared" si="28"/>
        <v>0</v>
      </c>
      <c r="P147" s="58">
        <v>151</v>
      </c>
      <c r="Q147" s="58">
        <v>139</v>
      </c>
      <c r="R147" s="4">
        <f t="shared" si="29"/>
        <v>29175</v>
      </c>
      <c r="S147" s="6">
        <f t="shared" si="37"/>
        <v>49144.733899999999</v>
      </c>
      <c r="T147" s="39">
        <v>18252355</v>
      </c>
      <c r="U147" s="6">
        <f t="shared" si="30"/>
        <v>18252.355</v>
      </c>
      <c r="V147" s="6">
        <f t="shared" si="31"/>
        <v>30892.3789</v>
      </c>
      <c r="W147" s="4">
        <f t="shared" si="32"/>
        <v>617848</v>
      </c>
      <c r="X147" s="21">
        <f t="shared" si="33"/>
        <v>647023</v>
      </c>
      <c r="Y147" s="22">
        <v>0</v>
      </c>
      <c r="Z147" s="22"/>
      <c r="AA147" s="20">
        <v>0</v>
      </c>
      <c r="AB147" s="4">
        <f t="shared" si="34"/>
        <v>0</v>
      </c>
      <c r="AC147" s="4">
        <f t="shared" si="35"/>
        <v>647023</v>
      </c>
      <c r="AD147" s="22"/>
      <c r="AE147" s="22"/>
      <c r="AF147" s="22"/>
      <c r="AG147" s="22"/>
      <c r="AH147" s="22"/>
      <c r="AI147" s="22"/>
      <c r="AJ147" s="28">
        <v>0</v>
      </c>
      <c r="AK147" s="28"/>
      <c r="AL147" s="28"/>
      <c r="AM147" s="7">
        <f t="shared" si="38"/>
        <v>647023</v>
      </c>
      <c r="AN147" s="43">
        <f>IF(O147&gt;0," ",1)</f>
        <v>1</v>
      </c>
      <c r="AO147" s="43" t="str">
        <f>IF(W147&gt;0," ",1)</f>
        <v xml:space="preserve"> </v>
      </c>
    </row>
    <row r="148" spans="1:41" ht="15.95" customHeight="1">
      <c r="A148" s="57" t="s">
        <v>155</v>
      </c>
      <c r="B148" s="57" t="s">
        <v>418</v>
      </c>
      <c r="C148" s="57" t="s">
        <v>29</v>
      </c>
      <c r="D148" s="57" t="s">
        <v>420</v>
      </c>
      <c r="E148" s="19">
        <v>867.9499999999997</v>
      </c>
      <c r="F148" s="2">
        <f t="shared" si="36"/>
        <v>1360077.6499999994</v>
      </c>
      <c r="G148" s="41">
        <v>1543267.61</v>
      </c>
      <c r="H148" s="58">
        <v>396320</v>
      </c>
      <c r="I148" s="50">
        <f t="shared" si="26"/>
        <v>297240</v>
      </c>
      <c r="J148" s="58">
        <v>69364</v>
      </c>
      <c r="K148" s="58">
        <v>480027</v>
      </c>
      <c r="L148" s="58">
        <v>186394</v>
      </c>
      <c r="M148" s="58">
        <v>173184</v>
      </c>
      <c r="N148" s="2">
        <f t="shared" si="27"/>
        <v>2749476.6100000003</v>
      </c>
      <c r="O148" s="4">
        <f t="shared" si="28"/>
        <v>0</v>
      </c>
      <c r="P148" s="58">
        <v>191</v>
      </c>
      <c r="Q148" s="58">
        <v>123</v>
      </c>
      <c r="R148" s="4">
        <f t="shared" si="29"/>
        <v>32655</v>
      </c>
      <c r="S148" s="6">
        <f t="shared" si="37"/>
        <v>62431.643499999998</v>
      </c>
      <c r="T148" s="39">
        <v>95287508</v>
      </c>
      <c r="U148" s="6">
        <f t="shared" si="30"/>
        <v>95287.508000000002</v>
      </c>
      <c r="V148" s="6">
        <f t="shared" si="31"/>
        <v>0</v>
      </c>
      <c r="W148" s="4">
        <f t="shared" si="32"/>
        <v>0</v>
      </c>
      <c r="X148" s="21">
        <f t="shared" si="33"/>
        <v>32655</v>
      </c>
      <c r="Y148" s="22">
        <v>0</v>
      </c>
      <c r="Z148" s="22"/>
      <c r="AA148" s="20">
        <v>0</v>
      </c>
      <c r="AB148" s="4">
        <f t="shared" si="34"/>
        <v>0</v>
      </c>
      <c r="AC148" s="4">
        <f t="shared" si="35"/>
        <v>32655</v>
      </c>
      <c r="AD148" s="22"/>
      <c r="AE148" s="22"/>
      <c r="AF148" s="22"/>
      <c r="AG148" s="22"/>
      <c r="AH148" s="22"/>
      <c r="AI148" s="22"/>
      <c r="AJ148" s="28">
        <v>0</v>
      </c>
      <c r="AK148" s="28"/>
      <c r="AL148" s="28"/>
      <c r="AM148" s="7">
        <f t="shared" si="38"/>
        <v>32655</v>
      </c>
      <c r="AN148" s="43">
        <f>IF(O148&gt;0," ",1)</f>
        <v>1</v>
      </c>
      <c r="AO148" s="43">
        <f>IF(W148&gt;0," ",1)</f>
        <v>1</v>
      </c>
    </row>
    <row r="149" spans="1:41" ht="15.95" customHeight="1">
      <c r="A149" s="57" t="s">
        <v>155</v>
      </c>
      <c r="B149" s="57" t="s">
        <v>418</v>
      </c>
      <c r="C149" s="57" t="s">
        <v>114</v>
      </c>
      <c r="D149" s="57" t="s">
        <v>421</v>
      </c>
      <c r="E149" s="19">
        <v>264.32</v>
      </c>
      <c r="F149" s="2">
        <f t="shared" si="36"/>
        <v>414189.44</v>
      </c>
      <c r="G149" s="41">
        <v>1020444.35</v>
      </c>
      <c r="H149" s="58">
        <v>66407</v>
      </c>
      <c r="I149" s="50">
        <f t="shared" si="26"/>
        <v>49805.25</v>
      </c>
      <c r="J149" s="58">
        <v>11654</v>
      </c>
      <c r="K149" s="58">
        <v>80455</v>
      </c>
      <c r="L149" s="58">
        <v>51062</v>
      </c>
      <c r="M149" s="58">
        <v>81882</v>
      </c>
      <c r="N149" s="2">
        <f t="shared" si="27"/>
        <v>1295302.6000000001</v>
      </c>
      <c r="O149" s="4">
        <f t="shared" si="28"/>
        <v>0</v>
      </c>
      <c r="P149" s="58">
        <v>47</v>
      </c>
      <c r="Q149" s="58">
        <v>167</v>
      </c>
      <c r="R149" s="4">
        <f t="shared" si="29"/>
        <v>10910</v>
      </c>
      <c r="S149" s="6">
        <f t="shared" si="37"/>
        <v>19012.5376</v>
      </c>
      <c r="T149" s="39">
        <v>63107257</v>
      </c>
      <c r="U149" s="6">
        <f t="shared" si="30"/>
        <v>63107.256999999998</v>
      </c>
      <c r="V149" s="6">
        <f t="shared" si="31"/>
        <v>0</v>
      </c>
      <c r="W149" s="4">
        <f t="shared" si="32"/>
        <v>0</v>
      </c>
      <c r="X149" s="21">
        <f t="shared" si="33"/>
        <v>10910</v>
      </c>
      <c r="Y149" s="22">
        <v>0</v>
      </c>
      <c r="Z149" s="22"/>
      <c r="AA149" s="20">
        <v>0</v>
      </c>
      <c r="AB149" s="4">
        <f t="shared" si="34"/>
        <v>0</v>
      </c>
      <c r="AC149" s="4">
        <f t="shared" si="35"/>
        <v>10910</v>
      </c>
      <c r="AD149" s="22"/>
      <c r="AE149" s="22">
        <v>6836</v>
      </c>
      <c r="AF149" s="22"/>
      <c r="AG149" s="22"/>
      <c r="AH149" s="22"/>
      <c r="AI149" s="22"/>
      <c r="AJ149" s="28">
        <v>0</v>
      </c>
      <c r="AK149" s="28"/>
      <c r="AL149" s="28"/>
      <c r="AM149" s="7">
        <f t="shared" si="38"/>
        <v>4074</v>
      </c>
      <c r="AN149" s="43">
        <f>IF(O149&gt;0," ",1)</f>
        <v>1</v>
      </c>
      <c r="AO149" s="43">
        <f>IF(W149&gt;0," ",1)</f>
        <v>1</v>
      </c>
    </row>
    <row r="150" spans="1:41" ht="15.95" customHeight="1">
      <c r="A150" s="59" t="s">
        <v>188</v>
      </c>
      <c r="B150" s="59" t="s">
        <v>422</v>
      </c>
      <c r="C150" s="59" t="s">
        <v>192</v>
      </c>
      <c r="D150" s="59" t="s">
        <v>423</v>
      </c>
      <c r="E150" s="19">
        <v>583.66</v>
      </c>
      <c r="F150" s="2">
        <f t="shared" si="36"/>
        <v>914595.22</v>
      </c>
      <c r="G150" s="41">
        <v>628929.62</v>
      </c>
      <c r="H150" s="60">
        <v>144099</v>
      </c>
      <c r="I150" s="50">
        <f t="shared" si="26"/>
        <v>108074.25</v>
      </c>
      <c r="J150" s="60">
        <v>42853</v>
      </c>
      <c r="K150" s="60">
        <v>586120</v>
      </c>
      <c r="L150" s="60">
        <v>127693</v>
      </c>
      <c r="M150" s="60">
        <v>86633</v>
      </c>
      <c r="N150" s="2">
        <f t="shared" si="27"/>
        <v>1580302.87</v>
      </c>
      <c r="O150" s="4">
        <f t="shared" si="28"/>
        <v>0</v>
      </c>
      <c r="P150" s="60">
        <v>158</v>
      </c>
      <c r="Q150" s="60">
        <v>145</v>
      </c>
      <c r="R150" s="4">
        <f t="shared" si="29"/>
        <v>31845</v>
      </c>
      <c r="S150" s="6">
        <f t="shared" si="37"/>
        <v>41982.663800000002</v>
      </c>
      <c r="T150" s="39">
        <v>36427707</v>
      </c>
      <c r="U150" s="6">
        <f t="shared" si="30"/>
        <v>36427.707000000002</v>
      </c>
      <c r="V150" s="6">
        <f t="shared" si="31"/>
        <v>5554.9567999999999</v>
      </c>
      <c r="W150" s="4">
        <f t="shared" si="32"/>
        <v>111099</v>
      </c>
      <c r="X150" s="21">
        <f t="shared" si="33"/>
        <v>142944</v>
      </c>
      <c r="Y150" s="22">
        <v>0</v>
      </c>
      <c r="Z150" s="22"/>
      <c r="AA150" s="20">
        <v>0</v>
      </c>
      <c r="AB150" s="4">
        <f t="shared" si="34"/>
        <v>0</v>
      </c>
      <c r="AC150" s="4">
        <f t="shared" si="35"/>
        <v>142944</v>
      </c>
      <c r="AD150" s="22"/>
      <c r="AE150" s="22"/>
      <c r="AF150" s="22"/>
      <c r="AG150" s="22"/>
      <c r="AH150" s="22"/>
      <c r="AI150" s="22"/>
      <c r="AJ150" s="28">
        <v>0</v>
      </c>
      <c r="AK150" s="28"/>
      <c r="AL150" s="28"/>
      <c r="AM150" s="7">
        <f t="shared" si="38"/>
        <v>142944</v>
      </c>
      <c r="AN150" s="43">
        <f>IF(O150&gt;0," ",1)</f>
        <v>1</v>
      </c>
      <c r="AO150" s="43" t="str">
        <f>IF(W150&gt;0," ",1)</f>
        <v xml:space="preserve"> </v>
      </c>
    </row>
    <row r="151" spans="1:41" ht="15.95" customHeight="1">
      <c r="A151" s="57" t="s">
        <v>188</v>
      </c>
      <c r="B151" s="57" t="s">
        <v>422</v>
      </c>
      <c r="C151" s="57" t="s">
        <v>96</v>
      </c>
      <c r="D151" s="57" t="s">
        <v>424</v>
      </c>
      <c r="E151" s="19">
        <v>465.96</v>
      </c>
      <c r="F151" s="2">
        <f t="shared" si="36"/>
        <v>730159.32</v>
      </c>
      <c r="G151" s="41">
        <v>403846.94000000006</v>
      </c>
      <c r="H151" s="58">
        <v>108486</v>
      </c>
      <c r="I151" s="50">
        <f t="shared" si="26"/>
        <v>81364.5</v>
      </c>
      <c r="J151" s="58">
        <v>32683</v>
      </c>
      <c r="K151" s="58">
        <v>442310</v>
      </c>
      <c r="L151" s="58">
        <v>88473</v>
      </c>
      <c r="M151" s="58">
        <v>90032</v>
      </c>
      <c r="N151" s="2">
        <f t="shared" si="27"/>
        <v>1138709.44</v>
      </c>
      <c r="O151" s="4">
        <f t="shared" si="28"/>
        <v>0</v>
      </c>
      <c r="P151" s="58">
        <v>78</v>
      </c>
      <c r="Q151" s="58">
        <v>167</v>
      </c>
      <c r="R151" s="4">
        <f t="shared" si="29"/>
        <v>18106</v>
      </c>
      <c r="S151" s="6">
        <f t="shared" si="37"/>
        <v>33516.502800000002</v>
      </c>
      <c r="T151" s="39">
        <v>22915185</v>
      </c>
      <c r="U151" s="6">
        <f t="shared" si="30"/>
        <v>22915.185000000001</v>
      </c>
      <c r="V151" s="6">
        <f t="shared" si="31"/>
        <v>10601.317800000001</v>
      </c>
      <c r="W151" s="4">
        <f t="shared" si="32"/>
        <v>212026</v>
      </c>
      <c r="X151" s="21">
        <f t="shared" si="33"/>
        <v>230132</v>
      </c>
      <c r="Y151" s="22">
        <v>0</v>
      </c>
      <c r="Z151" s="22"/>
      <c r="AA151" s="20">
        <v>0</v>
      </c>
      <c r="AB151" s="4">
        <f t="shared" si="34"/>
        <v>0</v>
      </c>
      <c r="AC151" s="4">
        <f t="shared" si="35"/>
        <v>230132</v>
      </c>
      <c r="AD151" s="22"/>
      <c r="AE151" s="22"/>
      <c r="AF151" s="22"/>
      <c r="AG151" s="22"/>
      <c r="AH151" s="22"/>
      <c r="AI151" s="22"/>
      <c r="AJ151" s="28">
        <v>0</v>
      </c>
      <c r="AK151" s="28"/>
      <c r="AL151" s="28"/>
      <c r="AM151" s="7">
        <f t="shared" si="38"/>
        <v>230132</v>
      </c>
      <c r="AN151" s="43">
        <f>IF(O151&gt;0," ",1)</f>
        <v>1</v>
      </c>
      <c r="AO151" s="43" t="str">
        <f>IF(W151&gt;0," ",1)</f>
        <v xml:space="preserve"> </v>
      </c>
    </row>
    <row r="152" spans="1:41" ht="15.95" customHeight="1">
      <c r="A152" s="57" t="s">
        <v>188</v>
      </c>
      <c r="B152" s="57" t="s">
        <v>422</v>
      </c>
      <c r="C152" s="57" t="s">
        <v>94</v>
      </c>
      <c r="D152" s="57" t="s">
        <v>425</v>
      </c>
      <c r="E152" s="19">
        <v>715.57</v>
      </c>
      <c r="F152" s="2">
        <f t="shared" si="36"/>
        <v>1121298.1900000002</v>
      </c>
      <c r="G152" s="41">
        <v>454319.67000000004</v>
      </c>
      <c r="H152" s="58">
        <v>194460</v>
      </c>
      <c r="I152" s="50">
        <f t="shared" si="26"/>
        <v>145845</v>
      </c>
      <c r="J152" s="58">
        <v>58236</v>
      </c>
      <c r="K152" s="58">
        <v>792019</v>
      </c>
      <c r="L152" s="58">
        <v>149700</v>
      </c>
      <c r="M152" s="58">
        <v>35144</v>
      </c>
      <c r="N152" s="2">
        <f t="shared" si="27"/>
        <v>1635263.67</v>
      </c>
      <c r="O152" s="4">
        <f t="shared" si="28"/>
        <v>0</v>
      </c>
      <c r="P152" s="58">
        <v>56</v>
      </c>
      <c r="Q152" s="58">
        <v>167</v>
      </c>
      <c r="R152" s="4">
        <f t="shared" si="29"/>
        <v>12999</v>
      </c>
      <c r="S152" s="6">
        <f t="shared" si="37"/>
        <v>51470.950100000002</v>
      </c>
      <c r="T152" s="39">
        <v>27359483</v>
      </c>
      <c r="U152" s="6">
        <f t="shared" si="30"/>
        <v>27359.483</v>
      </c>
      <c r="V152" s="6">
        <f t="shared" si="31"/>
        <v>24111.467100000002</v>
      </c>
      <c r="W152" s="4">
        <f t="shared" si="32"/>
        <v>482229</v>
      </c>
      <c r="X152" s="21">
        <f t="shared" si="33"/>
        <v>495228</v>
      </c>
      <c r="Y152" s="22">
        <v>0</v>
      </c>
      <c r="Z152" s="22"/>
      <c r="AA152" s="20">
        <v>0</v>
      </c>
      <c r="AB152" s="4">
        <f t="shared" si="34"/>
        <v>0</v>
      </c>
      <c r="AC152" s="4">
        <f t="shared" si="35"/>
        <v>495228</v>
      </c>
      <c r="AD152" s="22"/>
      <c r="AE152" s="22"/>
      <c r="AF152" s="22"/>
      <c r="AG152" s="22"/>
      <c r="AH152" s="22"/>
      <c r="AI152" s="22"/>
      <c r="AJ152" s="28">
        <v>0</v>
      </c>
      <c r="AK152" s="28"/>
      <c r="AL152" s="28"/>
      <c r="AM152" s="7">
        <f t="shared" si="38"/>
        <v>495228</v>
      </c>
      <c r="AN152" s="43">
        <f>IF(O152&gt;0," ",1)</f>
        <v>1</v>
      </c>
      <c r="AO152" s="43" t="str">
        <f>IF(W152&gt;0," ",1)</f>
        <v xml:space="preserve"> </v>
      </c>
    </row>
    <row r="153" spans="1:41" ht="15.95" customHeight="1">
      <c r="A153" s="57" t="s">
        <v>16</v>
      </c>
      <c r="B153" s="57" t="s">
        <v>426</v>
      </c>
      <c r="C153" s="57" t="s">
        <v>51</v>
      </c>
      <c r="D153" s="57" t="s">
        <v>427</v>
      </c>
      <c r="E153" s="19">
        <v>690.78000000000009</v>
      </c>
      <c r="F153" s="2">
        <f t="shared" si="36"/>
        <v>1082452.2600000002</v>
      </c>
      <c r="G153" s="41">
        <v>300950.42</v>
      </c>
      <c r="H153" s="58">
        <v>80475</v>
      </c>
      <c r="I153" s="50">
        <f t="shared" si="26"/>
        <v>60356.25</v>
      </c>
      <c r="J153" s="58">
        <v>60886</v>
      </c>
      <c r="K153" s="58">
        <v>58525</v>
      </c>
      <c r="L153" s="58">
        <v>172632</v>
      </c>
      <c r="M153" s="58">
        <v>396</v>
      </c>
      <c r="N153" s="2">
        <f t="shared" si="27"/>
        <v>653745.66999999993</v>
      </c>
      <c r="O153" s="4">
        <f t="shared" si="28"/>
        <v>428707</v>
      </c>
      <c r="P153" s="58">
        <v>193</v>
      </c>
      <c r="Q153" s="58">
        <v>81</v>
      </c>
      <c r="R153" s="4">
        <f t="shared" si="29"/>
        <v>21730</v>
      </c>
      <c r="S153" s="6">
        <f t="shared" si="37"/>
        <v>49687.805399999997</v>
      </c>
      <c r="T153" s="39">
        <v>17041360</v>
      </c>
      <c r="U153" s="6">
        <f t="shared" si="30"/>
        <v>17041.36</v>
      </c>
      <c r="V153" s="6">
        <f t="shared" si="31"/>
        <v>32646.445399999997</v>
      </c>
      <c r="W153" s="4">
        <f t="shared" si="32"/>
        <v>652929</v>
      </c>
      <c r="X153" s="21">
        <f t="shared" si="33"/>
        <v>1103366</v>
      </c>
      <c r="Y153" s="22">
        <v>0</v>
      </c>
      <c r="Z153" s="22"/>
      <c r="AA153" s="20">
        <v>0</v>
      </c>
      <c r="AB153" s="4">
        <f t="shared" si="34"/>
        <v>0</v>
      </c>
      <c r="AC153" s="4">
        <f t="shared" si="35"/>
        <v>1103366</v>
      </c>
      <c r="AD153" s="22"/>
      <c r="AE153" s="22"/>
      <c r="AF153" s="22"/>
      <c r="AG153" s="22"/>
      <c r="AH153" s="22"/>
      <c r="AI153" s="22"/>
      <c r="AJ153" s="28">
        <v>0</v>
      </c>
      <c r="AK153" s="28"/>
      <c r="AL153" s="28"/>
      <c r="AM153" s="7">
        <f t="shared" si="38"/>
        <v>1103366</v>
      </c>
      <c r="AN153" s="43" t="str">
        <f>IF(O153&gt;0," ",1)</f>
        <v xml:space="preserve"> </v>
      </c>
      <c r="AO153" s="43" t="str">
        <f>IF(W153&gt;0," ",1)</f>
        <v xml:space="preserve"> </v>
      </c>
    </row>
    <row r="154" spans="1:41" ht="15.95" customHeight="1">
      <c r="A154" s="57" t="s">
        <v>16</v>
      </c>
      <c r="B154" s="57" t="s">
        <v>426</v>
      </c>
      <c r="C154" s="57" t="s">
        <v>39</v>
      </c>
      <c r="D154" s="57" t="s">
        <v>428</v>
      </c>
      <c r="E154" s="19">
        <v>475.23</v>
      </c>
      <c r="F154" s="2">
        <f t="shared" si="36"/>
        <v>744685.41</v>
      </c>
      <c r="G154" s="41">
        <v>456319.73</v>
      </c>
      <c r="H154" s="58">
        <v>60055</v>
      </c>
      <c r="I154" s="50">
        <f t="shared" si="26"/>
        <v>45041.25</v>
      </c>
      <c r="J154" s="58">
        <v>45391</v>
      </c>
      <c r="K154" s="58">
        <v>43994</v>
      </c>
      <c r="L154" s="58">
        <v>121052</v>
      </c>
      <c r="M154" s="58">
        <v>25954</v>
      </c>
      <c r="N154" s="2">
        <f t="shared" si="27"/>
        <v>737751.98</v>
      </c>
      <c r="O154" s="4">
        <f t="shared" si="28"/>
        <v>6933</v>
      </c>
      <c r="P154" s="58">
        <v>247</v>
      </c>
      <c r="Q154" s="58">
        <v>86</v>
      </c>
      <c r="R154" s="4">
        <f t="shared" si="29"/>
        <v>29526</v>
      </c>
      <c r="S154" s="6">
        <f t="shared" si="37"/>
        <v>34183.293899999997</v>
      </c>
      <c r="T154" s="39">
        <v>25671526</v>
      </c>
      <c r="U154" s="6">
        <f t="shared" si="30"/>
        <v>25671.526000000002</v>
      </c>
      <c r="V154" s="6">
        <f t="shared" si="31"/>
        <v>8511.7678999999953</v>
      </c>
      <c r="W154" s="4">
        <f t="shared" si="32"/>
        <v>170235</v>
      </c>
      <c r="X154" s="21">
        <f t="shared" si="33"/>
        <v>206694</v>
      </c>
      <c r="Y154" s="22">
        <v>0</v>
      </c>
      <c r="Z154" s="22"/>
      <c r="AA154" s="20">
        <v>0</v>
      </c>
      <c r="AB154" s="4">
        <f t="shared" si="34"/>
        <v>0</v>
      </c>
      <c r="AC154" s="4">
        <f t="shared" si="35"/>
        <v>206694</v>
      </c>
      <c r="AD154" s="22"/>
      <c r="AE154" s="22"/>
      <c r="AF154" s="22"/>
      <c r="AG154" s="22"/>
      <c r="AH154" s="22"/>
      <c r="AI154" s="22"/>
      <c r="AJ154" s="28">
        <v>0</v>
      </c>
      <c r="AK154" s="28"/>
      <c r="AL154" s="28"/>
      <c r="AM154" s="7">
        <f t="shared" si="38"/>
        <v>206694</v>
      </c>
      <c r="AN154" s="43" t="str">
        <f>IF(O154&gt;0," ",1)</f>
        <v xml:space="preserve"> </v>
      </c>
      <c r="AO154" s="43" t="str">
        <f>IF(W154&gt;0," ",1)</f>
        <v xml:space="preserve"> </v>
      </c>
    </row>
    <row r="155" spans="1:41" ht="15.95" customHeight="1">
      <c r="A155" s="57" t="s">
        <v>16</v>
      </c>
      <c r="B155" s="57" t="s">
        <v>426</v>
      </c>
      <c r="C155" s="57" t="s">
        <v>94</v>
      </c>
      <c r="D155" s="57" t="s">
        <v>429</v>
      </c>
      <c r="E155" s="19">
        <v>1664.12</v>
      </c>
      <c r="F155" s="2">
        <f t="shared" si="36"/>
        <v>2607676.04</v>
      </c>
      <c r="G155" s="41">
        <v>951269.6</v>
      </c>
      <c r="H155" s="58">
        <v>210155</v>
      </c>
      <c r="I155" s="50">
        <f t="shared" si="26"/>
        <v>157616.25</v>
      </c>
      <c r="J155" s="58">
        <v>159013</v>
      </c>
      <c r="K155" s="58">
        <v>152732</v>
      </c>
      <c r="L155" s="58">
        <v>405913</v>
      </c>
      <c r="M155" s="58">
        <v>3293</v>
      </c>
      <c r="N155" s="2">
        <f t="shared" si="27"/>
        <v>1829836.85</v>
      </c>
      <c r="O155" s="4">
        <f t="shared" si="28"/>
        <v>777839</v>
      </c>
      <c r="P155" s="58">
        <v>967</v>
      </c>
      <c r="Q155" s="58">
        <v>33</v>
      </c>
      <c r="R155" s="4">
        <f t="shared" si="29"/>
        <v>44356</v>
      </c>
      <c r="S155" s="6">
        <f t="shared" si="37"/>
        <v>119700.1516</v>
      </c>
      <c r="T155" s="39">
        <v>55665370</v>
      </c>
      <c r="U155" s="6">
        <f t="shared" si="30"/>
        <v>55665.37</v>
      </c>
      <c r="V155" s="6">
        <f t="shared" si="31"/>
        <v>64034.781599999995</v>
      </c>
      <c r="W155" s="4">
        <f t="shared" si="32"/>
        <v>1280696</v>
      </c>
      <c r="X155" s="21">
        <f t="shared" si="33"/>
        <v>2102891</v>
      </c>
      <c r="Y155" s="22">
        <v>0</v>
      </c>
      <c r="Z155" s="22"/>
      <c r="AA155" s="20">
        <v>0</v>
      </c>
      <c r="AB155" s="4">
        <f t="shared" si="34"/>
        <v>0</v>
      </c>
      <c r="AC155" s="4">
        <f t="shared" si="35"/>
        <v>2102891</v>
      </c>
      <c r="AD155" s="22"/>
      <c r="AE155" s="22"/>
      <c r="AF155" s="22"/>
      <c r="AG155" s="22"/>
      <c r="AH155" s="22"/>
      <c r="AI155" s="22"/>
      <c r="AJ155" s="28">
        <v>0</v>
      </c>
      <c r="AK155" s="28"/>
      <c r="AL155" s="28"/>
      <c r="AM155" s="7">
        <f t="shared" si="38"/>
        <v>2102891</v>
      </c>
      <c r="AN155" s="43" t="str">
        <f>IF(O155&gt;0," ",1)</f>
        <v xml:space="preserve"> </v>
      </c>
      <c r="AO155" s="43" t="str">
        <f>IF(W155&gt;0," ",1)</f>
        <v xml:space="preserve"> </v>
      </c>
    </row>
    <row r="156" spans="1:41" ht="15.95" customHeight="1">
      <c r="A156" s="57" t="s">
        <v>16</v>
      </c>
      <c r="B156" s="57" t="s">
        <v>426</v>
      </c>
      <c r="C156" s="57" t="s">
        <v>161</v>
      </c>
      <c r="D156" s="57" t="s">
        <v>430</v>
      </c>
      <c r="E156" s="19">
        <v>656.51</v>
      </c>
      <c r="F156" s="2">
        <f t="shared" si="36"/>
        <v>1028751.17</v>
      </c>
      <c r="G156" s="41">
        <v>632909.35</v>
      </c>
      <c r="H156" s="58">
        <v>75945</v>
      </c>
      <c r="I156" s="50">
        <f t="shared" si="26"/>
        <v>56958.75</v>
      </c>
      <c r="J156" s="58">
        <v>57453</v>
      </c>
      <c r="K156" s="58">
        <v>55262</v>
      </c>
      <c r="L156" s="58">
        <v>156898</v>
      </c>
      <c r="M156" s="58">
        <v>17502</v>
      </c>
      <c r="N156" s="2">
        <f t="shared" si="27"/>
        <v>976983.1</v>
      </c>
      <c r="O156" s="4">
        <f t="shared" si="28"/>
        <v>51768</v>
      </c>
      <c r="P156" s="58">
        <v>210</v>
      </c>
      <c r="Q156" s="58">
        <v>92</v>
      </c>
      <c r="R156" s="4">
        <f t="shared" si="29"/>
        <v>26855</v>
      </c>
      <c r="S156" s="6">
        <f t="shared" si="37"/>
        <v>47222.764300000003</v>
      </c>
      <c r="T156" s="39">
        <v>37911204</v>
      </c>
      <c r="U156" s="6">
        <f t="shared" si="30"/>
        <v>37911.203999999998</v>
      </c>
      <c r="V156" s="6">
        <f t="shared" si="31"/>
        <v>9311.5603000000046</v>
      </c>
      <c r="W156" s="4">
        <f t="shared" si="32"/>
        <v>186231</v>
      </c>
      <c r="X156" s="21">
        <f t="shared" si="33"/>
        <v>264854</v>
      </c>
      <c r="Y156" s="22">
        <v>0</v>
      </c>
      <c r="Z156" s="22"/>
      <c r="AA156" s="20">
        <v>0</v>
      </c>
      <c r="AB156" s="4">
        <f t="shared" si="34"/>
        <v>0</v>
      </c>
      <c r="AC156" s="4">
        <f t="shared" si="35"/>
        <v>264854</v>
      </c>
      <c r="AD156" s="22"/>
      <c r="AE156" s="22"/>
      <c r="AF156" s="22"/>
      <c r="AG156" s="22"/>
      <c r="AH156" s="22"/>
      <c r="AI156" s="22"/>
      <c r="AJ156" s="28">
        <v>104405</v>
      </c>
      <c r="AK156" s="28"/>
      <c r="AL156" s="28"/>
      <c r="AM156" s="7">
        <f t="shared" si="38"/>
        <v>369259</v>
      </c>
      <c r="AN156" s="43" t="str">
        <f>IF(O156&gt;0," ",1)</f>
        <v xml:space="preserve"> </v>
      </c>
      <c r="AO156" s="43" t="str">
        <f>IF(W156&gt;0," ",1)</f>
        <v xml:space="preserve"> </v>
      </c>
    </row>
    <row r="157" spans="1:41" ht="15.95" customHeight="1">
      <c r="A157" s="57" t="s">
        <v>16</v>
      </c>
      <c r="B157" s="57" t="s">
        <v>426</v>
      </c>
      <c r="C157" s="57" t="s">
        <v>28</v>
      </c>
      <c r="D157" s="57" t="s">
        <v>431</v>
      </c>
      <c r="E157" s="19">
        <v>867.66</v>
      </c>
      <c r="F157" s="2">
        <f t="shared" si="36"/>
        <v>1359623.22</v>
      </c>
      <c r="G157" s="41">
        <v>889438.42</v>
      </c>
      <c r="H157" s="58">
        <v>109866</v>
      </c>
      <c r="I157" s="50">
        <f t="shared" si="26"/>
        <v>82399.5</v>
      </c>
      <c r="J157" s="58">
        <v>83037</v>
      </c>
      <c r="K157" s="58">
        <v>80493</v>
      </c>
      <c r="L157" s="58">
        <v>223433</v>
      </c>
      <c r="M157" s="58">
        <v>4698</v>
      </c>
      <c r="N157" s="2">
        <f t="shared" si="27"/>
        <v>1363498.92</v>
      </c>
      <c r="O157" s="4">
        <f t="shared" si="28"/>
        <v>0</v>
      </c>
      <c r="P157" s="58">
        <v>526</v>
      </c>
      <c r="Q157" s="58">
        <v>66</v>
      </c>
      <c r="R157" s="4">
        <f t="shared" si="29"/>
        <v>48255</v>
      </c>
      <c r="S157" s="6">
        <f t="shared" si="37"/>
        <v>62410.783799999997</v>
      </c>
      <c r="T157" s="39">
        <v>55382218</v>
      </c>
      <c r="U157" s="6">
        <f t="shared" si="30"/>
        <v>55382.218000000001</v>
      </c>
      <c r="V157" s="6">
        <f t="shared" si="31"/>
        <v>7028.5657999999967</v>
      </c>
      <c r="W157" s="4">
        <f t="shared" si="32"/>
        <v>140571</v>
      </c>
      <c r="X157" s="21">
        <f t="shared" si="33"/>
        <v>188826</v>
      </c>
      <c r="Y157" s="22">
        <v>0</v>
      </c>
      <c r="Z157" s="22"/>
      <c r="AA157" s="20">
        <v>0</v>
      </c>
      <c r="AB157" s="4">
        <f t="shared" si="34"/>
        <v>0</v>
      </c>
      <c r="AC157" s="4">
        <f t="shared" si="35"/>
        <v>188826</v>
      </c>
      <c r="AD157" s="22"/>
      <c r="AE157" s="22"/>
      <c r="AF157" s="22"/>
      <c r="AG157" s="22"/>
      <c r="AH157" s="22"/>
      <c r="AI157" s="22"/>
      <c r="AJ157" s="28">
        <v>0</v>
      </c>
      <c r="AK157" s="28"/>
      <c r="AL157" s="28"/>
      <c r="AM157" s="7">
        <f t="shared" si="38"/>
        <v>188826</v>
      </c>
      <c r="AN157" s="43">
        <f>IF(O157&gt;0," ",1)</f>
        <v>1</v>
      </c>
      <c r="AO157" s="43" t="str">
        <f>IF(W157&gt;0," ",1)</f>
        <v xml:space="preserve"> </v>
      </c>
    </row>
    <row r="158" spans="1:41" ht="15.95" customHeight="1">
      <c r="A158" s="57" t="s">
        <v>16</v>
      </c>
      <c r="B158" s="57" t="s">
        <v>426</v>
      </c>
      <c r="C158" s="57" t="s">
        <v>71</v>
      </c>
      <c r="D158" s="57" t="s">
        <v>432</v>
      </c>
      <c r="E158" s="19">
        <v>13227.99</v>
      </c>
      <c r="F158" s="2">
        <f t="shared" si="36"/>
        <v>20728260.329999998</v>
      </c>
      <c r="G158" s="41">
        <v>4066650.06</v>
      </c>
      <c r="H158" s="58">
        <v>1581691</v>
      </c>
      <c r="I158" s="50">
        <f t="shared" si="26"/>
        <v>1186268.25</v>
      </c>
      <c r="J158" s="58">
        <v>1196374</v>
      </c>
      <c r="K158" s="58">
        <v>1152354</v>
      </c>
      <c r="L158" s="58">
        <v>3068513</v>
      </c>
      <c r="M158" s="58">
        <v>0</v>
      </c>
      <c r="N158" s="2">
        <f t="shared" si="27"/>
        <v>10670159.310000001</v>
      </c>
      <c r="O158" s="4">
        <f t="shared" si="28"/>
        <v>10058101</v>
      </c>
      <c r="P158" s="58">
        <v>3121</v>
      </c>
      <c r="Q158" s="58">
        <v>33</v>
      </c>
      <c r="R158" s="4">
        <f t="shared" si="29"/>
        <v>143160</v>
      </c>
      <c r="S158" s="6">
        <f t="shared" si="37"/>
        <v>951489.32070000004</v>
      </c>
      <c r="T158" s="39">
        <v>241201071</v>
      </c>
      <c r="U158" s="6">
        <f t="shared" si="30"/>
        <v>241201.071</v>
      </c>
      <c r="V158" s="6">
        <f t="shared" si="31"/>
        <v>710288.24970000004</v>
      </c>
      <c r="W158" s="4">
        <f t="shared" si="32"/>
        <v>14205765</v>
      </c>
      <c r="X158" s="21">
        <f t="shared" si="33"/>
        <v>24407026</v>
      </c>
      <c r="Y158" s="22">
        <v>0</v>
      </c>
      <c r="Z158" s="22"/>
      <c r="AA158" s="20">
        <v>0</v>
      </c>
      <c r="AB158" s="4">
        <f t="shared" si="34"/>
        <v>0</v>
      </c>
      <c r="AC158" s="4">
        <f t="shared" si="35"/>
        <v>24407026</v>
      </c>
      <c r="AD158" s="22"/>
      <c r="AE158" s="22"/>
      <c r="AF158" s="22"/>
      <c r="AG158" s="22"/>
      <c r="AH158" s="22"/>
      <c r="AI158" s="22"/>
      <c r="AJ158" s="28">
        <v>0</v>
      </c>
      <c r="AK158" s="28"/>
      <c r="AL158" s="28">
        <v>3219</v>
      </c>
      <c r="AM158" s="7">
        <f t="shared" si="38"/>
        <v>24410245</v>
      </c>
      <c r="AN158" s="43" t="str">
        <f>IF(O158&gt;0," ",1)</f>
        <v xml:space="preserve"> </v>
      </c>
      <c r="AO158" s="43" t="str">
        <f>IF(W158&gt;0," ",1)</f>
        <v xml:space="preserve"> </v>
      </c>
    </row>
    <row r="159" spans="1:41" ht="15.95" customHeight="1">
      <c r="A159" s="57" t="s">
        <v>16</v>
      </c>
      <c r="B159" s="57" t="s">
        <v>426</v>
      </c>
      <c r="C159" s="57" t="s">
        <v>162</v>
      </c>
      <c r="D159" s="57" t="s">
        <v>433</v>
      </c>
      <c r="E159" s="19">
        <v>566.19000000000005</v>
      </c>
      <c r="F159" s="2">
        <f t="shared" si="36"/>
        <v>887219.7300000001</v>
      </c>
      <c r="G159" s="41">
        <v>194687.29</v>
      </c>
      <c r="H159" s="58">
        <v>64429</v>
      </c>
      <c r="I159" s="50">
        <f t="shared" si="26"/>
        <v>48321.75</v>
      </c>
      <c r="J159" s="58">
        <v>48703</v>
      </c>
      <c r="K159" s="58">
        <v>47157</v>
      </c>
      <c r="L159" s="58">
        <v>131531</v>
      </c>
      <c r="M159" s="58">
        <v>3672</v>
      </c>
      <c r="N159" s="2">
        <f t="shared" si="27"/>
        <v>474072.04000000004</v>
      </c>
      <c r="O159" s="4">
        <f t="shared" si="28"/>
        <v>413148</v>
      </c>
      <c r="P159" s="58">
        <v>230</v>
      </c>
      <c r="Q159" s="58">
        <v>79</v>
      </c>
      <c r="R159" s="4">
        <f t="shared" si="29"/>
        <v>25256</v>
      </c>
      <c r="S159" s="6">
        <f t="shared" si="37"/>
        <v>40726.046699999999</v>
      </c>
      <c r="T159" s="39">
        <v>11285307</v>
      </c>
      <c r="U159" s="6">
        <f t="shared" si="30"/>
        <v>11285.307000000001</v>
      </c>
      <c r="V159" s="6">
        <f t="shared" si="31"/>
        <v>29440.739699999998</v>
      </c>
      <c r="W159" s="4">
        <f t="shared" si="32"/>
        <v>588815</v>
      </c>
      <c r="X159" s="21">
        <f t="shared" si="33"/>
        <v>1027219</v>
      </c>
      <c r="Y159" s="22">
        <v>0</v>
      </c>
      <c r="Z159" s="22"/>
      <c r="AA159" s="20">
        <v>0</v>
      </c>
      <c r="AB159" s="4">
        <f t="shared" si="34"/>
        <v>0</v>
      </c>
      <c r="AC159" s="4">
        <f t="shared" si="35"/>
        <v>1027219</v>
      </c>
      <c r="AD159" s="22"/>
      <c r="AE159" s="22"/>
      <c r="AF159" s="22"/>
      <c r="AG159" s="22"/>
      <c r="AH159" s="22"/>
      <c r="AI159" s="22"/>
      <c r="AJ159" s="28">
        <v>0</v>
      </c>
      <c r="AK159" s="28"/>
      <c r="AL159" s="28"/>
      <c r="AM159" s="7">
        <f t="shared" si="38"/>
        <v>1027219</v>
      </c>
      <c r="AN159" s="43" t="str">
        <f>IF(O159&gt;0," ",1)</f>
        <v xml:space="preserve"> </v>
      </c>
      <c r="AO159" s="43" t="str">
        <f>IF(W159&gt;0," ",1)</f>
        <v xml:space="preserve"> </v>
      </c>
    </row>
    <row r="160" spans="1:41" ht="15.95" customHeight="1">
      <c r="A160" s="57" t="s">
        <v>16</v>
      </c>
      <c r="B160" s="57" t="s">
        <v>426</v>
      </c>
      <c r="C160" s="57" t="s">
        <v>21</v>
      </c>
      <c r="D160" s="57" t="s">
        <v>434</v>
      </c>
      <c r="E160" s="19">
        <v>597.26</v>
      </c>
      <c r="F160" s="2">
        <f t="shared" si="36"/>
        <v>935906.42</v>
      </c>
      <c r="G160" s="41">
        <v>419417.68</v>
      </c>
      <c r="H160" s="58">
        <v>55151</v>
      </c>
      <c r="I160" s="50">
        <f t="shared" si="26"/>
        <v>41363.25</v>
      </c>
      <c r="J160" s="58">
        <v>41697</v>
      </c>
      <c r="K160" s="58">
        <v>40314</v>
      </c>
      <c r="L160" s="58">
        <v>122124</v>
      </c>
      <c r="M160" s="58">
        <v>47069</v>
      </c>
      <c r="N160" s="2">
        <f t="shared" si="27"/>
        <v>711984.92999999993</v>
      </c>
      <c r="O160" s="4">
        <f t="shared" si="28"/>
        <v>223921</v>
      </c>
      <c r="P160" s="58">
        <v>146</v>
      </c>
      <c r="Q160" s="58">
        <v>136</v>
      </c>
      <c r="R160" s="4">
        <f t="shared" si="29"/>
        <v>27600</v>
      </c>
      <c r="S160" s="6">
        <f t="shared" si="37"/>
        <v>42960.911800000002</v>
      </c>
      <c r="T160" s="39">
        <v>25096641</v>
      </c>
      <c r="U160" s="6">
        <f t="shared" si="30"/>
        <v>25096.641</v>
      </c>
      <c r="V160" s="6">
        <f t="shared" si="31"/>
        <v>17864.270800000002</v>
      </c>
      <c r="W160" s="4">
        <f t="shared" si="32"/>
        <v>357285</v>
      </c>
      <c r="X160" s="21">
        <f t="shared" si="33"/>
        <v>608806</v>
      </c>
      <c r="Y160" s="22">
        <v>0</v>
      </c>
      <c r="Z160" s="22"/>
      <c r="AA160" s="20">
        <v>0</v>
      </c>
      <c r="AB160" s="4">
        <f t="shared" si="34"/>
        <v>0</v>
      </c>
      <c r="AC160" s="4">
        <f t="shared" si="35"/>
        <v>608806</v>
      </c>
      <c r="AD160" s="22"/>
      <c r="AE160" s="22"/>
      <c r="AF160" s="22"/>
      <c r="AG160" s="22"/>
      <c r="AH160" s="22"/>
      <c r="AI160" s="22"/>
      <c r="AJ160" s="28">
        <v>0</v>
      </c>
      <c r="AK160" s="28"/>
      <c r="AL160" s="28"/>
      <c r="AM160" s="7">
        <f t="shared" si="38"/>
        <v>608806</v>
      </c>
      <c r="AN160" s="43" t="str">
        <f>IF(O160&gt;0," ",1)</f>
        <v xml:space="preserve"> </v>
      </c>
      <c r="AO160" s="43" t="str">
        <f>IF(W160&gt;0," ",1)</f>
        <v xml:space="preserve"> </v>
      </c>
    </row>
    <row r="161" spans="1:41" ht="15.95" customHeight="1">
      <c r="A161" s="57" t="s">
        <v>122</v>
      </c>
      <c r="B161" s="57" t="s">
        <v>435</v>
      </c>
      <c r="C161" s="57" t="s">
        <v>119</v>
      </c>
      <c r="D161" s="57" t="s">
        <v>436</v>
      </c>
      <c r="E161" s="19">
        <v>637.19999999999993</v>
      </c>
      <c r="F161" s="2">
        <f t="shared" si="36"/>
        <v>998492.39999999991</v>
      </c>
      <c r="G161" s="41">
        <v>172276.29</v>
      </c>
      <c r="H161" s="58">
        <v>83512</v>
      </c>
      <c r="I161" s="50">
        <f t="shared" si="26"/>
        <v>62634</v>
      </c>
      <c r="J161" s="58">
        <v>61434</v>
      </c>
      <c r="K161" s="58">
        <v>0</v>
      </c>
      <c r="L161" s="58">
        <v>0</v>
      </c>
      <c r="M161" s="58">
        <v>9588</v>
      </c>
      <c r="N161" s="2">
        <f t="shared" si="27"/>
        <v>305932.29000000004</v>
      </c>
      <c r="O161" s="4">
        <f t="shared" si="28"/>
        <v>692560</v>
      </c>
      <c r="P161" s="58">
        <v>367</v>
      </c>
      <c r="Q161" s="58">
        <v>33</v>
      </c>
      <c r="R161" s="4">
        <f t="shared" si="29"/>
        <v>16834</v>
      </c>
      <c r="S161" s="6">
        <f t="shared" si="37"/>
        <v>45833.796000000002</v>
      </c>
      <c r="T161" s="39">
        <v>10760543</v>
      </c>
      <c r="U161" s="6">
        <f t="shared" si="30"/>
        <v>10760.543</v>
      </c>
      <c r="V161" s="6">
        <f t="shared" si="31"/>
        <v>35073.253000000004</v>
      </c>
      <c r="W161" s="4">
        <f t="shared" si="32"/>
        <v>701465</v>
      </c>
      <c r="X161" s="21">
        <f t="shared" si="33"/>
        <v>1410859</v>
      </c>
      <c r="Y161" s="22">
        <v>0</v>
      </c>
      <c r="Z161" s="22"/>
      <c r="AA161" s="20">
        <v>0</v>
      </c>
      <c r="AB161" s="4">
        <f t="shared" si="34"/>
        <v>0</v>
      </c>
      <c r="AC161" s="4">
        <f t="shared" si="35"/>
        <v>1410859</v>
      </c>
      <c r="AD161" s="22"/>
      <c r="AE161" s="22"/>
      <c r="AF161" s="22"/>
      <c r="AG161" s="22"/>
      <c r="AH161" s="22"/>
      <c r="AI161" s="22"/>
      <c r="AJ161" s="28">
        <v>0</v>
      </c>
      <c r="AK161" s="28"/>
      <c r="AL161" s="28"/>
      <c r="AM161" s="7">
        <f t="shared" si="38"/>
        <v>1410859</v>
      </c>
      <c r="AN161" s="43" t="str">
        <f>IF(O161&gt;0," ",1)</f>
        <v xml:space="preserve"> </v>
      </c>
      <c r="AO161" s="43" t="str">
        <f>IF(W161&gt;0," ",1)</f>
        <v xml:space="preserve"> </v>
      </c>
    </row>
    <row r="162" spans="1:41" ht="15.95" customHeight="1">
      <c r="A162" s="57" t="s">
        <v>122</v>
      </c>
      <c r="B162" s="57" t="s">
        <v>435</v>
      </c>
      <c r="C162" s="57" t="s">
        <v>192</v>
      </c>
      <c r="D162" s="57" t="s">
        <v>437</v>
      </c>
      <c r="E162" s="19">
        <v>1156.6600000000001</v>
      </c>
      <c r="F162" s="2">
        <f t="shared" si="36"/>
        <v>1812486.2200000002</v>
      </c>
      <c r="G162" s="41">
        <v>242401.85</v>
      </c>
      <c r="H162" s="58">
        <v>148686</v>
      </c>
      <c r="I162" s="50">
        <f t="shared" si="26"/>
        <v>111514.5</v>
      </c>
      <c r="J162" s="58">
        <v>109535</v>
      </c>
      <c r="K162" s="58">
        <v>273360</v>
      </c>
      <c r="L162" s="58">
        <v>260027</v>
      </c>
      <c r="M162" s="58">
        <v>96097</v>
      </c>
      <c r="N162" s="2">
        <f t="shared" si="27"/>
        <v>1092935.3500000001</v>
      </c>
      <c r="O162" s="4">
        <f t="shared" si="28"/>
        <v>719551</v>
      </c>
      <c r="P162" s="58">
        <v>380</v>
      </c>
      <c r="Q162" s="58">
        <v>79</v>
      </c>
      <c r="R162" s="4">
        <f t="shared" si="29"/>
        <v>41728</v>
      </c>
      <c r="S162" s="6">
        <f t="shared" si="37"/>
        <v>83198.553799999994</v>
      </c>
      <c r="T162" s="39">
        <v>14700246</v>
      </c>
      <c r="U162" s="6">
        <f t="shared" si="30"/>
        <v>14700.245999999999</v>
      </c>
      <c r="V162" s="6">
        <f t="shared" si="31"/>
        <v>68498.307799999995</v>
      </c>
      <c r="W162" s="4">
        <f t="shared" si="32"/>
        <v>1369966</v>
      </c>
      <c r="X162" s="21">
        <f t="shared" si="33"/>
        <v>2131245</v>
      </c>
      <c r="Y162" s="22">
        <v>0</v>
      </c>
      <c r="Z162" s="22"/>
      <c r="AA162" s="20">
        <v>0</v>
      </c>
      <c r="AB162" s="4">
        <f t="shared" si="34"/>
        <v>0</v>
      </c>
      <c r="AC162" s="4">
        <f t="shared" si="35"/>
        <v>2131245</v>
      </c>
      <c r="AD162" s="22"/>
      <c r="AE162" s="22"/>
      <c r="AF162" s="22"/>
      <c r="AG162" s="22"/>
      <c r="AH162" s="22"/>
      <c r="AI162" s="22"/>
      <c r="AJ162" s="28">
        <v>0</v>
      </c>
      <c r="AK162" s="28"/>
      <c r="AL162" s="28"/>
      <c r="AM162" s="7">
        <f t="shared" si="38"/>
        <v>2131245</v>
      </c>
      <c r="AN162" s="43" t="str">
        <f>IF(O162&gt;0," ",1)</f>
        <v xml:space="preserve"> </v>
      </c>
      <c r="AO162" s="43" t="str">
        <f>IF(W162&gt;0," ",1)</f>
        <v xml:space="preserve"> </v>
      </c>
    </row>
    <row r="163" spans="1:41" ht="15.95" customHeight="1">
      <c r="A163" s="57" t="s">
        <v>122</v>
      </c>
      <c r="B163" s="57" t="s">
        <v>435</v>
      </c>
      <c r="C163" s="57" t="s">
        <v>224</v>
      </c>
      <c r="D163" s="57" t="s">
        <v>438</v>
      </c>
      <c r="E163" s="19">
        <v>470.60999999999996</v>
      </c>
      <c r="F163" s="2">
        <f t="shared" si="36"/>
        <v>737445.86999999988</v>
      </c>
      <c r="G163" s="41">
        <v>117545.3</v>
      </c>
      <c r="H163" s="58">
        <v>53178</v>
      </c>
      <c r="I163" s="50">
        <f t="shared" si="26"/>
        <v>39883.5</v>
      </c>
      <c r="J163" s="58">
        <v>39116</v>
      </c>
      <c r="K163" s="58">
        <v>98226</v>
      </c>
      <c r="L163" s="58">
        <v>102103</v>
      </c>
      <c r="M163" s="58">
        <v>50619</v>
      </c>
      <c r="N163" s="2">
        <f t="shared" si="27"/>
        <v>447492.8</v>
      </c>
      <c r="O163" s="4">
        <f t="shared" si="28"/>
        <v>289953</v>
      </c>
      <c r="P163" s="58">
        <v>229</v>
      </c>
      <c r="Q163" s="58">
        <v>62</v>
      </c>
      <c r="R163" s="4">
        <f t="shared" si="29"/>
        <v>19735</v>
      </c>
      <c r="S163" s="6">
        <f t="shared" si="37"/>
        <v>33850.977299999999</v>
      </c>
      <c r="T163" s="39">
        <v>7392154</v>
      </c>
      <c r="U163" s="6">
        <f t="shared" si="30"/>
        <v>7392.1540000000005</v>
      </c>
      <c r="V163" s="6">
        <f t="shared" si="31"/>
        <v>26458.823299999996</v>
      </c>
      <c r="W163" s="4">
        <f t="shared" si="32"/>
        <v>529176</v>
      </c>
      <c r="X163" s="21">
        <f t="shared" si="33"/>
        <v>838864</v>
      </c>
      <c r="Y163" s="22">
        <v>0</v>
      </c>
      <c r="Z163" s="22"/>
      <c r="AA163" s="20">
        <v>0</v>
      </c>
      <c r="AB163" s="4">
        <f t="shared" si="34"/>
        <v>0</v>
      </c>
      <c r="AC163" s="4">
        <f t="shared" si="35"/>
        <v>838864</v>
      </c>
      <c r="AD163" s="22"/>
      <c r="AE163" s="22"/>
      <c r="AF163" s="22"/>
      <c r="AG163" s="22"/>
      <c r="AH163" s="22"/>
      <c r="AI163" s="22"/>
      <c r="AJ163" s="28">
        <v>0</v>
      </c>
      <c r="AK163" s="28"/>
      <c r="AL163" s="28"/>
      <c r="AM163" s="7">
        <f t="shared" si="38"/>
        <v>838864</v>
      </c>
      <c r="AN163" s="43" t="str">
        <f>IF(O163&gt;0," ",1)</f>
        <v xml:space="preserve"> </v>
      </c>
      <c r="AO163" s="43" t="str">
        <f>IF(W163&gt;0," ",1)</f>
        <v xml:space="preserve"> </v>
      </c>
    </row>
    <row r="164" spans="1:41" ht="15.95" customHeight="1">
      <c r="A164" s="57" t="s">
        <v>122</v>
      </c>
      <c r="B164" s="57" t="s">
        <v>435</v>
      </c>
      <c r="C164" s="57" t="s">
        <v>56</v>
      </c>
      <c r="D164" s="57" t="s">
        <v>439</v>
      </c>
      <c r="E164" s="19">
        <v>606.22</v>
      </c>
      <c r="F164" s="2">
        <f t="shared" si="36"/>
        <v>949946.74</v>
      </c>
      <c r="G164" s="41">
        <v>238098.81</v>
      </c>
      <c r="H164" s="58">
        <v>75481</v>
      </c>
      <c r="I164" s="50">
        <f t="shared" si="26"/>
        <v>56610.75</v>
      </c>
      <c r="J164" s="58">
        <v>55505</v>
      </c>
      <c r="K164" s="58">
        <v>139153</v>
      </c>
      <c r="L164" s="58">
        <v>162260</v>
      </c>
      <c r="M164" s="58">
        <v>105740</v>
      </c>
      <c r="N164" s="2">
        <f t="shared" si="27"/>
        <v>757367.56</v>
      </c>
      <c r="O164" s="4">
        <f t="shared" si="28"/>
        <v>192579</v>
      </c>
      <c r="P164" s="58">
        <v>151</v>
      </c>
      <c r="Q164" s="58">
        <v>86</v>
      </c>
      <c r="R164" s="4">
        <f t="shared" si="29"/>
        <v>18051</v>
      </c>
      <c r="S164" s="6">
        <f t="shared" si="37"/>
        <v>43605.404600000002</v>
      </c>
      <c r="T164" s="39">
        <v>14865710</v>
      </c>
      <c r="U164" s="6">
        <f t="shared" si="30"/>
        <v>14865.71</v>
      </c>
      <c r="V164" s="6">
        <f t="shared" si="31"/>
        <v>28739.694600000003</v>
      </c>
      <c r="W164" s="4">
        <f t="shared" si="32"/>
        <v>574794</v>
      </c>
      <c r="X164" s="21">
        <f t="shared" si="33"/>
        <v>785424</v>
      </c>
      <c r="Y164" s="22">
        <v>0</v>
      </c>
      <c r="Z164" s="22"/>
      <c r="AA164" s="20">
        <v>0</v>
      </c>
      <c r="AB164" s="4">
        <f t="shared" si="34"/>
        <v>0</v>
      </c>
      <c r="AC164" s="4">
        <f t="shared" si="35"/>
        <v>785424</v>
      </c>
      <c r="AD164" s="22"/>
      <c r="AE164" s="22"/>
      <c r="AF164" s="22"/>
      <c r="AG164" s="22"/>
      <c r="AH164" s="22"/>
      <c r="AI164" s="22"/>
      <c r="AJ164" s="28">
        <v>0</v>
      </c>
      <c r="AK164" s="28"/>
      <c r="AL164" s="28"/>
      <c r="AM164" s="7">
        <f t="shared" si="38"/>
        <v>785424</v>
      </c>
      <c r="AN164" s="43" t="str">
        <f>IF(O164&gt;0," ",1)</f>
        <v xml:space="preserve"> </v>
      </c>
      <c r="AO164" s="43" t="str">
        <f>IF(W164&gt;0," ",1)</f>
        <v xml:space="preserve"> </v>
      </c>
    </row>
    <row r="165" spans="1:41" ht="15.95" customHeight="1">
      <c r="A165" s="57" t="s">
        <v>122</v>
      </c>
      <c r="B165" s="57" t="s">
        <v>435</v>
      </c>
      <c r="C165" s="57" t="s">
        <v>93</v>
      </c>
      <c r="D165" s="57" t="s">
        <v>440</v>
      </c>
      <c r="E165" s="19">
        <v>1941.58</v>
      </c>
      <c r="F165" s="2">
        <f t="shared" si="36"/>
        <v>3042455.86</v>
      </c>
      <c r="G165" s="41">
        <v>1283819.67</v>
      </c>
      <c r="H165" s="58">
        <v>262068</v>
      </c>
      <c r="I165" s="50">
        <f t="shared" si="26"/>
        <v>196551</v>
      </c>
      <c r="J165" s="58">
        <v>193038</v>
      </c>
      <c r="K165" s="58">
        <v>481845</v>
      </c>
      <c r="L165" s="58">
        <v>493452</v>
      </c>
      <c r="M165" s="58">
        <v>219215</v>
      </c>
      <c r="N165" s="2">
        <f t="shared" si="27"/>
        <v>2867920.67</v>
      </c>
      <c r="O165" s="4">
        <f t="shared" si="28"/>
        <v>174535</v>
      </c>
      <c r="P165" s="58">
        <v>1047</v>
      </c>
      <c r="Q165" s="58">
        <v>57</v>
      </c>
      <c r="R165" s="4">
        <f t="shared" si="29"/>
        <v>82954</v>
      </c>
      <c r="S165" s="6">
        <f t="shared" si="37"/>
        <v>139657.84940000001</v>
      </c>
      <c r="T165" s="39">
        <v>79779924</v>
      </c>
      <c r="U165" s="6">
        <f t="shared" si="30"/>
        <v>79779.923999999999</v>
      </c>
      <c r="V165" s="6">
        <f t="shared" si="31"/>
        <v>59877.925400000007</v>
      </c>
      <c r="W165" s="4">
        <f t="shared" si="32"/>
        <v>1197559</v>
      </c>
      <c r="X165" s="21">
        <f t="shared" si="33"/>
        <v>1455048</v>
      </c>
      <c r="Y165" s="22">
        <v>0</v>
      </c>
      <c r="Z165" s="22"/>
      <c r="AA165" s="20">
        <v>0</v>
      </c>
      <c r="AB165" s="4">
        <f t="shared" si="34"/>
        <v>0</v>
      </c>
      <c r="AC165" s="4">
        <f t="shared" si="35"/>
        <v>1455048</v>
      </c>
      <c r="AD165" s="22"/>
      <c r="AE165" s="22"/>
      <c r="AF165" s="22"/>
      <c r="AG165" s="22"/>
      <c r="AH165" s="22"/>
      <c r="AI165" s="22"/>
      <c r="AJ165" s="28">
        <v>0</v>
      </c>
      <c r="AK165" s="28"/>
      <c r="AL165" s="28"/>
      <c r="AM165" s="7">
        <f t="shared" si="38"/>
        <v>1455048</v>
      </c>
      <c r="AN165" s="43" t="str">
        <f>IF(O165&gt;0," ",1)</f>
        <v xml:space="preserve"> </v>
      </c>
      <c r="AO165" s="43" t="str">
        <f>IF(W165&gt;0," ",1)</f>
        <v xml:space="preserve"> </v>
      </c>
    </row>
    <row r="166" spans="1:41" ht="15.95" customHeight="1">
      <c r="A166" s="57" t="s">
        <v>122</v>
      </c>
      <c r="B166" s="57" t="s">
        <v>435</v>
      </c>
      <c r="C166" s="57" t="s">
        <v>39</v>
      </c>
      <c r="D166" s="57" t="s">
        <v>441</v>
      </c>
      <c r="E166" s="19">
        <v>2206.77</v>
      </c>
      <c r="F166" s="2">
        <f t="shared" si="36"/>
        <v>3458008.59</v>
      </c>
      <c r="G166" s="41">
        <v>644103.06000000006</v>
      </c>
      <c r="H166" s="58">
        <v>275293</v>
      </c>
      <c r="I166" s="50">
        <f t="shared" si="26"/>
        <v>206469.75</v>
      </c>
      <c r="J166" s="58">
        <v>202660</v>
      </c>
      <c r="K166" s="58">
        <v>506609</v>
      </c>
      <c r="L166" s="58">
        <v>551685</v>
      </c>
      <c r="M166" s="58">
        <v>29953</v>
      </c>
      <c r="N166" s="2">
        <f t="shared" si="27"/>
        <v>2141479.81</v>
      </c>
      <c r="O166" s="4">
        <f t="shared" si="28"/>
        <v>1316529</v>
      </c>
      <c r="P166" s="58">
        <v>787</v>
      </c>
      <c r="Q166" s="58">
        <v>33</v>
      </c>
      <c r="R166" s="4">
        <f t="shared" si="29"/>
        <v>36100</v>
      </c>
      <c r="S166" s="6">
        <f t="shared" si="37"/>
        <v>158732.96609999999</v>
      </c>
      <c r="T166" s="39">
        <v>41341660</v>
      </c>
      <c r="U166" s="6">
        <f t="shared" si="30"/>
        <v>41341.660000000003</v>
      </c>
      <c r="V166" s="6">
        <f t="shared" si="31"/>
        <v>117391.30609999999</v>
      </c>
      <c r="W166" s="4">
        <f t="shared" si="32"/>
        <v>2347826</v>
      </c>
      <c r="X166" s="21">
        <f t="shared" si="33"/>
        <v>3700455</v>
      </c>
      <c r="Y166" s="22">
        <v>0</v>
      </c>
      <c r="Z166" s="22"/>
      <c r="AA166" s="20">
        <v>0</v>
      </c>
      <c r="AB166" s="4">
        <f t="shared" si="34"/>
        <v>0</v>
      </c>
      <c r="AC166" s="4">
        <f t="shared" si="35"/>
        <v>3700455</v>
      </c>
      <c r="AD166" s="22"/>
      <c r="AE166" s="22"/>
      <c r="AF166" s="22"/>
      <c r="AG166" s="22"/>
      <c r="AH166" s="22"/>
      <c r="AI166" s="22"/>
      <c r="AJ166" s="28">
        <v>0</v>
      </c>
      <c r="AK166" s="28"/>
      <c r="AL166" s="28"/>
      <c r="AM166" s="7">
        <f t="shared" si="38"/>
        <v>3700455</v>
      </c>
      <c r="AN166" s="43" t="str">
        <f>IF(O166&gt;0," ",1)</f>
        <v xml:space="preserve"> </v>
      </c>
      <c r="AO166" s="43" t="str">
        <f>IF(W166&gt;0," ",1)</f>
        <v xml:space="preserve"> </v>
      </c>
    </row>
    <row r="167" spans="1:41" ht="15.95" customHeight="1">
      <c r="A167" s="57" t="s">
        <v>122</v>
      </c>
      <c r="B167" s="57" t="s">
        <v>435</v>
      </c>
      <c r="C167" s="57" t="s">
        <v>82</v>
      </c>
      <c r="D167" s="57" t="s">
        <v>442</v>
      </c>
      <c r="E167" s="19">
        <v>1158.3900000000001</v>
      </c>
      <c r="F167" s="2">
        <f t="shared" si="36"/>
        <v>1815197.1300000001</v>
      </c>
      <c r="G167" s="41">
        <v>1514563.28</v>
      </c>
      <c r="H167" s="58">
        <v>146798</v>
      </c>
      <c r="I167" s="50">
        <f t="shared" si="26"/>
        <v>110098.5</v>
      </c>
      <c r="J167" s="58">
        <v>108025</v>
      </c>
      <c r="K167" s="58">
        <v>270458</v>
      </c>
      <c r="L167" s="58">
        <v>295897</v>
      </c>
      <c r="M167" s="58">
        <v>106087</v>
      </c>
      <c r="N167" s="2">
        <f t="shared" si="27"/>
        <v>2405128.7800000003</v>
      </c>
      <c r="O167" s="4">
        <f t="shared" si="28"/>
        <v>0</v>
      </c>
      <c r="P167" s="58">
        <v>440</v>
      </c>
      <c r="Q167" s="58">
        <v>75</v>
      </c>
      <c r="R167" s="4">
        <f t="shared" si="29"/>
        <v>45870</v>
      </c>
      <c r="S167" s="6">
        <f t="shared" si="37"/>
        <v>83322.992700000003</v>
      </c>
      <c r="T167" s="39">
        <v>94634128</v>
      </c>
      <c r="U167" s="6">
        <f t="shared" si="30"/>
        <v>94634.127999999997</v>
      </c>
      <c r="V167" s="6">
        <f t="shared" si="31"/>
        <v>0</v>
      </c>
      <c r="W167" s="4">
        <f t="shared" si="32"/>
        <v>0</v>
      </c>
      <c r="X167" s="21">
        <f t="shared" si="33"/>
        <v>45870</v>
      </c>
      <c r="Y167" s="22">
        <v>0</v>
      </c>
      <c r="Z167" s="22"/>
      <c r="AA167" s="20">
        <v>0</v>
      </c>
      <c r="AB167" s="4">
        <f t="shared" si="34"/>
        <v>0</v>
      </c>
      <c r="AC167" s="4">
        <f t="shared" si="35"/>
        <v>45870</v>
      </c>
      <c r="AD167" s="22"/>
      <c r="AE167" s="22"/>
      <c r="AF167" s="22"/>
      <c r="AG167" s="22"/>
      <c r="AH167" s="22"/>
      <c r="AI167" s="22"/>
      <c r="AJ167" s="28">
        <v>0</v>
      </c>
      <c r="AK167" s="28"/>
      <c r="AL167" s="28"/>
      <c r="AM167" s="7">
        <f t="shared" si="38"/>
        <v>45870</v>
      </c>
      <c r="AN167" s="43">
        <f>IF(O167&gt;0," ",1)</f>
        <v>1</v>
      </c>
      <c r="AO167" s="43">
        <f>IF(W167&gt;0," ",1)</f>
        <v>1</v>
      </c>
    </row>
    <row r="168" spans="1:41" ht="15.95" customHeight="1">
      <c r="A168" s="57" t="s">
        <v>122</v>
      </c>
      <c r="B168" s="57" t="s">
        <v>435</v>
      </c>
      <c r="C168" s="57" t="s">
        <v>227</v>
      </c>
      <c r="D168" s="57" t="s">
        <v>443</v>
      </c>
      <c r="E168" s="19">
        <v>985.16</v>
      </c>
      <c r="F168" s="2">
        <f t="shared" si="36"/>
        <v>1543745.72</v>
      </c>
      <c r="G168" s="41">
        <v>491498.54000000004</v>
      </c>
      <c r="H168" s="58">
        <v>102255</v>
      </c>
      <c r="I168" s="50">
        <f t="shared" si="26"/>
        <v>76691.25</v>
      </c>
      <c r="J168" s="58">
        <v>75189</v>
      </c>
      <c r="K168" s="58">
        <v>188712</v>
      </c>
      <c r="L168" s="58">
        <v>211567</v>
      </c>
      <c r="M168" s="58">
        <v>220017</v>
      </c>
      <c r="N168" s="2">
        <f t="shared" si="27"/>
        <v>1263674.79</v>
      </c>
      <c r="O168" s="4">
        <f t="shared" si="28"/>
        <v>280071</v>
      </c>
      <c r="P168" s="58">
        <v>311</v>
      </c>
      <c r="Q168" s="58">
        <v>90</v>
      </c>
      <c r="R168" s="4">
        <f t="shared" si="29"/>
        <v>38906</v>
      </c>
      <c r="S168" s="6">
        <f t="shared" si="37"/>
        <v>70862.558799999999</v>
      </c>
      <c r="T168" s="39">
        <v>30038939</v>
      </c>
      <c r="U168" s="6">
        <f t="shared" si="30"/>
        <v>30038.938999999998</v>
      </c>
      <c r="V168" s="6">
        <f t="shared" si="31"/>
        <v>40823.6198</v>
      </c>
      <c r="W168" s="4">
        <f t="shared" si="32"/>
        <v>816472</v>
      </c>
      <c r="X168" s="21">
        <f t="shared" si="33"/>
        <v>1135449</v>
      </c>
      <c r="Y168" s="22">
        <v>0</v>
      </c>
      <c r="Z168" s="22"/>
      <c r="AA168" s="20">
        <v>0</v>
      </c>
      <c r="AB168" s="4">
        <f t="shared" si="34"/>
        <v>0</v>
      </c>
      <c r="AC168" s="4">
        <f t="shared" si="35"/>
        <v>1135449</v>
      </c>
      <c r="AD168" s="22"/>
      <c r="AE168" s="22"/>
      <c r="AF168" s="22"/>
      <c r="AG168" s="22"/>
      <c r="AH168" s="22"/>
      <c r="AI168" s="22"/>
      <c r="AJ168" s="28">
        <v>0</v>
      </c>
      <c r="AK168" s="28"/>
      <c r="AL168" s="28"/>
      <c r="AM168" s="7">
        <f t="shared" si="38"/>
        <v>1135449</v>
      </c>
      <c r="AN168" s="43" t="str">
        <f>IF(O168&gt;0," ",1)</f>
        <v xml:space="preserve"> </v>
      </c>
      <c r="AO168" s="43" t="str">
        <f>IF(W168&gt;0," ",1)</f>
        <v xml:space="preserve"> </v>
      </c>
    </row>
    <row r="169" spans="1:41" ht="15.95" customHeight="1">
      <c r="A169" s="57" t="s">
        <v>196</v>
      </c>
      <c r="B169" s="57" t="s">
        <v>444</v>
      </c>
      <c r="C169" s="57" t="s">
        <v>197</v>
      </c>
      <c r="D169" s="57" t="s">
        <v>445</v>
      </c>
      <c r="E169" s="19">
        <v>444.96000000000009</v>
      </c>
      <c r="F169" s="2">
        <f t="shared" si="36"/>
        <v>697252.32000000018</v>
      </c>
      <c r="G169" s="41">
        <v>219743.07</v>
      </c>
      <c r="H169" s="58">
        <v>52369</v>
      </c>
      <c r="I169" s="50">
        <f t="shared" si="26"/>
        <v>39276.75</v>
      </c>
      <c r="J169" s="58">
        <v>42487</v>
      </c>
      <c r="K169" s="58">
        <v>0</v>
      </c>
      <c r="L169" s="58">
        <v>0</v>
      </c>
      <c r="M169" s="58">
        <v>14328</v>
      </c>
      <c r="N169" s="2">
        <f t="shared" si="27"/>
        <v>315834.82</v>
      </c>
      <c r="O169" s="4">
        <f t="shared" si="28"/>
        <v>381418</v>
      </c>
      <c r="P169" s="58">
        <v>135</v>
      </c>
      <c r="Q169" s="58">
        <v>64</v>
      </c>
      <c r="R169" s="4">
        <f t="shared" si="29"/>
        <v>12010</v>
      </c>
      <c r="S169" s="6">
        <f t="shared" si="37"/>
        <v>32005.9728</v>
      </c>
      <c r="T169" s="39">
        <v>13261501</v>
      </c>
      <c r="U169" s="6">
        <f t="shared" si="30"/>
        <v>13261.501</v>
      </c>
      <c r="V169" s="6">
        <f t="shared" si="31"/>
        <v>18744.471799999999</v>
      </c>
      <c r="W169" s="4">
        <f t="shared" si="32"/>
        <v>374889</v>
      </c>
      <c r="X169" s="21">
        <f t="shared" si="33"/>
        <v>768317</v>
      </c>
      <c r="Y169" s="22">
        <v>0</v>
      </c>
      <c r="Z169" s="22"/>
      <c r="AA169" s="20">
        <v>0</v>
      </c>
      <c r="AB169" s="4">
        <f t="shared" si="34"/>
        <v>0</v>
      </c>
      <c r="AC169" s="4">
        <f t="shared" si="35"/>
        <v>768317</v>
      </c>
      <c r="AD169" s="22"/>
      <c r="AE169" s="22"/>
      <c r="AF169" s="22"/>
      <c r="AG169" s="22"/>
      <c r="AH169" s="22"/>
      <c r="AI169" s="22"/>
      <c r="AJ169" s="28">
        <v>0</v>
      </c>
      <c r="AK169" s="28"/>
      <c r="AL169" s="28"/>
      <c r="AM169" s="7">
        <f t="shared" si="38"/>
        <v>768317</v>
      </c>
      <c r="AN169" s="43" t="str">
        <f>IF(O169&gt;0," ",1)</f>
        <v xml:space="preserve"> </v>
      </c>
      <c r="AO169" s="43" t="str">
        <f>IF(W169&gt;0," ",1)</f>
        <v xml:space="preserve"> </v>
      </c>
    </row>
    <row r="170" spans="1:41" ht="15.95" customHeight="1">
      <c r="A170" s="57" t="s">
        <v>196</v>
      </c>
      <c r="B170" s="57" t="s">
        <v>444</v>
      </c>
      <c r="C170" s="57" t="s">
        <v>19</v>
      </c>
      <c r="D170" s="57" t="s">
        <v>446</v>
      </c>
      <c r="E170" s="19">
        <v>387.46</v>
      </c>
      <c r="F170" s="2">
        <f t="shared" si="36"/>
        <v>607149.81999999995</v>
      </c>
      <c r="G170" s="41">
        <v>228337.26</v>
      </c>
      <c r="H170" s="58">
        <v>38126</v>
      </c>
      <c r="I170" s="50">
        <f t="shared" si="26"/>
        <v>28594.5</v>
      </c>
      <c r="J170" s="58">
        <v>30484</v>
      </c>
      <c r="K170" s="58">
        <v>0</v>
      </c>
      <c r="L170" s="58">
        <v>0</v>
      </c>
      <c r="M170" s="58">
        <v>43043</v>
      </c>
      <c r="N170" s="2">
        <f t="shared" si="27"/>
        <v>330458.76</v>
      </c>
      <c r="O170" s="4">
        <f t="shared" si="28"/>
        <v>276691</v>
      </c>
      <c r="P170" s="58">
        <v>192</v>
      </c>
      <c r="Q170" s="58">
        <v>68</v>
      </c>
      <c r="R170" s="4">
        <f t="shared" si="29"/>
        <v>18148</v>
      </c>
      <c r="S170" s="6">
        <f t="shared" si="37"/>
        <v>27869.997800000001</v>
      </c>
      <c r="T170" s="39">
        <v>13796813</v>
      </c>
      <c r="U170" s="6">
        <f t="shared" si="30"/>
        <v>13796.813</v>
      </c>
      <c r="V170" s="6">
        <f t="shared" si="31"/>
        <v>14073.184800000001</v>
      </c>
      <c r="W170" s="4">
        <f t="shared" si="32"/>
        <v>281464</v>
      </c>
      <c r="X170" s="21">
        <f t="shared" si="33"/>
        <v>576303</v>
      </c>
      <c r="Y170" s="22">
        <v>0</v>
      </c>
      <c r="Z170" s="22"/>
      <c r="AA170" s="20">
        <v>0</v>
      </c>
      <c r="AB170" s="4">
        <f t="shared" si="34"/>
        <v>0</v>
      </c>
      <c r="AC170" s="4">
        <f t="shared" si="35"/>
        <v>576303</v>
      </c>
      <c r="AD170" s="22"/>
      <c r="AE170" s="22"/>
      <c r="AF170" s="22"/>
      <c r="AG170" s="22"/>
      <c r="AH170" s="22"/>
      <c r="AI170" s="22"/>
      <c r="AJ170" s="28">
        <v>0</v>
      </c>
      <c r="AK170" s="28"/>
      <c r="AL170" s="28"/>
      <c r="AM170" s="7">
        <f t="shared" si="38"/>
        <v>576303</v>
      </c>
      <c r="AN170" s="43" t="str">
        <f>IF(O170&gt;0," ",1)</f>
        <v xml:space="preserve"> </v>
      </c>
      <c r="AO170" s="43" t="str">
        <f>IF(W170&gt;0," ",1)</f>
        <v xml:space="preserve"> </v>
      </c>
    </row>
    <row r="171" spans="1:41" ht="15.95" customHeight="1">
      <c r="A171" s="57" t="s">
        <v>196</v>
      </c>
      <c r="B171" s="57" t="s">
        <v>444</v>
      </c>
      <c r="C171" s="57" t="s">
        <v>20</v>
      </c>
      <c r="D171" s="57" t="s">
        <v>447</v>
      </c>
      <c r="E171" s="19">
        <v>595.29000000000008</v>
      </c>
      <c r="F171" s="2">
        <f t="shared" si="36"/>
        <v>932819.43000000017</v>
      </c>
      <c r="G171" s="41">
        <v>176596.06</v>
      </c>
      <c r="H171" s="58">
        <v>74927</v>
      </c>
      <c r="I171" s="50">
        <f t="shared" si="26"/>
        <v>56195.25</v>
      </c>
      <c r="J171" s="58">
        <v>60066</v>
      </c>
      <c r="K171" s="58">
        <v>0</v>
      </c>
      <c r="L171" s="58">
        <v>0</v>
      </c>
      <c r="M171" s="58">
        <v>60268</v>
      </c>
      <c r="N171" s="2">
        <f t="shared" si="27"/>
        <v>353125.31</v>
      </c>
      <c r="O171" s="4">
        <f t="shared" si="28"/>
        <v>579694</v>
      </c>
      <c r="P171" s="58">
        <v>321</v>
      </c>
      <c r="Q171" s="58">
        <v>44</v>
      </c>
      <c r="R171" s="4">
        <f t="shared" si="29"/>
        <v>19632</v>
      </c>
      <c r="S171" s="6">
        <f t="shared" si="37"/>
        <v>42819.209699999999</v>
      </c>
      <c r="T171" s="39">
        <v>10421928</v>
      </c>
      <c r="U171" s="6">
        <f t="shared" si="30"/>
        <v>10421.928</v>
      </c>
      <c r="V171" s="6">
        <f t="shared" si="31"/>
        <v>32397.2817</v>
      </c>
      <c r="W171" s="4">
        <f t="shared" si="32"/>
        <v>647946</v>
      </c>
      <c r="X171" s="21">
        <f t="shared" si="33"/>
        <v>1247272</v>
      </c>
      <c r="Y171" s="22">
        <v>0</v>
      </c>
      <c r="Z171" s="22"/>
      <c r="AA171" s="20">
        <v>0</v>
      </c>
      <c r="AB171" s="4">
        <f t="shared" si="34"/>
        <v>0</v>
      </c>
      <c r="AC171" s="4">
        <f t="shared" si="35"/>
        <v>1247272</v>
      </c>
      <c r="AD171" s="22"/>
      <c r="AE171" s="22"/>
      <c r="AF171" s="22"/>
      <c r="AG171" s="22"/>
      <c r="AH171" s="22"/>
      <c r="AI171" s="22"/>
      <c r="AJ171" s="28">
        <v>0</v>
      </c>
      <c r="AK171" s="28"/>
      <c r="AL171" s="28"/>
      <c r="AM171" s="7">
        <f t="shared" si="38"/>
        <v>1247272</v>
      </c>
      <c r="AN171" s="43" t="str">
        <f>IF(O171&gt;0," ",1)</f>
        <v xml:space="preserve"> </v>
      </c>
      <c r="AO171" s="43" t="str">
        <f>IF(W171&gt;0," ",1)</f>
        <v xml:space="preserve"> </v>
      </c>
    </row>
    <row r="172" spans="1:41" ht="15.95" customHeight="1">
      <c r="A172" s="57" t="s">
        <v>196</v>
      </c>
      <c r="B172" s="57" t="s">
        <v>444</v>
      </c>
      <c r="C172" s="57" t="s">
        <v>51</v>
      </c>
      <c r="D172" s="57" t="s">
        <v>448</v>
      </c>
      <c r="E172" s="19">
        <v>4018.08</v>
      </c>
      <c r="F172" s="2">
        <f t="shared" si="36"/>
        <v>6296331.3600000003</v>
      </c>
      <c r="G172" s="41">
        <v>1337048.03</v>
      </c>
      <c r="H172" s="58">
        <v>458612</v>
      </c>
      <c r="I172" s="50">
        <f t="shared" si="26"/>
        <v>343959</v>
      </c>
      <c r="J172" s="58">
        <v>367833</v>
      </c>
      <c r="K172" s="58">
        <v>1109739</v>
      </c>
      <c r="L172" s="58">
        <v>1001995</v>
      </c>
      <c r="M172" s="58">
        <v>14432</v>
      </c>
      <c r="N172" s="2">
        <f t="shared" si="27"/>
        <v>4175006.0300000003</v>
      </c>
      <c r="O172" s="4">
        <f t="shared" si="28"/>
        <v>2121325</v>
      </c>
      <c r="P172" s="58">
        <v>1278</v>
      </c>
      <c r="Q172" s="58">
        <v>33</v>
      </c>
      <c r="R172" s="4">
        <f t="shared" si="29"/>
        <v>58622</v>
      </c>
      <c r="S172" s="6">
        <f t="shared" si="37"/>
        <v>289020.49440000003</v>
      </c>
      <c r="T172" s="39">
        <v>84730547</v>
      </c>
      <c r="U172" s="6">
        <f t="shared" si="30"/>
        <v>84730.547000000006</v>
      </c>
      <c r="V172" s="6">
        <f t="shared" si="31"/>
        <v>204289.9474</v>
      </c>
      <c r="W172" s="4">
        <f t="shared" si="32"/>
        <v>4085799</v>
      </c>
      <c r="X172" s="21">
        <f t="shared" si="33"/>
        <v>6265746</v>
      </c>
      <c r="Y172" s="22">
        <v>0</v>
      </c>
      <c r="Z172" s="22"/>
      <c r="AA172" s="20">
        <v>0</v>
      </c>
      <c r="AB172" s="4">
        <f t="shared" si="34"/>
        <v>0</v>
      </c>
      <c r="AC172" s="4">
        <f t="shared" si="35"/>
        <v>6265746</v>
      </c>
      <c r="AD172" s="22"/>
      <c r="AE172" s="22"/>
      <c r="AF172" s="22"/>
      <c r="AG172" s="22"/>
      <c r="AH172" s="22"/>
      <c r="AI172" s="22"/>
      <c r="AJ172" s="28">
        <v>0</v>
      </c>
      <c r="AK172" s="28"/>
      <c r="AL172" s="28"/>
      <c r="AM172" s="7">
        <f t="shared" si="38"/>
        <v>6265746</v>
      </c>
      <c r="AN172" s="43" t="str">
        <f>IF(O172&gt;0," ",1)</f>
        <v xml:space="preserve"> </v>
      </c>
      <c r="AO172" s="43" t="str">
        <f>IF(W172&gt;0," ",1)</f>
        <v xml:space="preserve"> </v>
      </c>
    </row>
    <row r="173" spans="1:41" ht="15.95" customHeight="1">
      <c r="A173" s="57" t="s">
        <v>196</v>
      </c>
      <c r="B173" s="57" t="s">
        <v>444</v>
      </c>
      <c r="C173" s="57" t="s">
        <v>192</v>
      </c>
      <c r="D173" s="57" t="s">
        <v>449</v>
      </c>
      <c r="E173" s="19">
        <v>894.93</v>
      </c>
      <c r="F173" s="2">
        <f t="shared" si="36"/>
        <v>1402355.3099999998</v>
      </c>
      <c r="G173" s="41">
        <v>765656.27999999991</v>
      </c>
      <c r="H173" s="58">
        <v>106423</v>
      </c>
      <c r="I173" s="50">
        <f t="shared" si="26"/>
        <v>79817.25</v>
      </c>
      <c r="J173" s="58">
        <v>88738</v>
      </c>
      <c r="K173" s="58">
        <v>268206</v>
      </c>
      <c r="L173" s="58">
        <v>215142</v>
      </c>
      <c r="M173" s="58">
        <v>68732</v>
      </c>
      <c r="N173" s="2">
        <f t="shared" si="27"/>
        <v>1486291.5299999998</v>
      </c>
      <c r="O173" s="4">
        <f t="shared" si="28"/>
        <v>0</v>
      </c>
      <c r="P173" s="58">
        <v>330</v>
      </c>
      <c r="Q173" s="58">
        <v>77</v>
      </c>
      <c r="R173" s="4">
        <f t="shared" si="29"/>
        <v>35320</v>
      </c>
      <c r="S173" s="6">
        <f t="shared" si="37"/>
        <v>64372.314899999998</v>
      </c>
      <c r="T173" s="39">
        <v>47386768</v>
      </c>
      <c r="U173" s="6">
        <f t="shared" si="30"/>
        <v>47386.767999999996</v>
      </c>
      <c r="V173" s="6">
        <f t="shared" si="31"/>
        <v>16985.546900000001</v>
      </c>
      <c r="W173" s="4">
        <f t="shared" si="32"/>
        <v>339711</v>
      </c>
      <c r="X173" s="21">
        <f t="shared" si="33"/>
        <v>375031</v>
      </c>
      <c r="Y173" s="22">
        <v>0</v>
      </c>
      <c r="Z173" s="22"/>
      <c r="AA173" s="20">
        <v>0</v>
      </c>
      <c r="AB173" s="4">
        <f t="shared" si="34"/>
        <v>0</v>
      </c>
      <c r="AC173" s="4">
        <f t="shared" si="35"/>
        <v>375031</v>
      </c>
      <c r="AD173" s="22"/>
      <c r="AE173" s="22"/>
      <c r="AF173" s="22"/>
      <c r="AG173" s="22"/>
      <c r="AH173" s="22"/>
      <c r="AI173" s="22"/>
      <c r="AJ173" s="28">
        <v>0</v>
      </c>
      <c r="AK173" s="28"/>
      <c r="AL173" s="28"/>
      <c r="AM173" s="7">
        <f t="shared" si="38"/>
        <v>375031</v>
      </c>
      <c r="AN173" s="43">
        <f>IF(O173&gt;0," ",1)</f>
        <v>1</v>
      </c>
      <c r="AO173" s="43" t="str">
        <f>IF(W173&gt;0," ",1)</f>
        <v xml:space="preserve"> </v>
      </c>
    </row>
    <row r="174" spans="1:41" ht="15.95" customHeight="1">
      <c r="A174" s="57" t="s">
        <v>196</v>
      </c>
      <c r="B174" s="57" t="s">
        <v>444</v>
      </c>
      <c r="C174" s="57" t="s">
        <v>220</v>
      </c>
      <c r="D174" s="57" t="s">
        <v>450</v>
      </c>
      <c r="E174" s="19">
        <v>874.35</v>
      </c>
      <c r="F174" s="2">
        <f t="shared" si="36"/>
        <v>1370106.45</v>
      </c>
      <c r="G174" s="41">
        <v>421485.36</v>
      </c>
      <c r="H174" s="58">
        <v>103071</v>
      </c>
      <c r="I174" s="50">
        <f t="shared" si="26"/>
        <v>77303.25</v>
      </c>
      <c r="J174" s="58">
        <v>82782</v>
      </c>
      <c r="K174" s="58">
        <v>249287</v>
      </c>
      <c r="L174" s="58">
        <v>215408</v>
      </c>
      <c r="M174" s="58">
        <v>68232</v>
      </c>
      <c r="N174" s="2">
        <f t="shared" si="27"/>
        <v>1114497.6099999999</v>
      </c>
      <c r="O174" s="4">
        <f t="shared" si="28"/>
        <v>255609</v>
      </c>
      <c r="P174" s="58">
        <v>478</v>
      </c>
      <c r="Q174" s="58">
        <v>62</v>
      </c>
      <c r="R174" s="4">
        <f t="shared" si="29"/>
        <v>41194</v>
      </c>
      <c r="S174" s="6">
        <f t="shared" si="37"/>
        <v>62891.995499999997</v>
      </c>
      <c r="T174" s="39">
        <v>25747426</v>
      </c>
      <c r="U174" s="6">
        <f t="shared" si="30"/>
        <v>25747.425999999999</v>
      </c>
      <c r="V174" s="6">
        <f t="shared" si="31"/>
        <v>37144.569499999998</v>
      </c>
      <c r="W174" s="4">
        <f t="shared" si="32"/>
        <v>742891</v>
      </c>
      <c r="X174" s="21">
        <f t="shared" si="33"/>
        <v>1039694</v>
      </c>
      <c r="Y174" s="22">
        <v>0</v>
      </c>
      <c r="Z174" s="22"/>
      <c r="AA174" s="20">
        <v>0</v>
      </c>
      <c r="AB174" s="4">
        <f t="shared" si="34"/>
        <v>0</v>
      </c>
      <c r="AC174" s="4">
        <f t="shared" si="35"/>
        <v>1039694</v>
      </c>
      <c r="AD174" s="22"/>
      <c r="AE174" s="22"/>
      <c r="AF174" s="22"/>
      <c r="AG174" s="22"/>
      <c r="AH174" s="22"/>
      <c r="AI174" s="22"/>
      <c r="AJ174" s="28">
        <v>0</v>
      </c>
      <c r="AK174" s="28"/>
      <c r="AL174" s="28"/>
      <c r="AM174" s="7">
        <f t="shared" si="38"/>
        <v>1039694</v>
      </c>
      <c r="AN174" s="43" t="str">
        <f>IF(O174&gt;0," ",1)</f>
        <v xml:space="preserve"> </v>
      </c>
      <c r="AO174" s="43" t="str">
        <f>IF(W174&gt;0," ",1)</f>
        <v xml:space="preserve"> </v>
      </c>
    </row>
    <row r="175" spans="1:41" ht="15.95" customHeight="1">
      <c r="A175" s="57" t="s">
        <v>196</v>
      </c>
      <c r="B175" s="57" t="s">
        <v>444</v>
      </c>
      <c r="C175" s="57" t="s">
        <v>28</v>
      </c>
      <c r="D175" s="57" t="s">
        <v>451</v>
      </c>
      <c r="E175" s="19">
        <v>561.35</v>
      </c>
      <c r="F175" s="2">
        <f t="shared" si="36"/>
        <v>879635.45000000007</v>
      </c>
      <c r="G175" s="41">
        <v>1190453.3400000001</v>
      </c>
      <c r="H175" s="58">
        <v>58241</v>
      </c>
      <c r="I175" s="50">
        <f t="shared" si="26"/>
        <v>43680.75</v>
      </c>
      <c r="J175" s="58">
        <v>46609</v>
      </c>
      <c r="K175" s="58">
        <v>141042</v>
      </c>
      <c r="L175" s="58">
        <v>124341</v>
      </c>
      <c r="M175" s="58">
        <v>115603</v>
      </c>
      <c r="N175" s="2">
        <f t="shared" si="27"/>
        <v>1661729.09</v>
      </c>
      <c r="O175" s="4">
        <f t="shared" si="28"/>
        <v>0</v>
      </c>
      <c r="P175" s="58">
        <v>223</v>
      </c>
      <c r="Q175" s="58">
        <v>88</v>
      </c>
      <c r="R175" s="4">
        <f t="shared" si="29"/>
        <v>27277</v>
      </c>
      <c r="S175" s="6">
        <f t="shared" si="37"/>
        <v>40377.905500000001</v>
      </c>
      <c r="T175" s="39">
        <v>73146269</v>
      </c>
      <c r="U175" s="6">
        <f t="shared" si="30"/>
        <v>73146.269</v>
      </c>
      <c r="V175" s="6">
        <f t="shared" si="31"/>
        <v>0</v>
      </c>
      <c r="W175" s="4">
        <f t="shared" si="32"/>
        <v>0</v>
      </c>
      <c r="X175" s="21">
        <f t="shared" si="33"/>
        <v>27277</v>
      </c>
      <c r="Y175" s="22">
        <v>0</v>
      </c>
      <c r="Z175" s="22"/>
      <c r="AA175" s="20">
        <v>0</v>
      </c>
      <c r="AB175" s="4">
        <f t="shared" si="34"/>
        <v>0</v>
      </c>
      <c r="AC175" s="4">
        <f t="shared" si="35"/>
        <v>27277</v>
      </c>
      <c r="AD175" s="22"/>
      <c r="AE175" s="22"/>
      <c r="AF175" s="22"/>
      <c r="AG175" s="22"/>
      <c r="AH175" s="22"/>
      <c r="AI175" s="22"/>
      <c r="AJ175" s="28">
        <v>0</v>
      </c>
      <c r="AK175" s="28"/>
      <c r="AL175" s="28"/>
      <c r="AM175" s="7">
        <f t="shared" si="38"/>
        <v>27277</v>
      </c>
      <c r="AN175" s="43">
        <f>IF(O175&gt;0," ",1)</f>
        <v>1</v>
      </c>
      <c r="AO175" s="43">
        <f>IF(W175&gt;0," ",1)</f>
        <v>1</v>
      </c>
    </row>
    <row r="176" spans="1:41" ht="15.95" customHeight="1">
      <c r="A176" s="57" t="s">
        <v>196</v>
      </c>
      <c r="B176" s="57" t="s">
        <v>444</v>
      </c>
      <c r="C176" s="57" t="s">
        <v>32</v>
      </c>
      <c r="D176" s="57" t="s">
        <v>452</v>
      </c>
      <c r="E176" s="19">
        <v>904.83</v>
      </c>
      <c r="F176" s="2">
        <f t="shared" si="36"/>
        <v>1417868.61</v>
      </c>
      <c r="G176" s="41">
        <v>448044.97</v>
      </c>
      <c r="H176" s="58">
        <v>107098</v>
      </c>
      <c r="I176" s="50">
        <f t="shared" si="26"/>
        <v>80323.5</v>
      </c>
      <c r="J176" s="58">
        <v>85605</v>
      </c>
      <c r="K176" s="58">
        <v>259469</v>
      </c>
      <c r="L176" s="58">
        <v>226072</v>
      </c>
      <c r="M176" s="58">
        <v>171379</v>
      </c>
      <c r="N176" s="2">
        <f t="shared" si="27"/>
        <v>1270893.47</v>
      </c>
      <c r="O176" s="4">
        <f t="shared" si="28"/>
        <v>146975</v>
      </c>
      <c r="P176" s="58">
        <v>347</v>
      </c>
      <c r="Q176" s="58">
        <v>84</v>
      </c>
      <c r="R176" s="4">
        <f t="shared" si="29"/>
        <v>40516</v>
      </c>
      <c r="S176" s="6">
        <f t="shared" si="37"/>
        <v>65084.421900000001</v>
      </c>
      <c r="T176" s="39">
        <v>27880832</v>
      </c>
      <c r="U176" s="6">
        <f t="shared" si="30"/>
        <v>27880.831999999999</v>
      </c>
      <c r="V176" s="6">
        <f t="shared" si="31"/>
        <v>37203.589900000006</v>
      </c>
      <c r="W176" s="4">
        <f t="shared" si="32"/>
        <v>744072</v>
      </c>
      <c r="X176" s="21">
        <f t="shared" si="33"/>
        <v>931563</v>
      </c>
      <c r="Y176" s="22">
        <v>0</v>
      </c>
      <c r="Z176" s="22"/>
      <c r="AA176" s="20">
        <v>0</v>
      </c>
      <c r="AB176" s="4">
        <f t="shared" si="34"/>
        <v>0</v>
      </c>
      <c r="AC176" s="4">
        <f t="shared" si="35"/>
        <v>931563</v>
      </c>
      <c r="AD176" s="22"/>
      <c r="AE176" s="22"/>
      <c r="AF176" s="22"/>
      <c r="AG176" s="22"/>
      <c r="AH176" s="22"/>
      <c r="AI176" s="22"/>
      <c r="AJ176" s="28">
        <v>0</v>
      </c>
      <c r="AK176" s="28"/>
      <c r="AL176" s="28"/>
      <c r="AM176" s="7">
        <f t="shared" si="38"/>
        <v>931563</v>
      </c>
      <c r="AN176" s="43" t="str">
        <f>IF(O176&gt;0," ",1)</f>
        <v xml:space="preserve"> </v>
      </c>
      <c r="AO176" s="43" t="str">
        <f>IF(W176&gt;0," ",1)</f>
        <v xml:space="preserve"> </v>
      </c>
    </row>
    <row r="177" spans="1:41" ht="15.95" customHeight="1">
      <c r="A177" s="57" t="s">
        <v>196</v>
      </c>
      <c r="B177" s="57" t="s">
        <v>444</v>
      </c>
      <c r="C177" s="57" t="s">
        <v>33</v>
      </c>
      <c r="D177" s="57" t="s">
        <v>453</v>
      </c>
      <c r="E177" s="19">
        <v>2352.29</v>
      </c>
      <c r="F177" s="2">
        <f t="shared" si="36"/>
        <v>3686038.43</v>
      </c>
      <c r="G177" s="41">
        <v>679476.73</v>
      </c>
      <c r="H177" s="58">
        <v>281646</v>
      </c>
      <c r="I177" s="50">
        <f t="shared" si="26"/>
        <v>211234.5</v>
      </c>
      <c r="J177" s="58">
        <v>226192</v>
      </c>
      <c r="K177" s="58">
        <v>681203</v>
      </c>
      <c r="L177" s="58">
        <v>507330</v>
      </c>
      <c r="M177" s="58">
        <v>150297</v>
      </c>
      <c r="N177" s="2">
        <f t="shared" si="27"/>
        <v>2455733.23</v>
      </c>
      <c r="O177" s="4">
        <f t="shared" si="28"/>
        <v>1230305</v>
      </c>
      <c r="P177" s="58">
        <v>1358</v>
      </c>
      <c r="Q177" s="58">
        <v>33</v>
      </c>
      <c r="R177" s="4">
        <f t="shared" si="29"/>
        <v>62291</v>
      </c>
      <c r="S177" s="6">
        <f t="shared" si="37"/>
        <v>169200.21969999999</v>
      </c>
      <c r="T177" s="39">
        <v>41341202</v>
      </c>
      <c r="U177" s="6">
        <f t="shared" si="30"/>
        <v>41341.201999999997</v>
      </c>
      <c r="V177" s="6">
        <f t="shared" si="31"/>
        <v>127859.0177</v>
      </c>
      <c r="W177" s="4">
        <f t="shared" si="32"/>
        <v>2557180</v>
      </c>
      <c r="X177" s="21">
        <f t="shared" si="33"/>
        <v>3849776</v>
      </c>
      <c r="Y177" s="22">
        <v>0</v>
      </c>
      <c r="Z177" s="22"/>
      <c r="AA177" s="20">
        <v>0</v>
      </c>
      <c r="AB177" s="4">
        <f t="shared" si="34"/>
        <v>0</v>
      </c>
      <c r="AC177" s="4">
        <f t="shared" si="35"/>
        <v>3849776</v>
      </c>
      <c r="AD177" s="22"/>
      <c r="AE177" s="22"/>
      <c r="AF177" s="22"/>
      <c r="AG177" s="22"/>
      <c r="AH177" s="22"/>
      <c r="AI177" s="22"/>
      <c r="AJ177" s="28">
        <v>0</v>
      </c>
      <c r="AK177" s="28"/>
      <c r="AL177" s="28">
        <v>782</v>
      </c>
      <c r="AM177" s="7">
        <f t="shared" si="38"/>
        <v>3850558</v>
      </c>
      <c r="AN177" s="43" t="str">
        <f>IF(O177&gt;0," ",1)</f>
        <v xml:space="preserve"> </v>
      </c>
      <c r="AO177" s="43" t="str">
        <f>IF(W177&gt;0," ",1)</f>
        <v xml:space="preserve"> </v>
      </c>
    </row>
    <row r="178" spans="1:41" ht="15.95" customHeight="1">
      <c r="A178" s="57" t="s">
        <v>196</v>
      </c>
      <c r="B178" s="57" t="s">
        <v>444</v>
      </c>
      <c r="C178" s="57" t="s">
        <v>170</v>
      </c>
      <c r="D178" s="57" t="s">
        <v>454</v>
      </c>
      <c r="E178" s="19">
        <v>2815.4299999999994</v>
      </c>
      <c r="F178" s="2">
        <f t="shared" si="36"/>
        <v>4411778.8099999987</v>
      </c>
      <c r="G178" s="41">
        <v>1234107.03</v>
      </c>
      <c r="H178" s="58">
        <v>347670</v>
      </c>
      <c r="I178" s="50">
        <f t="shared" si="26"/>
        <v>260752.5</v>
      </c>
      <c r="J178" s="58">
        <v>279171</v>
      </c>
      <c r="K178" s="58">
        <v>840941</v>
      </c>
      <c r="L178" s="58">
        <v>647022</v>
      </c>
      <c r="M178" s="58">
        <v>160147</v>
      </c>
      <c r="N178" s="2">
        <f t="shared" si="27"/>
        <v>3422140.5300000003</v>
      </c>
      <c r="O178" s="4">
        <f t="shared" si="28"/>
        <v>989638</v>
      </c>
      <c r="P178" s="58">
        <v>1405</v>
      </c>
      <c r="Q178" s="58">
        <v>33</v>
      </c>
      <c r="R178" s="4">
        <f t="shared" si="29"/>
        <v>64447</v>
      </c>
      <c r="S178" s="6">
        <f t="shared" si="37"/>
        <v>202513.8799</v>
      </c>
      <c r="T178" s="39">
        <v>75945048</v>
      </c>
      <c r="U178" s="6">
        <f t="shared" si="30"/>
        <v>75945.047999999995</v>
      </c>
      <c r="V178" s="6">
        <f t="shared" si="31"/>
        <v>126568.8319</v>
      </c>
      <c r="W178" s="4">
        <f t="shared" si="32"/>
        <v>2531377</v>
      </c>
      <c r="X178" s="21">
        <f t="shared" si="33"/>
        <v>3585462</v>
      </c>
      <c r="Y178" s="22">
        <v>0</v>
      </c>
      <c r="Z178" s="22"/>
      <c r="AA178" s="20">
        <v>0</v>
      </c>
      <c r="AB178" s="4">
        <f t="shared" si="34"/>
        <v>0</v>
      </c>
      <c r="AC178" s="4">
        <f t="shared" si="35"/>
        <v>3585462</v>
      </c>
      <c r="AD178" s="22"/>
      <c r="AE178" s="22"/>
      <c r="AF178" s="22"/>
      <c r="AG178" s="22"/>
      <c r="AH178" s="22"/>
      <c r="AI178" s="22"/>
      <c r="AJ178" s="28">
        <v>0</v>
      </c>
      <c r="AK178" s="28"/>
      <c r="AL178" s="28"/>
      <c r="AM178" s="7">
        <f t="shared" si="38"/>
        <v>3585462</v>
      </c>
      <c r="AN178" s="43" t="str">
        <f>IF(O178&gt;0," ",1)</f>
        <v xml:space="preserve"> </v>
      </c>
      <c r="AO178" s="43" t="str">
        <f>IF(W178&gt;0," ",1)</f>
        <v xml:space="preserve"> </v>
      </c>
    </row>
    <row r="179" spans="1:41" ht="15.95" customHeight="1">
      <c r="A179" s="57" t="s">
        <v>196</v>
      </c>
      <c r="B179" s="57" t="s">
        <v>444</v>
      </c>
      <c r="C179" s="57" t="s">
        <v>152</v>
      </c>
      <c r="D179" s="57" t="s">
        <v>455</v>
      </c>
      <c r="E179" s="19">
        <v>451.57</v>
      </c>
      <c r="F179" s="2">
        <f t="shared" si="36"/>
        <v>707610.19</v>
      </c>
      <c r="G179" s="41">
        <v>160385.23000000001</v>
      </c>
      <c r="H179" s="58">
        <v>49739</v>
      </c>
      <c r="I179" s="50">
        <f t="shared" si="26"/>
        <v>37304.25</v>
      </c>
      <c r="J179" s="58">
        <v>39965</v>
      </c>
      <c r="K179" s="58">
        <v>120281</v>
      </c>
      <c r="L179" s="58">
        <v>109191</v>
      </c>
      <c r="M179" s="58">
        <v>159087</v>
      </c>
      <c r="N179" s="2">
        <f t="shared" si="27"/>
        <v>626213.48</v>
      </c>
      <c r="O179" s="4">
        <f t="shared" si="28"/>
        <v>81397</v>
      </c>
      <c r="P179" s="58">
        <v>184</v>
      </c>
      <c r="Q179" s="58">
        <v>86</v>
      </c>
      <c r="R179" s="4">
        <f t="shared" si="29"/>
        <v>21995</v>
      </c>
      <c r="S179" s="6">
        <f t="shared" si="37"/>
        <v>32481.430100000001</v>
      </c>
      <c r="T179" s="39">
        <v>9549447</v>
      </c>
      <c r="U179" s="6">
        <f t="shared" si="30"/>
        <v>9549.4470000000001</v>
      </c>
      <c r="V179" s="6">
        <f t="shared" si="31"/>
        <v>22931.983100000001</v>
      </c>
      <c r="W179" s="4">
        <f t="shared" si="32"/>
        <v>458640</v>
      </c>
      <c r="X179" s="21">
        <f t="shared" si="33"/>
        <v>562032</v>
      </c>
      <c r="Y179" s="22">
        <v>0</v>
      </c>
      <c r="Z179" s="22"/>
      <c r="AA179" s="20">
        <v>0</v>
      </c>
      <c r="AB179" s="4">
        <f t="shared" si="34"/>
        <v>0</v>
      </c>
      <c r="AC179" s="4">
        <f t="shared" si="35"/>
        <v>562032</v>
      </c>
      <c r="AD179" s="22"/>
      <c r="AE179" s="22"/>
      <c r="AF179" s="22"/>
      <c r="AG179" s="22"/>
      <c r="AH179" s="22"/>
      <c r="AI179" s="22"/>
      <c r="AJ179" s="28">
        <v>0</v>
      </c>
      <c r="AK179" s="28"/>
      <c r="AL179" s="28"/>
      <c r="AM179" s="7">
        <f t="shared" si="38"/>
        <v>562032</v>
      </c>
      <c r="AN179" s="43" t="str">
        <f>IF(O179&gt;0," ",1)</f>
        <v xml:space="preserve"> </v>
      </c>
      <c r="AO179" s="43" t="str">
        <f>IF(W179&gt;0," ",1)</f>
        <v xml:space="preserve"> </v>
      </c>
    </row>
    <row r="180" spans="1:41" ht="15.95" customHeight="1">
      <c r="A180" s="57" t="s">
        <v>196</v>
      </c>
      <c r="B180" s="57" t="s">
        <v>444</v>
      </c>
      <c r="C180" s="57" t="s">
        <v>83</v>
      </c>
      <c r="D180" s="57" t="s">
        <v>456</v>
      </c>
      <c r="E180" s="19">
        <v>752.69</v>
      </c>
      <c r="F180" s="2">
        <f t="shared" si="36"/>
        <v>1179465.23</v>
      </c>
      <c r="G180" s="41">
        <v>478112.88</v>
      </c>
      <c r="H180" s="58">
        <v>92187</v>
      </c>
      <c r="I180" s="50">
        <f t="shared" si="26"/>
        <v>69140.25</v>
      </c>
      <c r="J180" s="58">
        <v>73828</v>
      </c>
      <c r="K180" s="58">
        <v>223193</v>
      </c>
      <c r="L180" s="58">
        <v>185345</v>
      </c>
      <c r="M180" s="58">
        <v>191180</v>
      </c>
      <c r="N180" s="2">
        <f t="shared" si="27"/>
        <v>1220799.1299999999</v>
      </c>
      <c r="O180" s="4">
        <f t="shared" si="28"/>
        <v>0</v>
      </c>
      <c r="P180" s="58">
        <v>443</v>
      </c>
      <c r="Q180" s="58">
        <v>79</v>
      </c>
      <c r="R180" s="4">
        <f t="shared" si="29"/>
        <v>48646</v>
      </c>
      <c r="S180" s="6">
        <f t="shared" si="37"/>
        <v>54140.991699999999</v>
      </c>
      <c r="T180" s="39">
        <v>29513141</v>
      </c>
      <c r="U180" s="6">
        <f t="shared" si="30"/>
        <v>29513.141</v>
      </c>
      <c r="V180" s="6">
        <f t="shared" si="31"/>
        <v>24627.850699999999</v>
      </c>
      <c r="W180" s="4">
        <f t="shared" si="32"/>
        <v>492557</v>
      </c>
      <c r="X180" s="21">
        <f t="shared" si="33"/>
        <v>541203</v>
      </c>
      <c r="Y180" s="22">
        <v>0</v>
      </c>
      <c r="Z180" s="22"/>
      <c r="AA180" s="20">
        <v>0</v>
      </c>
      <c r="AB180" s="4">
        <f t="shared" si="34"/>
        <v>0</v>
      </c>
      <c r="AC180" s="4">
        <f t="shared" si="35"/>
        <v>541203</v>
      </c>
      <c r="AD180" s="22"/>
      <c r="AE180" s="22"/>
      <c r="AF180" s="22"/>
      <c r="AG180" s="22"/>
      <c r="AH180" s="22"/>
      <c r="AI180" s="22"/>
      <c r="AJ180" s="28">
        <v>0</v>
      </c>
      <c r="AK180" s="28"/>
      <c r="AL180" s="28"/>
      <c r="AM180" s="7">
        <f t="shared" si="38"/>
        <v>541203</v>
      </c>
      <c r="AN180" s="43">
        <f>IF(O180&gt;0," ",1)</f>
        <v>1</v>
      </c>
      <c r="AO180" s="43" t="str">
        <f>IF(W180&gt;0," ",1)</f>
        <v xml:space="preserve"> </v>
      </c>
    </row>
    <row r="181" spans="1:41" ht="15.95" customHeight="1">
      <c r="A181" s="57" t="s">
        <v>57</v>
      </c>
      <c r="B181" s="57" t="s">
        <v>457</v>
      </c>
      <c r="C181" s="57" t="s">
        <v>58</v>
      </c>
      <c r="D181" s="57" t="s">
        <v>458</v>
      </c>
      <c r="E181" s="19">
        <v>586.26</v>
      </c>
      <c r="F181" s="2">
        <f t="shared" si="36"/>
        <v>918669.42</v>
      </c>
      <c r="G181" s="41">
        <v>1373964.9</v>
      </c>
      <c r="H181" s="58">
        <v>275245</v>
      </c>
      <c r="I181" s="50">
        <f t="shared" si="26"/>
        <v>206433.75</v>
      </c>
      <c r="J181" s="58">
        <v>42311</v>
      </c>
      <c r="K181" s="58">
        <v>391832</v>
      </c>
      <c r="L181" s="58">
        <v>148431</v>
      </c>
      <c r="M181" s="58">
        <v>230783</v>
      </c>
      <c r="N181" s="2">
        <f t="shared" si="27"/>
        <v>2393755.65</v>
      </c>
      <c r="O181" s="4">
        <f t="shared" si="28"/>
        <v>0</v>
      </c>
      <c r="P181" s="58">
        <v>93</v>
      </c>
      <c r="Q181" s="58">
        <v>167</v>
      </c>
      <c r="R181" s="4">
        <f t="shared" si="29"/>
        <v>21588</v>
      </c>
      <c r="S181" s="6">
        <f t="shared" si="37"/>
        <v>42169.681799999998</v>
      </c>
      <c r="T181" s="39">
        <v>89514361</v>
      </c>
      <c r="U181" s="6">
        <f t="shared" si="30"/>
        <v>89514.361000000004</v>
      </c>
      <c r="V181" s="6">
        <f t="shared" si="31"/>
        <v>0</v>
      </c>
      <c r="W181" s="4">
        <f t="shared" si="32"/>
        <v>0</v>
      </c>
      <c r="X181" s="21">
        <f t="shared" si="33"/>
        <v>21588</v>
      </c>
      <c r="Y181" s="22">
        <v>0</v>
      </c>
      <c r="Z181" s="22"/>
      <c r="AA181" s="20">
        <v>0</v>
      </c>
      <c r="AB181" s="4">
        <f t="shared" si="34"/>
        <v>0</v>
      </c>
      <c r="AC181" s="4">
        <f t="shared" si="35"/>
        <v>21588</v>
      </c>
      <c r="AD181" s="22"/>
      <c r="AE181" s="22"/>
      <c r="AF181" s="22"/>
      <c r="AG181" s="22"/>
      <c r="AH181" s="22"/>
      <c r="AI181" s="22">
        <v>6045</v>
      </c>
      <c r="AJ181" s="28">
        <v>0</v>
      </c>
      <c r="AK181" s="28"/>
      <c r="AL181" s="28"/>
      <c r="AM181" s="7">
        <f t="shared" si="38"/>
        <v>15543</v>
      </c>
      <c r="AN181" s="43">
        <f>IF(O181&gt;0," ",1)</f>
        <v>1</v>
      </c>
      <c r="AO181" s="43">
        <f>IF(W181&gt;0," ",1)</f>
        <v>1</v>
      </c>
    </row>
    <row r="182" spans="1:41" ht="15.95" customHeight="1">
      <c r="A182" s="57" t="s">
        <v>57</v>
      </c>
      <c r="B182" s="57" t="s">
        <v>457</v>
      </c>
      <c r="C182" s="57" t="s">
        <v>59</v>
      </c>
      <c r="D182" s="57" t="s">
        <v>459</v>
      </c>
      <c r="E182" s="19">
        <v>672.34</v>
      </c>
      <c r="F182" s="2">
        <f t="shared" si="36"/>
        <v>1053556.78</v>
      </c>
      <c r="G182" s="41">
        <v>879396.69</v>
      </c>
      <c r="H182" s="58">
        <v>341149</v>
      </c>
      <c r="I182" s="50">
        <f t="shared" si="26"/>
        <v>255861.75</v>
      </c>
      <c r="J182" s="58">
        <v>52956</v>
      </c>
      <c r="K182" s="58">
        <v>483731</v>
      </c>
      <c r="L182" s="58">
        <v>139842</v>
      </c>
      <c r="M182" s="58">
        <v>56140</v>
      </c>
      <c r="N182" s="2">
        <f t="shared" si="27"/>
        <v>1867927.44</v>
      </c>
      <c r="O182" s="4">
        <f t="shared" si="28"/>
        <v>0</v>
      </c>
      <c r="P182" s="58">
        <v>115</v>
      </c>
      <c r="Q182" s="58">
        <v>136</v>
      </c>
      <c r="R182" s="4">
        <f t="shared" si="29"/>
        <v>21740</v>
      </c>
      <c r="S182" s="6">
        <f t="shared" si="37"/>
        <v>48361.4162</v>
      </c>
      <c r="T182" s="39">
        <v>53245089</v>
      </c>
      <c r="U182" s="6">
        <f t="shared" si="30"/>
        <v>53245.089</v>
      </c>
      <c r="V182" s="6">
        <f t="shared" si="31"/>
        <v>0</v>
      </c>
      <c r="W182" s="4">
        <f t="shared" si="32"/>
        <v>0</v>
      </c>
      <c r="X182" s="21">
        <f t="shared" si="33"/>
        <v>21740</v>
      </c>
      <c r="Y182" s="22">
        <v>0</v>
      </c>
      <c r="Z182" s="22"/>
      <c r="AA182" s="20">
        <v>0</v>
      </c>
      <c r="AB182" s="4">
        <f t="shared" si="34"/>
        <v>0</v>
      </c>
      <c r="AC182" s="4">
        <f t="shared" si="35"/>
        <v>21740</v>
      </c>
      <c r="AD182" s="22"/>
      <c r="AE182" s="22"/>
      <c r="AF182" s="22"/>
      <c r="AG182" s="22"/>
      <c r="AH182" s="22"/>
      <c r="AI182" s="22"/>
      <c r="AJ182" s="28">
        <v>0</v>
      </c>
      <c r="AK182" s="28"/>
      <c r="AL182" s="28"/>
      <c r="AM182" s="7">
        <f t="shared" si="38"/>
        <v>21740</v>
      </c>
      <c r="AN182" s="43">
        <f>IF(O182&gt;0," ",1)</f>
        <v>1</v>
      </c>
      <c r="AO182" s="43">
        <f>IF(W182&gt;0," ",1)</f>
        <v>1</v>
      </c>
    </row>
    <row r="183" spans="1:41" ht="15.95" customHeight="1">
      <c r="A183" s="57" t="s">
        <v>57</v>
      </c>
      <c r="B183" s="57" t="s">
        <v>457</v>
      </c>
      <c r="C183" s="57" t="s">
        <v>33</v>
      </c>
      <c r="D183" s="57" t="s">
        <v>460</v>
      </c>
      <c r="E183" s="19">
        <v>411.33</v>
      </c>
      <c r="F183" s="2">
        <f t="shared" si="36"/>
        <v>644554.11</v>
      </c>
      <c r="G183" s="41">
        <v>398979.76</v>
      </c>
      <c r="H183" s="58">
        <v>181810</v>
      </c>
      <c r="I183" s="50">
        <f t="shared" si="26"/>
        <v>136357.5</v>
      </c>
      <c r="J183" s="58">
        <v>27369</v>
      </c>
      <c r="K183" s="58">
        <v>250133</v>
      </c>
      <c r="L183" s="58">
        <v>80322</v>
      </c>
      <c r="M183" s="58">
        <v>78785</v>
      </c>
      <c r="N183" s="2">
        <f t="shared" si="27"/>
        <v>971946.26</v>
      </c>
      <c r="O183" s="4">
        <f t="shared" si="28"/>
        <v>0</v>
      </c>
      <c r="P183" s="58">
        <v>120</v>
      </c>
      <c r="Q183" s="58">
        <v>143</v>
      </c>
      <c r="R183" s="4">
        <f t="shared" si="29"/>
        <v>23852</v>
      </c>
      <c r="S183" s="6">
        <f t="shared" si="37"/>
        <v>29586.966899999999</v>
      </c>
      <c r="T183" s="39">
        <v>25885639</v>
      </c>
      <c r="U183" s="6">
        <f t="shared" si="30"/>
        <v>25885.638999999999</v>
      </c>
      <c r="V183" s="6">
        <f t="shared" si="31"/>
        <v>3701.3279000000002</v>
      </c>
      <c r="W183" s="4">
        <f t="shared" si="32"/>
        <v>74027</v>
      </c>
      <c r="X183" s="21">
        <f t="shared" si="33"/>
        <v>97879</v>
      </c>
      <c r="Y183" s="22">
        <v>0</v>
      </c>
      <c r="Z183" s="22"/>
      <c r="AA183" s="20">
        <v>0</v>
      </c>
      <c r="AB183" s="4">
        <f t="shared" si="34"/>
        <v>0</v>
      </c>
      <c r="AC183" s="4">
        <f t="shared" si="35"/>
        <v>97879</v>
      </c>
      <c r="AD183" s="22"/>
      <c r="AE183" s="22"/>
      <c r="AF183" s="22"/>
      <c r="AG183" s="22"/>
      <c r="AH183" s="22"/>
      <c r="AI183" s="22"/>
      <c r="AJ183" s="28">
        <v>0</v>
      </c>
      <c r="AK183" s="28"/>
      <c r="AL183" s="28"/>
      <c r="AM183" s="7">
        <f t="shared" si="38"/>
        <v>97879</v>
      </c>
      <c r="AN183" s="43">
        <f>IF(O183&gt;0," ",1)</f>
        <v>1</v>
      </c>
      <c r="AO183" s="43" t="str">
        <f>IF(W183&gt;0," ",1)</f>
        <v xml:space="preserve"> </v>
      </c>
    </row>
    <row r="184" spans="1:41" ht="15.95" customHeight="1">
      <c r="A184" s="57" t="s">
        <v>60</v>
      </c>
      <c r="B184" s="57" t="s">
        <v>461</v>
      </c>
      <c r="C184" s="57" t="s">
        <v>51</v>
      </c>
      <c r="D184" s="57" t="s">
        <v>462</v>
      </c>
      <c r="E184" s="19">
        <v>1379.38</v>
      </c>
      <c r="F184" s="2">
        <f t="shared" si="36"/>
        <v>2161488.46</v>
      </c>
      <c r="G184" s="41">
        <v>259938.22</v>
      </c>
      <c r="H184" s="58">
        <v>76307</v>
      </c>
      <c r="I184" s="50">
        <f t="shared" si="26"/>
        <v>57230.25</v>
      </c>
      <c r="J184" s="58">
        <v>105049</v>
      </c>
      <c r="K184" s="58">
        <v>702</v>
      </c>
      <c r="L184" s="58">
        <v>275012</v>
      </c>
      <c r="M184" s="58">
        <v>75832</v>
      </c>
      <c r="N184" s="2">
        <f t="shared" si="27"/>
        <v>773763.47</v>
      </c>
      <c r="O184" s="4">
        <f t="shared" si="28"/>
        <v>1387725</v>
      </c>
      <c r="P184" s="58">
        <v>227</v>
      </c>
      <c r="Q184" s="58">
        <v>130</v>
      </c>
      <c r="R184" s="4">
        <f t="shared" si="29"/>
        <v>41019</v>
      </c>
      <c r="S184" s="6">
        <f t="shared" si="37"/>
        <v>99218.803400000004</v>
      </c>
      <c r="T184" s="39">
        <v>14970582</v>
      </c>
      <c r="U184" s="6">
        <f t="shared" si="30"/>
        <v>14970.582</v>
      </c>
      <c r="V184" s="6">
        <f t="shared" si="31"/>
        <v>84248.221400000009</v>
      </c>
      <c r="W184" s="4">
        <f t="shared" si="32"/>
        <v>1684964</v>
      </c>
      <c r="X184" s="21">
        <f t="shared" si="33"/>
        <v>3113708</v>
      </c>
      <c r="Y184" s="22">
        <v>0</v>
      </c>
      <c r="Z184" s="22"/>
      <c r="AA184" s="20">
        <v>0</v>
      </c>
      <c r="AB184" s="4">
        <f t="shared" si="34"/>
        <v>0</v>
      </c>
      <c r="AC184" s="4">
        <f t="shared" si="35"/>
        <v>3113708</v>
      </c>
      <c r="AD184" s="22"/>
      <c r="AE184" s="22"/>
      <c r="AF184" s="22"/>
      <c r="AG184" s="22"/>
      <c r="AH184" s="22"/>
      <c r="AI184" s="22"/>
      <c r="AJ184" s="28">
        <v>0</v>
      </c>
      <c r="AK184" s="28"/>
      <c r="AL184" s="28"/>
      <c r="AM184" s="7">
        <f t="shared" si="38"/>
        <v>3113708</v>
      </c>
      <c r="AN184" s="43" t="str">
        <f>IF(O184&gt;0," ",1)</f>
        <v xml:space="preserve"> </v>
      </c>
      <c r="AO184" s="43" t="str">
        <f>IF(W184&gt;0," ",1)</f>
        <v xml:space="preserve"> </v>
      </c>
    </row>
    <row r="185" spans="1:41" ht="15.95" customHeight="1">
      <c r="A185" s="57" t="s">
        <v>60</v>
      </c>
      <c r="B185" s="57" t="s">
        <v>461</v>
      </c>
      <c r="C185" s="57" t="s">
        <v>96</v>
      </c>
      <c r="D185" s="57" t="s">
        <v>463</v>
      </c>
      <c r="E185" s="19">
        <v>521.89</v>
      </c>
      <c r="F185" s="2">
        <f t="shared" si="36"/>
        <v>817801.63</v>
      </c>
      <c r="G185" s="41">
        <v>145159.82999999999</v>
      </c>
      <c r="H185" s="58">
        <v>31540</v>
      </c>
      <c r="I185" s="50">
        <f t="shared" si="26"/>
        <v>23655</v>
      </c>
      <c r="J185" s="58">
        <v>43264</v>
      </c>
      <c r="K185" s="58">
        <v>287</v>
      </c>
      <c r="L185" s="58">
        <v>114923</v>
      </c>
      <c r="M185" s="58">
        <v>83272</v>
      </c>
      <c r="N185" s="2">
        <f t="shared" si="27"/>
        <v>410560.82999999996</v>
      </c>
      <c r="O185" s="4">
        <f t="shared" si="28"/>
        <v>407241</v>
      </c>
      <c r="P185" s="58">
        <v>33</v>
      </c>
      <c r="Q185" s="58">
        <v>167</v>
      </c>
      <c r="R185" s="4">
        <f t="shared" si="29"/>
        <v>7660</v>
      </c>
      <c r="S185" s="6">
        <f t="shared" si="37"/>
        <v>37539.547700000003</v>
      </c>
      <c r="T185" s="39">
        <v>8454271</v>
      </c>
      <c r="U185" s="6">
        <f t="shared" si="30"/>
        <v>8454.2710000000006</v>
      </c>
      <c r="V185" s="6">
        <f t="shared" si="31"/>
        <v>29085.276700000002</v>
      </c>
      <c r="W185" s="4">
        <f t="shared" si="32"/>
        <v>581706</v>
      </c>
      <c r="X185" s="21">
        <f t="shared" si="33"/>
        <v>996607</v>
      </c>
      <c r="Y185" s="22">
        <v>0</v>
      </c>
      <c r="Z185" s="22"/>
      <c r="AA185" s="20">
        <v>0</v>
      </c>
      <c r="AB185" s="4">
        <f t="shared" si="34"/>
        <v>0</v>
      </c>
      <c r="AC185" s="4">
        <f t="shared" si="35"/>
        <v>996607</v>
      </c>
      <c r="AD185" s="22"/>
      <c r="AE185" s="22"/>
      <c r="AF185" s="22"/>
      <c r="AG185" s="22"/>
      <c r="AH185" s="22"/>
      <c r="AI185" s="22"/>
      <c r="AJ185" s="28">
        <v>0</v>
      </c>
      <c r="AK185" s="28"/>
      <c r="AL185" s="28"/>
      <c r="AM185" s="7">
        <f t="shared" si="38"/>
        <v>996607</v>
      </c>
      <c r="AN185" s="43" t="str">
        <f>IF(O185&gt;0," ",1)</f>
        <v xml:space="preserve"> </v>
      </c>
      <c r="AO185" s="43" t="str">
        <f>IF(W185&gt;0," ",1)</f>
        <v xml:space="preserve"> </v>
      </c>
    </row>
    <row r="186" spans="1:41" ht="15.95" customHeight="1">
      <c r="A186" s="57" t="s">
        <v>126</v>
      </c>
      <c r="B186" s="57" t="s">
        <v>464</v>
      </c>
      <c r="C186" s="57" t="s">
        <v>127</v>
      </c>
      <c r="D186" s="57" t="s">
        <v>465</v>
      </c>
      <c r="E186" s="19">
        <v>1129.2599999999998</v>
      </c>
      <c r="F186" s="2">
        <f t="shared" si="36"/>
        <v>1769550.4199999997</v>
      </c>
      <c r="G186" s="41">
        <v>312222.88</v>
      </c>
      <c r="H186" s="58">
        <v>76447</v>
      </c>
      <c r="I186" s="50">
        <f t="shared" si="26"/>
        <v>57335.25</v>
      </c>
      <c r="J186" s="58">
        <v>81403</v>
      </c>
      <c r="K186" s="58">
        <v>568</v>
      </c>
      <c r="L186" s="58">
        <v>230174</v>
      </c>
      <c r="M186" s="58">
        <v>106489</v>
      </c>
      <c r="N186" s="2">
        <f t="shared" si="27"/>
        <v>788192.13</v>
      </c>
      <c r="O186" s="4">
        <f t="shared" si="28"/>
        <v>981358</v>
      </c>
      <c r="P186" s="58">
        <v>103</v>
      </c>
      <c r="Q186" s="58">
        <v>167</v>
      </c>
      <c r="R186" s="4">
        <f t="shared" si="29"/>
        <v>23909</v>
      </c>
      <c r="S186" s="6">
        <f t="shared" si="37"/>
        <v>81227.671799999996</v>
      </c>
      <c r="T186" s="39">
        <v>18805955</v>
      </c>
      <c r="U186" s="6">
        <f t="shared" si="30"/>
        <v>18805.955000000002</v>
      </c>
      <c r="V186" s="6">
        <f t="shared" si="31"/>
        <v>62421.716799999995</v>
      </c>
      <c r="W186" s="4">
        <f t="shared" si="32"/>
        <v>1248434</v>
      </c>
      <c r="X186" s="21">
        <f t="shared" si="33"/>
        <v>2253701</v>
      </c>
      <c r="Y186" s="22">
        <v>0</v>
      </c>
      <c r="Z186" s="22"/>
      <c r="AA186" s="20">
        <v>0</v>
      </c>
      <c r="AB186" s="4">
        <f t="shared" si="34"/>
        <v>0</v>
      </c>
      <c r="AC186" s="4">
        <f t="shared" si="35"/>
        <v>2253701</v>
      </c>
      <c r="AD186" s="22"/>
      <c r="AE186" s="22"/>
      <c r="AF186" s="22"/>
      <c r="AG186" s="22"/>
      <c r="AH186" s="22"/>
      <c r="AI186" s="22"/>
      <c r="AJ186" s="28">
        <v>0</v>
      </c>
      <c r="AK186" s="28"/>
      <c r="AL186" s="28"/>
      <c r="AM186" s="7">
        <f t="shared" si="38"/>
        <v>2253701</v>
      </c>
      <c r="AN186" s="43" t="str">
        <f>IF(O186&gt;0," ",1)</f>
        <v xml:space="preserve"> </v>
      </c>
      <c r="AO186" s="43" t="str">
        <f>IF(W186&gt;0," ",1)</f>
        <v xml:space="preserve"> </v>
      </c>
    </row>
    <row r="187" spans="1:41" ht="15.95" customHeight="1">
      <c r="A187" s="57" t="s">
        <v>128</v>
      </c>
      <c r="B187" s="57" t="s">
        <v>466</v>
      </c>
      <c r="C187" s="57" t="s">
        <v>51</v>
      </c>
      <c r="D187" s="57" t="s">
        <v>467</v>
      </c>
      <c r="E187" s="19">
        <v>940.89</v>
      </c>
      <c r="F187" s="2">
        <f t="shared" si="36"/>
        <v>1474374.63</v>
      </c>
      <c r="G187" s="41">
        <v>663665.43000000005</v>
      </c>
      <c r="H187" s="58">
        <v>171188</v>
      </c>
      <c r="I187" s="50">
        <f t="shared" si="26"/>
        <v>128391</v>
      </c>
      <c r="J187" s="58">
        <v>76109</v>
      </c>
      <c r="K187" s="58">
        <v>192847</v>
      </c>
      <c r="L187" s="58">
        <v>205084</v>
      </c>
      <c r="M187" s="58">
        <v>201716</v>
      </c>
      <c r="N187" s="2">
        <f t="shared" si="27"/>
        <v>1467812.4300000002</v>
      </c>
      <c r="O187" s="4">
        <f t="shared" si="28"/>
        <v>6562</v>
      </c>
      <c r="P187" s="58">
        <v>125</v>
      </c>
      <c r="Q187" s="58">
        <v>167</v>
      </c>
      <c r="R187" s="4">
        <f t="shared" si="29"/>
        <v>29016</v>
      </c>
      <c r="S187" s="6">
        <f t="shared" si="37"/>
        <v>67678.217699999994</v>
      </c>
      <c r="T187" s="39">
        <v>41657396</v>
      </c>
      <c r="U187" s="6">
        <f t="shared" si="30"/>
        <v>41657.396000000001</v>
      </c>
      <c r="V187" s="6">
        <f t="shared" si="31"/>
        <v>26020.821699999993</v>
      </c>
      <c r="W187" s="4">
        <f t="shared" si="32"/>
        <v>520416</v>
      </c>
      <c r="X187" s="21">
        <f t="shared" si="33"/>
        <v>555994</v>
      </c>
      <c r="Y187" s="22">
        <v>0</v>
      </c>
      <c r="Z187" s="22"/>
      <c r="AA187" s="20">
        <v>0</v>
      </c>
      <c r="AB187" s="4">
        <f t="shared" si="34"/>
        <v>0</v>
      </c>
      <c r="AC187" s="4">
        <f t="shared" si="35"/>
        <v>555994</v>
      </c>
      <c r="AD187" s="22"/>
      <c r="AE187" s="22"/>
      <c r="AF187" s="22"/>
      <c r="AG187" s="22"/>
      <c r="AH187" s="22"/>
      <c r="AI187" s="22"/>
      <c r="AJ187" s="28">
        <v>0</v>
      </c>
      <c r="AK187" s="28"/>
      <c r="AL187" s="28"/>
      <c r="AM187" s="7">
        <f t="shared" si="38"/>
        <v>555994</v>
      </c>
      <c r="AN187" s="43" t="str">
        <f>IF(O187&gt;0," ",1)</f>
        <v xml:space="preserve"> </v>
      </c>
      <c r="AO187" s="43" t="str">
        <f>IF(W187&gt;0," ",1)</f>
        <v xml:space="preserve"> </v>
      </c>
    </row>
    <row r="188" spans="1:41" ht="15.95" customHeight="1">
      <c r="A188" s="57" t="s">
        <v>128</v>
      </c>
      <c r="B188" s="57" t="s">
        <v>466</v>
      </c>
      <c r="C188" s="57" t="s">
        <v>209</v>
      </c>
      <c r="D188" s="57" t="s">
        <v>468</v>
      </c>
      <c r="E188" s="19">
        <v>609.97</v>
      </c>
      <c r="F188" s="2">
        <f t="shared" si="36"/>
        <v>955822.99</v>
      </c>
      <c r="G188" s="41">
        <v>329162.15999999997</v>
      </c>
      <c r="H188" s="58">
        <v>110459</v>
      </c>
      <c r="I188" s="50">
        <f t="shared" si="26"/>
        <v>82844.25</v>
      </c>
      <c r="J188" s="58">
        <v>43355</v>
      </c>
      <c r="K188" s="58">
        <v>111546</v>
      </c>
      <c r="L188" s="58">
        <v>129388</v>
      </c>
      <c r="M188" s="58">
        <v>130073</v>
      </c>
      <c r="N188" s="2">
        <f t="shared" si="27"/>
        <v>826368.40999999992</v>
      </c>
      <c r="O188" s="4">
        <f t="shared" si="28"/>
        <v>129455</v>
      </c>
      <c r="P188" s="58">
        <v>42</v>
      </c>
      <c r="Q188" s="58">
        <v>167</v>
      </c>
      <c r="R188" s="4">
        <f t="shared" si="29"/>
        <v>9749</v>
      </c>
      <c r="S188" s="6">
        <f t="shared" si="37"/>
        <v>43875.142099999997</v>
      </c>
      <c r="T188" s="39">
        <v>19864946</v>
      </c>
      <c r="U188" s="6">
        <f t="shared" si="30"/>
        <v>19864.946</v>
      </c>
      <c r="V188" s="6">
        <f t="shared" si="31"/>
        <v>24010.196099999997</v>
      </c>
      <c r="W188" s="4">
        <f t="shared" si="32"/>
        <v>480204</v>
      </c>
      <c r="X188" s="21">
        <f t="shared" si="33"/>
        <v>619408</v>
      </c>
      <c r="Y188" s="22">
        <v>0</v>
      </c>
      <c r="Z188" s="22"/>
      <c r="AA188" s="20">
        <v>0</v>
      </c>
      <c r="AB188" s="4">
        <f t="shared" si="34"/>
        <v>0</v>
      </c>
      <c r="AC188" s="4">
        <f t="shared" si="35"/>
        <v>619408</v>
      </c>
      <c r="AD188" s="22"/>
      <c r="AE188" s="22"/>
      <c r="AF188" s="22"/>
      <c r="AG188" s="22"/>
      <c r="AH188" s="22"/>
      <c r="AI188" s="22"/>
      <c r="AJ188" s="28">
        <v>0</v>
      </c>
      <c r="AK188" s="28"/>
      <c r="AL188" s="28"/>
      <c r="AM188" s="7">
        <f t="shared" si="38"/>
        <v>619408</v>
      </c>
      <c r="AN188" s="43" t="str">
        <f>IF(O188&gt;0," ",1)</f>
        <v xml:space="preserve"> </v>
      </c>
      <c r="AO188" s="43" t="str">
        <f>IF(W188&gt;0," ",1)</f>
        <v xml:space="preserve"> </v>
      </c>
    </row>
    <row r="189" spans="1:41" ht="15.95" customHeight="1">
      <c r="A189" s="57" t="s">
        <v>171</v>
      </c>
      <c r="B189" s="57" t="s">
        <v>469</v>
      </c>
      <c r="C189" s="57" t="s">
        <v>109</v>
      </c>
      <c r="D189" s="57" t="s">
        <v>470</v>
      </c>
      <c r="E189" s="19">
        <v>269.85000000000002</v>
      </c>
      <c r="F189" s="2">
        <f t="shared" si="36"/>
        <v>422854.95</v>
      </c>
      <c r="G189" s="41">
        <v>45035.48</v>
      </c>
      <c r="H189" s="58">
        <v>12064</v>
      </c>
      <c r="I189" s="50">
        <f t="shared" si="26"/>
        <v>9048</v>
      </c>
      <c r="J189" s="58">
        <v>19797</v>
      </c>
      <c r="K189" s="58">
        <v>0</v>
      </c>
      <c r="L189" s="58">
        <v>0</v>
      </c>
      <c r="M189" s="58">
        <v>27300</v>
      </c>
      <c r="N189" s="2">
        <f t="shared" si="27"/>
        <v>101180.48000000001</v>
      </c>
      <c r="O189" s="4">
        <f t="shared" si="28"/>
        <v>321674</v>
      </c>
      <c r="P189" s="58">
        <v>128</v>
      </c>
      <c r="Q189" s="58">
        <v>66</v>
      </c>
      <c r="R189" s="4">
        <f t="shared" si="29"/>
        <v>11743</v>
      </c>
      <c r="S189" s="6">
        <f t="shared" si="37"/>
        <v>19410.3105</v>
      </c>
      <c r="T189" s="39">
        <v>2830640</v>
      </c>
      <c r="U189" s="6">
        <f t="shared" si="30"/>
        <v>2830.64</v>
      </c>
      <c r="V189" s="6">
        <f t="shared" si="31"/>
        <v>16579.6705</v>
      </c>
      <c r="W189" s="4">
        <f t="shared" si="32"/>
        <v>331593</v>
      </c>
      <c r="X189" s="21">
        <f t="shared" si="33"/>
        <v>665010</v>
      </c>
      <c r="Y189" s="22">
        <v>0</v>
      </c>
      <c r="Z189" s="22"/>
      <c r="AA189" s="20">
        <v>0</v>
      </c>
      <c r="AB189" s="4">
        <f t="shared" si="34"/>
        <v>0</v>
      </c>
      <c r="AC189" s="4">
        <f t="shared" si="35"/>
        <v>665010</v>
      </c>
      <c r="AD189" s="22"/>
      <c r="AE189" s="22"/>
      <c r="AF189" s="22"/>
      <c r="AG189" s="22"/>
      <c r="AH189" s="22"/>
      <c r="AI189" s="22"/>
      <c r="AJ189" s="28">
        <v>0</v>
      </c>
      <c r="AK189" s="28"/>
      <c r="AL189" s="28"/>
      <c r="AM189" s="7">
        <f t="shared" si="38"/>
        <v>665010</v>
      </c>
      <c r="AN189" s="43" t="str">
        <f>IF(O189&gt;0," ",1)</f>
        <v xml:space="preserve"> </v>
      </c>
      <c r="AO189" s="43" t="str">
        <f>IF(W189&gt;0," ",1)</f>
        <v xml:space="preserve"> </v>
      </c>
    </row>
    <row r="190" spans="1:41" ht="15.95" customHeight="1">
      <c r="A190" s="57" t="s">
        <v>171</v>
      </c>
      <c r="B190" s="57" t="s">
        <v>469</v>
      </c>
      <c r="C190" s="57" t="s">
        <v>199</v>
      </c>
      <c r="D190" s="57" t="s">
        <v>471</v>
      </c>
      <c r="E190" s="19">
        <v>360.27</v>
      </c>
      <c r="F190" s="2">
        <f t="shared" si="36"/>
        <v>564543.09</v>
      </c>
      <c r="G190" s="41">
        <v>127701.91</v>
      </c>
      <c r="H190" s="58">
        <v>18172</v>
      </c>
      <c r="I190" s="50">
        <f t="shared" si="26"/>
        <v>13629</v>
      </c>
      <c r="J190" s="58">
        <v>29756</v>
      </c>
      <c r="K190" s="58">
        <v>5435</v>
      </c>
      <c r="L190" s="58">
        <v>75063</v>
      </c>
      <c r="M190" s="58">
        <v>33592</v>
      </c>
      <c r="N190" s="2">
        <f t="shared" si="27"/>
        <v>285176.91000000003</v>
      </c>
      <c r="O190" s="4">
        <f t="shared" si="28"/>
        <v>279366</v>
      </c>
      <c r="P190" s="58">
        <v>161</v>
      </c>
      <c r="Q190" s="58">
        <v>92</v>
      </c>
      <c r="R190" s="4">
        <f t="shared" si="29"/>
        <v>20589</v>
      </c>
      <c r="S190" s="6">
        <f t="shared" si="37"/>
        <v>25914.221099999999</v>
      </c>
      <c r="T190" s="39">
        <v>8061989</v>
      </c>
      <c r="U190" s="6">
        <f t="shared" si="30"/>
        <v>8061.9889999999996</v>
      </c>
      <c r="V190" s="6">
        <f t="shared" si="31"/>
        <v>17852.232100000001</v>
      </c>
      <c r="W190" s="4">
        <f t="shared" si="32"/>
        <v>357045</v>
      </c>
      <c r="X190" s="21">
        <f t="shared" si="33"/>
        <v>657000</v>
      </c>
      <c r="Y190" s="22">
        <v>0</v>
      </c>
      <c r="Z190" s="22"/>
      <c r="AA190" s="20">
        <v>0</v>
      </c>
      <c r="AB190" s="4">
        <f t="shared" si="34"/>
        <v>0</v>
      </c>
      <c r="AC190" s="4">
        <f t="shared" si="35"/>
        <v>657000</v>
      </c>
      <c r="AD190" s="22"/>
      <c r="AE190" s="22"/>
      <c r="AF190" s="22"/>
      <c r="AG190" s="22"/>
      <c r="AH190" s="22"/>
      <c r="AI190" s="22"/>
      <c r="AJ190" s="28">
        <v>0</v>
      </c>
      <c r="AK190" s="28"/>
      <c r="AL190" s="28"/>
      <c r="AM190" s="7">
        <f t="shared" si="38"/>
        <v>657000</v>
      </c>
      <c r="AN190" s="43" t="str">
        <f>IF(O190&gt;0," ",1)</f>
        <v xml:space="preserve"> </v>
      </c>
      <c r="AO190" s="43" t="str">
        <f>IF(W190&gt;0," ",1)</f>
        <v xml:space="preserve"> </v>
      </c>
    </row>
    <row r="191" spans="1:41" ht="15.95" customHeight="1">
      <c r="A191" s="57" t="s">
        <v>171</v>
      </c>
      <c r="B191" s="57" t="s">
        <v>469</v>
      </c>
      <c r="C191" s="57" t="s">
        <v>26</v>
      </c>
      <c r="D191" s="57" t="s">
        <v>472</v>
      </c>
      <c r="E191" s="19">
        <v>2296.34</v>
      </c>
      <c r="F191" s="2">
        <f t="shared" si="36"/>
        <v>3598364.7800000003</v>
      </c>
      <c r="G191" s="41">
        <v>471612.67</v>
      </c>
      <c r="H191" s="58">
        <v>126523</v>
      </c>
      <c r="I191" s="50">
        <f t="shared" si="26"/>
        <v>94892.25</v>
      </c>
      <c r="J191" s="58">
        <v>207175</v>
      </c>
      <c r="K191" s="58">
        <v>37864</v>
      </c>
      <c r="L191" s="58">
        <v>491910</v>
      </c>
      <c r="M191" s="58">
        <v>179743</v>
      </c>
      <c r="N191" s="2">
        <f t="shared" si="27"/>
        <v>1483196.92</v>
      </c>
      <c r="O191" s="4">
        <f t="shared" si="28"/>
        <v>2115168</v>
      </c>
      <c r="P191" s="58">
        <v>995</v>
      </c>
      <c r="Q191" s="58">
        <v>66</v>
      </c>
      <c r="R191" s="4">
        <f t="shared" si="29"/>
        <v>91281</v>
      </c>
      <c r="S191" s="6">
        <f t="shared" si="37"/>
        <v>165175.73620000001</v>
      </c>
      <c r="T191" s="39">
        <v>29642531</v>
      </c>
      <c r="U191" s="6">
        <f t="shared" si="30"/>
        <v>29642.530999999999</v>
      </c>
      <c r="V191" s="6">
        <f t="shared" si="31"/>
        <v>135533.20520000003</v>
      </c>
      <c r="W191" s="4">
        <f t="shared" si="32"/>
        <v>2710664</v>
      </c>
      <c r="X191" s="21">
        <f t="shared" si="33"/>
        <v>4917113</v>
      </c>
      <c r="Y191" s="22">
        <v>0</v>
      </c>
      <c r="Z191" s="22"/>
      <c r="AA191" s="20">
        <v>0</v>
      </c>
      <c r="AB191" s="4">
        <f t="shared" si="34"/>
        <v>0</v>
      </c>
      <c r="AC191" s="4">
        <f t="shared" si="35"/>
        <v>4917113</v>
      </c>
      <c r="AD191" s="22"/>
      <c r="AE191" s="22"/>
      <c r="AF191" s="22"/>
      <c r="AG191" s="22"/>
      <c r="AH191" s="22"/>
      <c r="AI191" s="22"/>
      <c r="AJ191" s="28">
        <v>0</v>
      </c>
      <c r="AK191" s="28"/>
      <c r="AL191" s="28"/>
      <c r="AM191" s="7">
        <f t="shared" si="38"/>
        <v>4917113</v>
      </c>
      <c r="AN191" s="43" t="str">
        <f>IF(O191&gt;0," ",1)</f>
        <v xml:space="preserve"> </v>
      </c>
      <c r="AO191" s="43" t="str">
        <f>IF(W191&gt;0," ",1)</f>
        <v xml:space="preserve"> </v>
      </c>
    </row>
    <row r="192" spans="1:41" ht="15.95" customHeight="1">
      <c r="A192" s="57" t="s">
        <v>171</v>
      </c>
      <c r="B192" s="57" t="s">
        <v>469</v>
      </c>
      <c r="C192" s="57" t="s">
        <v>64</v>
      </c>
      <c r="D192" s="57" t="s">
        <v>473</v>
      </c>
      <c r="E192" s="19">
        <v>436.66</v>
      </c>
      <c r="F192" s="2">
        <f t="shared" si="36"/>
        <v>684246.22000000009</v>
      </c>
      <c r="G192" s="41">
        <v>85459.15</v>
      </c>
      <c r="H192" s="58">
        <v>21420</v>
      </c>
      <c r="I192" s="50">
        <f t="shared" si="26"/>
        <v>16065</v>
      </c>
      <c r="J192" s="58">
        <v>34972</v>
      </c>
      <c r="K192" s="58">
        <v>6419</v>
      </c>
      <c r="L192" s="58">
        <v>86605</v>
      </c>
      <c r="M192" s="58">
        <v>26083</v>
      </c>
      <c r="N192" s="2">
        <f t="shared" si="27"/>
        <v>255603.15</v>
      </c>
      <c r="O192" s="4">
        <f t="shared" si="28"/>
        <v>428643</v>
      </c>
      <c r="P192" s="58">
        <v>148</v>
      </c>
      <c r="Q192" s="58">
        <v>90</v>
      </c>
      <c r="R192" s="4">
        <f t="shared" si="29"/>
        <v>18515</v>
      </c>
      <c r="S192" s="6">
        <f t="shared" si="37"/>
        <v>31408.953799999999</v>
      </c>
      <c r="T192" s="39">
        <v>5345062</v>
      </c>
      <c r="U192" s="6">
        <f t="shared" si="30"/>
        <v>5345.0619999999999</v>
      </c>
      <c r="V192" s="6">
        <f t="shared" si="31"/>
        <v>26063.891799999998</v>
      </c>
      <c r="W192" s="4">
        <f t="shared" si="32"/>
        <v>521278</v>
      </c>
      <c r="X192" s="21">
        <f t="shared" si="33"/>
        <v>968436</v>
      </c>
      <c r="Y192" s="22">
        <v>0</v>
      </c>
      <c r="Z192" s="22"/>
      <c r="AA192" s="20">
        <v>0</v>
      </c>
      <c r="AB192" s="4">
        <f t="shared" si="34"/>
        <v>0</v>
      </c>
      <c r="AC192" s="4">
        <f t="shared" si="35"/>
        <v>968436</v>
      </c>
      <c r="AD192" s="22"/>
      <c r="AE192" s="22"/>
      <c r="AF192" s="22"/>
      <c r="AG192" s="22"/>
      <c r="AH192" s="22"/>
      <c r="AI192" s="22"/>
      <c r="AJ192" s="28">
        <v>0</v>
      </c>
      <c r="AK192" s="28"/>
      <c r="AL192" s="28"/>
      <c r="AM192" s="7">
        <f t="shared" si="38"/>
        <v>968436</v>
      </c>
      <c r="AN192" s="43" t="str">
        <f>IF(O192&gt;0," ",1)</f>
        <v xml:space="preserve"> </v>
      </c>
      <c r="AO192" s="43" t="str">
        <f>IF(W192&gt;0," ",1)</f>
        <v xml:space="preserve"> </v>
      </c>
    </row>
    <row r="193" spans="1:41" ht="15.95" customHeight="1">
      <c r="A193" s="57" t="s">
        <v>171</v>
      </c>
      <c r="B193" s="57" t="s">
        <v>469</v>
      </c>
      <c r="C193" s="57" t="s">
        <v>2</v>
      </c>
      <c r="D193" s="57" t="s">
        <v>474</v>
      </c>
      <c r="E193" s="19">
        <v>738.11</v>
      </c>
      <c r="F193" s="2">
        <f t="shared" si="36"/>
        <v>1156618.3700000001</v>
      </c>
      <c r="G193" s="41">
        <v>122233.06</v>
      </c>
      <c r="H193" s="58">
        <v>38974</v>
      </c>
      <c r="I193" s="50">
        <f t="shared" si="26"/>
        <v>29230.5</v>
      </c>
      <c r="J193" s="58">
        <v>63746</v>
      </c>
      <c r="K193" s="58">
        <v>11664</v>
      </c>
      <c r="L193" s="58">
        <v>167214</v>
      </c>
      <c r="M193" s="58">
        <v>64750</v>
      </c>
      <c r="N193" s="2">
        <f t="shared" si="27"/>
        <v>458837.56</v>
      </c>
      <c r="O193" s="4">
        <f t="shared" si="28"/>
        <v>697781</v>
      </c>
      <c r="P193" s="58">
        <v>307</v>
      </c>
      <c r="Q193" s="58">
        <v>81</v>
      </c>
      <c r="R193" s="4">
        <f t="shared" si="29"/>
        <v>34565</v>
      </c>
      <c r="S193" s="6">
        <f t="shared" si="37"/>
        <v>53092.2523</v>
      </c>
      <c r="T193" s="39">
        <v>7324326</v>
      </c>
      <c r="U193" s="6">
        <f t="shared" si="30"/>
        <v>7324.326</v>
      </c>
      <c r="V193" s="6">
        <f t="shared" si="31"/>
        <v>45767.926299999999</v>
      </c>
      <c r="W193" s="4">
        <f t="shared" si="32"/>
        <v>915359</v>
      </c>
      <c r="X193" s="21">
        <f t="shared" si="33"/>
        <v>1647705</v>
      </c>
      <c r="Y193" s="22">
        <v>0</v>
      </c>
      <c r="Z193" s="22"/>
      <c r="AA193" s="20">
        <v>0</v>
      </c>
      <c r="AB193" s="4">
        <f t="shared" si="34"/>
        <v>0</v>
      </c>
      <c r="AC193" s="4">
        <f t="shared" si="35"/>
        <v>1647705</v>
      </c>
      <c r="AD193" s="22"/>
      <c r="AE193" s="22"/>
      <c r="AF193" s="22"/>
      <c r="AG193" s="22"/>
      <c r="AH193" s="22"/>
      <c r="AI193" s="22"/>
      <c r="AJ193" s="28">
        <v>0</v>
      </c>
      <c r="AK193" s="28"/>
      <c r="AL193" s="28"/>
      <c r="AM193" s="7">
        <f t="shared" si="38"/>
        <v>1647705</v>
      </c>
      <c r="AN193" s="43" t="str">
        <f>IF(O193&gt;0," ",1)</f>
        <v xml:space="preserve"> </v>
      </c>
      <c r="AO193" s="43" t="str">
        <f>IF(W193&gt;0," ",1)</f>
        <v xml:space="preserve"> </v>
      </c>
    </row>
    <row r="194" spans="1:41" ht="15.95" customHeight="1">
      <c r="A194" s="57" t="s">
        <v>65</v>
      </c>
      <c r="B194" s="57" t="s">
        <v>475</v>
      </c>
      <c r="C194" s="57" t="s">
        <v>51</v>
      </c>
      <c r="D194" s="57" t="s">
        <v>476</v>
      </c>
      <c r="E194" s="19">
        <v>540.05999999999995</v>
      </c>
      <c r="F194" s="2">
        <f t="shared" si="36"/>
        <v>846274.0199999999</v>
      </c>
      <c r="G194" s="41">
        <v>288232.13</v>
      </c>
      <c r="H194" s="58">
        <v>66857</v>
      </c>
      <c r="I194" s="50">
        <f t="shared" si="26"/>
        <v>50142.75</v>
      </c>
      <c r="J194" s="58">
        <v>44326</v>
      </c>
      <c r="K194" s="58">
        <v>95286</v>
      </c>
      <c r="L194" s="58">
        <v>104428</v>
      </c>
      <c r="M194" s="58">
        <v>56920</v>
      </c>
      <c r="N194" s="2">
        <f t="shared" si="27"/>
        <v>639334.88</v>
      </c>
      <c r="O194" s="4">
        <f t="shared" si="28"/>
        <v>206939</v>
      </c>
      <c r="P194" s="58">
        <v>248</v>
      </c>
      <c r="Q194" s="58">
        <v>88</v>
      </c>
      <c r="R194" s="4">
        <f t="shared" si="29"/>
        <v>30335</v>
      </c>
      <c r="S194" s="6">
        <f t="shared" si="37"/>
        <v>38846.515800000001</v>
      </c>
      <c r="T194" s="39">
        <v>17847191</v>
      </c>
      <c r="U194" s="6">
        <f t="shared" si="30"/>
        <v>17847.190999999999</v>
      </c>
      <c r="V194" s="6">
        <f t="shared" si="31"/>
        <v>20999.324800000002</v>
      </c>
      <c r="W194" s="4">
        <f t="shared" si="32"/>
        <v>419986</v>
      </c>
      <c r="X194" s="21">
        <f t="shared" si="33"/>
        <v>657260</v>
      </c>
      <c r="Y194" s="22">
        <v>0</v>
      </c>
      <c r="Z194" s="22"/>
      <c r="AA194" s="20">
        <v>0</v>
      </c>
      <c r="AB194" s="4">
        <f t="shared" si="34"/>
        <v>0</v>
      </c>
      <c r="AC194" s="4">
        <f t="shared" si="35"/>
        <v>657260</v>
      </c>
      <c r="AD194" s="22"/>
      <c r="AE194" s="22"/>
      <c r="AF194" s="22"/>
      <c r="AG194" s="22"/>
      <c r="AH194" s="22"/>
      <c r="AI194" s="22"/>
      <c r="AJ194" s="28">
        <v>0</v>
      </c>
      <c r="AK194" s="28"/>
      <c r="AL194" s="28"/>
      <c r="AM194" s="7">
        <f t="shared" si="38"/>
        <v>657260</v>
      </c>
      <c r="AN194" s="43" t="str">
        <f>IF(O194&gt;0," ",1)</f>
        <v xml:space="preserve"> </v>
      </c>
      <c r="AO194" s="43" t="str">
        <f>IF(W194&gt;0," ",1)</f>
        <v xml:space="preserve"> </v>
      </c>
    </row>
    <row r="195" spans="1:41" ht="15.95" customHeight="1">
      <c r="A195" s="57" t="s">
        <v>65</v>
      </c>
      <c r="B195" s="57" t="s">
        <v>475</v>
      </c>
      <c r="C195" s="57" t="s">
        <v>224</v>
      </c>
      <c r="D195" s="57" t="s">
        <v>477</v>
      </c>
      <c r="E195" s="19">
        <v>758.77</v>
      </c>
      <c r="F195" s="2">
        <f t="shared" si="36"/>
        <v>1188992.5900000001</v>
      </c>
      <c r="G195" s="41">
        <v>193667.26</v>
      </c>
      <c r="H195" s="58">
        <v>106439</v>
      </c>
      <c r="I195" s="50">
        <f t="shared" si="26"/>
        <v>79829.25</v>
      </c>
      <c r="J195" s="58">
        <v>70395</v>
      </c>
      <c r="K195" s="58">
        <v>152390</v>
      </c>
      <c r="L195" s="58">
        <v>183825</v>
      </c>
      <c r="M195" s="58">
        <v>69991</v>
      </c>
      <c r="N195" s="2">
        <f t="shared" si="27"/>
        <v>750097.51</v>
      </c>
      <c r="O195" s="4">
        <f t="shared" si="28"/>
        <v>438895</v>
      </c>
      <c r="P195" s="58">
        <v>289</v>
      </c>
      <c r="Q195" s="58">
        <v>84</v>
      </c>
      <c r="R195" s="4">
        <f t="shared" si="29"/>
        <v>33744</v>
      </c>
      <c r="S195" s="6">
        <f t="shared" si="37"/>
        <v>54578.326099999998</v>
      </c>
      <c r="T195" s="39">
        <v>11775541</v>
      </c>
      <c r="U195" s="6">
        <f t="shared" si="30"/>
        <v>11775.540999999999</v>
      </c>
      <c r="V195" s="6">
        <f t="shared" si="31"/>
        <v>42802.785100000001</v>
      </c>
      <c r="W195" s="4">
        <f t="shared" si="32"/>
        <v>856056</v>
      </c>
      <c r="X195" s="21">
        <f t="shared" si="33"/>
        <v>1328695</v>
      </c>
      <c r="Y195" s="22">
        <v>0</v>
      </c>
      <c r="Z195" s="22"/>
      <c r="AA195" s="20">
        <v>0</v>
      </c>
      <c r="AB195" s="4">
        <f t="shared" si="34"/>
        <v>0</v>
      </c>
      <c r="AC195" s="4">
        <f t="shared" si="35"/>
        <v>1328695</v>
      </c>
      <c r="AD195" s="22"/>
      <c r="AE195" s="22"/>
      <c r="AF195" s="22"/>
      <c r="AG195" s="22"/>
      <c r="AH195" s="22"/>
      <c r="AI195" s="22"/>
      <c r="AJ195" s="28">
        <v>0</v>
      </c>
      <c r="AK195" s="28"/>
      <c r="AL195" s="28"/>
      <c r="AM195" s="7">
        <f t="shared" si="38"/>
        <v>1328695</v>
      </c>
      <c r="AN195" s="43" t="str">
        <f>IF(O195&gt;0," ",1)</f>
        <v xml:space="preserve"> </v>
      </c>
      <c r="AO195" s="43" t="str">
        <f>IF(W195&gt;0," ",1)</f>
        <v xml:space="preserve"> </v>
      </c>
    </row>
    <row r="196" spans="1:41" ht="15.95" customHeight="1">
      <c r="A196" s="57" t="s">
        <v>65</v>
      </c>
      <c r="B196" s="57" t="s">
        <v>475</v>
      </c>
      <c r="C196" s="57" t="s">
        <v>14</v>
      </c>
      <c r="D196" s="57" t="s">
        <v>478</v>
      </c>
      <c r="E196" s="19">
        <v>1882.11</v>
      </c>
      <c r="F196" s="2">
        <f t="shared" si="36"/>
        <v>2949266.3699999996</v>
      </c>
      <c r="G196" s="41">
        <v>717904.45</v>
      </c>
      <c r="H196" s="58">
        <v>241565</v>
      </c>
      <c r="I196" s="50">
        <f t="shared" ref="I196:I259" si="39">ROUND(H196*0.75,2)</f>
        <v>181173.75</v>
      </c>
      <c r="J196" s="58">
        <v>159807</v>
      </c>
      <c r="K196" s="58">
        <v>345490</v>
      </c>
      <c r="L196" s="58">
        <v>424541</v>
      </c>
      <c r="M196" s="58">
        <v>69563</v>
      </c>
      <c r="N196" s="2">
        <f t="shared" ref="N196:N259" si="40">SUM(G196+I196+J196+K196+L196+M196)</f>
        <v>1898479.2</v>
      </c>
      <c r="O196" s="4">
        <f t="shared" ref="O196:O259" si="41">IF(F196&gt;N196,ROUND(SUM(F196-N196),0),0)</f>
        <v>1050787</v>
      </c>
      <c r="P196" s="58">
        <v>950</v>
      </c>
      <c r="Q196" s="58">
        <v>55</v>
      </c>
      <c r="R196" s="4">
        <f t="shared" ref="R196:R259" si="42">ROUND(SUM(P196*Q196*1.39),0)</f>
        <v>72628</v>
      </c>
      <c r="S196" s="6">
        <f t="shared" si="37"/>
        <v>135380.17230000001</v>
      </c>
      <c r="T196" s="39">
        <v>41738631</v>
      </c>
      <c r="U196" s="6">
        <f t="shared" ref="U196:U259" si="43">ROUND(T196/1000,4)</f>
        <v>41738.631000000001</v>
      </c>
      <c r="V196" s="6">
        <f t="shared" ref="V196:V259" si="44">IF(S196-U196&lt;0,0,S196-U196)</f>
        <v>93641.541300000012</v>
      </c>
      <c r="W196" s="4">
        <f t="shared" ref="W196:W259" si="45">IF(V196&gt;0,ROUND(SUM(V196*$W$3),0),0)</f>
        <v>1872831</v>
      </c>
      <c r="X196" s="21">
        <f t="shared" ref="X196:X259" si="46">SUM(O196+R196+W196)</f>
        <v>2996246</v>
      </c>
      <c r="Y196" s="22">
        <v>0</v>
      </c>
      <c r="Z196" s="22"/>
      <c r="AA196" s="20">
        <v>0</v>
      </c>
      <c r="AB196" s="4">
        <f t="shared" ref="AB196:AB259" si="47">IF(AA196=0,0,1)</f>
        <v>0</v>
      </c>
      <c r="AC196" s="4">
        <f t="shared" ref="AC196:AC259" si="48">ROUND(X196+AA196,0)</f>
        <v>2996246</v>
      </c>
      <c r="AD196" s="22"/>
      <c r="AE196" s="22"/>
      <c r="AF196" s="22"/>
      <c r="AG196" s="22"/>
      <c r="AH196" s="22"/>
      <c r="AI196" s="22"/>
      <c r="AJ196" s="28">
        <v>0</v>
      </c>
      <c r="AK196" s="28"/>
      <c r="AL196" s="28"/>
      <c r="AM196" s="7">
        <f t="shared" si="38"/>
        <v>2996246</v>
      </c>
      <c r="AN196" s="43" t="str">
        <f>IF(O196&gt;0," ",1)</f>
        <v xml:space="preserve"> </v>
      </c>
      <c r="AO196" s="43" t="str">
        <f>IF(W196&gt;0," ",1)</f>
        <v xml:space="preserve"> </v>
      </c>
    </row>
    <row r="197" spans="1:41" ht="15.95" customHeight="1">
      <c r="A197" s="57" t="s">
        <v>65</v>
      </c>
      <c r="B197" s="57" t="s">
        <v>475</v>
      </c>
      <c r="C197" s="57" t="s">
        <v>226</v>
      </c>
      <c r="D197" s="57" t="s">
        <v>479</v>
      </c>
      <c r="E197" s="19">
        <v>345.74</v>
      </c>
      <c r="F197" s="2">
        <f t="shared" ref="F197:F260" si="49">SUM(E197*$F$3)</f>
        <v>541774.57999999996</v>
      </c>
      <c r="G197" s="41">
        <v>474167.72</v>
      </c>
      <c r="H197" s="58">
        <v>39410</v>
      </c>
      <c r="I197" s="50">
        <f t="shared" si="39"/>
        <v>29557.5</v>
      </c>
      <c r="J197" s="58">
        <v>26104</v>
      </c>
      <c r="K197" s="58">
        <v>56255</v>
      </c>
      <c r="L197" s="58">
        <v>74727</v>
      </c>
      <c r="M197" s="58">
        <v>48629</v>
      </c>
      <c r="N197" s="2">
        <f t="shared" si="40"/>
        <v>709440.22</v>
      </c>
      <c r="O197" s="4">
        <f t="shared" si="41"/>
        <v>0</v>
      </c>
      <c r="P197" s="58">
        <v>90</v>
      </c>
      <c r="Q197" s="58">
        <v>130</v>
      </c>
      <c r="R197" s="4">
        <f t="shared" si="42"/>
        <v>16263</v>
      </c>
      <c r="S197" s="6">
        <f t="shared" ref="S197:S260" si="50">ROUND(SUM(E197*$S$3),4)</f>
        <v>24869.0782</v>
      </c>
      <c r="T197" s="39">
        <v>28610075</v>
      </c>
      <c r="U197" s="6">
        <f t="shared" si="43"/>
        <v>28610.075000000001</v>
      </c>
      <c r="V197" s="6">
        <f t="shared" si="44"/>
        <v>0</v>
      </c>
      <c r="W197" s="4">
        <f t="shared" si="45"/>
        <v>0</v>
      </c>
      <c r="X197" s="21">
        <f t="shared" si="46"/>
        <v>16263</v>
      </c>
      <c r="Y197" s="22">
        <v>0</v>
      </c>
      <c r="Z197" s="22"/>
      <c r="AA197" s="20">
        <v>0</v>
      </c>
      <c r="AB197" s="4">
        <f t="shared" si="47"/>
        <v>0</v>
      </c>
      <c r="AC197" s="4">
        <f t="shared" si="48"/>
        <v>16263</v>
      </c>
      <c r="AD197" s="22"/>
      <c r="AE197" s="22"/>
      <c r="AF197" s="22"/>
      <c r="AG197" s="22"/>
      <c r="AH197" s="22"/>
      <c r="AI197" s="22"/>
      <c r="AJ197" s="28">
        <v>0</v>
      </c>
      <c r="AK197" s="28"/>
      <c r="AL197" s="28"/>
      <c r="AM197" s="7">
        <f t="shared" ref="AM197:AM260" si="51">SUM(AC197-AD197-AE197-AF197-AG197-AH197-AI197+AJ197-AK197+AL197)</f>
        <v>16263</v>
      </c>
      <c r="AN197" s="43">
        <f>IF(O197&gt;0," ",1)</f>
        <v>1</v>
      </c>
      <c r="AO197" s="43">
        <f>IF(W197&gt;0," ",1)</f>
        <v>1</v>
      </c>
    </row>
    <row r="198" spans="1:41" ht="15.95" customHeight="1">
      <c r="A198" s="57" t="s">
        <v>65</v>
      </c>
      <c r="B198" s="57" t="s">
        <v>475</v>
      </c>
      <c r="C198" s="57" t="s">
        <v>58</v>
      </c>
      <c r="D198" s="57" t="s">
        <v>480</v>
      </c>
      <c r="E198" s="19">
        <v>468.44</v>
      </c>
      <c r="F198" s="2">
        <f t="shared" si="49"/>
        <v>734045.48</v>
      </c>
      <c r="G198" s="41">
        <v>381006.87</v>
      </c>
      <c r="H198" s="58">
        <v>65132</v>
      </c>
      <c r="I198" s="50">
        <f t="shared" si="39"/>
        <v>48849</v>
      </c>
      <c r="J198" s="58">
        <v>43166</v>
      </c>
      <c r="K198" s="58">
        <v>92757</v>
      </c>
      <c r="L198" s="58">
        <v>108237</v>
      </c>
      <c r="M198" s="58">
        <v>25293</v>
      </c>
      <c r="N198" s="2">
        <f t="shared" si="40"/>
        <v>699308.87</v>
      </c>
      <c r="O198" s="4">
        <f t="shared" si="41"/>
        <v>34737</v>
      </c>
      <c r="P198" s="58">
        <v>246</v>
      </c>
      <c r="Q198" s="58">
        <v>88</v>
      </c>
      <c r="R198" s="4">
        <f t="shared" si="42"/>
        <v>30091</v>
      </c>
      <c r="S198" s="6">
        <f t="shared" si="50"/>
        <v>33694.889199999998</v>
      </c>
      <c r="T198" s="39">
        <v>23038474</v>
      </c>
      <c r="U198" s="6">
        <f t="shared" si="43"/>
        <v>23038.473999999998</v>
      </c>
      <c r="V198" s="6">
        <f t="shared" si="44"/>
        <v>10656.415199999999</v>
      </c>
      <c r="W198" s="4">
        <f t="shared" si="45"/>
        <v>213128</v>
      </c>
      <c r="X198" s="21">
        <f t="shared" si="46"/>
        <v>277956</v>
      </c>
      <c r="Y198" s="22">
        <v>0</v>
      </c>
      <c r="Z198" s="22"/>
      <c r="AA198" s="20">
        <v>0</v>
      </c>
      <c r="AB198" s="4">
        <f t="shared" si="47"/>
        <v>0</v>
      </c>
      <c r="AC198" s="4">
        <f t="shared" si="48"/>
        <v>277956</v>
      </c>
      <c r="AD198" s="22">
        <v>6777</v>
      </c>
      <c r="AE198" s="22"/>
      <c r="AF198" s="22"/>
      <c r="AG198" s="22"/>
      <c r="AH198" s="22"/>
      <c r="AI198" s="22"/>
      <c r="AJ198" s="28">
        <v>0</v>
      </c>
      <c r="AK198" s="28"/>
      <c r="AL198" s="28"/>
      <c r="AM198" s="7">
        <f t="shared" si="51"/>
        <v>271179</v>
      </c>
      <c r="AN198" s="43" t="str">
        <f>IF(O198&gt;0," ",1)</f>
        <v xml:space="preserve"> </v>
      </c>
      <c r="AO198" s="43" t="str">
        <f>IF(W198&gt;0," ",1)</f>
        <v xml:space="preserve"> </v>
      </c>
    </row>
    <row r="199" spans="1:41" ht="15.95" customHeight="1">
      <c r="A199" s="57" t="s">
        <v>180</v>
      </c>
      <c r="B199" s="57" t="s">
        <v>481</v>
      </c>
      <c r="C199" s="57" t="s">
        <v>51</v>
      </c>
      <c r="D199" s="57" t="s">
        <v>482</v>
      </c>
      <c r="E199" s="19">
        <v>794.44999999999993</v>
      </c>
      <c r="F199" s="2">
        <f t="shared" si="49"/>
        <v>1244903.1499999999</v>
      </c>
      <c r="G199" s="41">
        <v>163333.66</v>
      </c>
      <c r="H199" s="58">
        <v>57885</v>
      </c>
      <c r="I199" s="50">
        <f t="shared" si="39"/>
        <v>43413.75</v>
      </c>
      <c r="J199" s="58">
        <v>72211</v>
      </c>
      <c r="K199" s="58">
        <v>6308</v>
      </c>
      <c r="L199" s="58">
        <v>178912</v>
      </c>
      <c r="M199" s="58">
        <v>28439</v>
      </c>
      <c r="N199" s="2">
        <f t="shared" si="40"/>
        <v>492617.41000000003</v>
      </c>
      <c r="O199" s="4">
        <f t="shared" si="41"/>
        <v>752286</v>
      </c>
      <c r="P199" s="58">
        <v>516</v>
      </c>
      <c r="Q199" s="58">
        <v>70</v>
      </c>
      <c r="R199" s="4">
        <f t="shared" si="42"/>
        <v>50207</v>
      </c>
      <c r="S199" s="6">
        <f t="shared" si="50"/>
        <v>57144.788500000002</v>
      </c>
      <c r="T199" s="39">
        <v>10203104</v>
      </c>
      <c r="U199" s="6">
        <f t="shared" si="43"/>
        <v>10203.103999999999</v>
      </c>
      <c r="V199" s="6">
        <f t="shared" si="44"/>
        <v>46941.684500000003</v>
      </c>
      <c r="W199" s="4">
        <f t="shared" si="45"/>
        <v>938834</v>
      </c>
      <c r="X199" s="21">
        <f t="shared" si="46"/>
        <v>1741327</v>
      </c>
      <c r="Y199" s="22">
        <v>0</v>
      </c>
      <c r="Z199" s="22"/>
      <c r="AA199" s="20">
        <v>0</v>
      </c>
      <c r="AB199" s="4">
        <f t="shared" si="47"/>
        <v>0</v>
      </c>
      <c r="AC199" s="4">
        <f t="shared" si="48"/>
        <v>1741327</v>
      </c>
      <c r="AD199" s="22"/>
      <c r="AE199" s="22"/>
      <c r="AF199" s="22"/>
      <c r="AG199" s="22"/>
      <c r="AH199" s="22"/>
      <c r="AI199" s="22"/>
      <c r="AJ199" s="28">
        <v>0</v>
      </c>
      <c r="AK199" s="28"/>
      <c r="AL199" s="28"/>
      <c r="AM199" s="7">
        <f t="shared" si="51"/>
        <v>1741327</v>
      </c>
      <c r="AN199" s="43" t="str">
        <f>IF(O199&gt;0," ",1)</f>
        <v xml:space="preserve"> </v>
      </c>
      <c r="AO199" s="43" t="str">
        <f>IF(W199&gt;0," ",1)</f>
        <v xml:space="preserve"> </v>
      </c>
    </row>
    <row r="200" spans="1:41" ht="15.95" customHeight="1">
      <c r="A200" s="57" t="s">
        <v>180</v>
      </c>
      <c r="B200" s="57" t="s">
        <v>481</v>
      </c>
      <c r="C200" s="57" t="s">
        <v>38</v>
      </c>
      <c r="D200" s="57" t="s">
        <v>483</v>
      </c>
      <c r="E200" s="19">
        <v>331.75</v>
      </c>
      <c r="F200" s="2">
        <f t="shared" si="49"/>
        <v>519852.25</v>
      </c>
      <c r="G200" s="41">
        <v>151588.69</v>
      </c>
      <c r="H200" s="58">
        <v>24396</v>
      </c>
      <c r="I200" s="50">
        <f t="shared" si="39"/>
        <v>18297</v>
      </c>
      <c r="J200" s="58">
        <v>30434</v>
      </c>
      <c r="K200" s="58">
        <v>2655</v>
      </c>
      <c r="L200" s="58">
        <v>73913</v>
      </c>
      <c r="M200" s="58">
        <v>73012</v>
      </c>
      <c r="N200" s="2">
        <f t="shared" si="40"/>
        <v>349899.69</v>
      </c>
      <c r="O200" s="4">
        <f t="shared" si="41"/>
        <v>169953</v>
      </c>
      <c r="P200" s="58">
        <v>87</v>
      </c>
      <c r="Q200" s="58">
        <v>134</v>
      </c>
      <c r="R200" s="4">
        <f t="shared" si="42"/>
        <v>16205</v>
      </c>
      <c r="S200" s="6">
        <f t="shared" si="50"/>
        <v>23862.7775</v>
      </c>
      <c r="T200" s="39">
        <v>9849812</v>
      </c>
      <c r="U200" s="6">
        <f t="shared" si="43"/>
        <v>9849.8119999999999</v>
      </c>
      <c r="V200" s="6">
        <f t="shared" si="44"/>
        <v>14012.9655</v>
      </c>
      <c r="W200" s="4">
        <f t="shared" si="45"/>
        <v>280259</v>
      </c>
      <c r="X200" s="21">
        <f t="shared" si="46"/>
        <v>466417</v>
      </c>
      <c r="Y200" s="22">
        <v>0</v>
      </c>
      <c r="Z200" s="22"/>
      <c r="AA200" s="20">
        <v>0</v>
      </c>
      <c r="AB200" s="4">
        <f t="shared" si="47"/>
        <v>0</v>
      </c>
      <c r="AC200" s="4">
        <f t="shared" si="48"/>
        <v>466417</v>
      </c>
      <c r="AD200" s="22"/>
      <c r="AE200" s="22"/>
      <c r="AF200" s="22"/>
      <c r="AG200" s="22"/>
      <c r="AH200" s="22"/>
      <c r="AI200" s="22"/>
      <c r="AJ200" s="28">
        <v>0</v>
      </c>
      <c r="AK200" s="28"/>
      <c r="AL200" s="28"/>
      <c r="AM200" s="7">
        <f t="shared" si="51"/>
        <v>466417</v>
      </c>
      <c r="AN200" s="43" t="str">
        <f>IF(O200&gt;0," ",1)</f>
        <v xml:space="preserve"> </v>
      </c>
      <c r="AO200" s="43" t="str">
        <f>IF(W200&gt;0," ",1)</f>
        <v xml:space="preserve"> </v>
      </c>
    </row>
    <row r="201" spans="1:41" ht="15.95" customHeight="1">
      <c r="A201" s="57" t="s">
        <v>180</v>
      </c>
      <c r="B201" s="57" t="s">
        <v>481</v>
      </c>
      <c r="C201" s="57" t="s">
        <v>39</v>
      </c>
      <c r="D201" s="57" t="s">
        <v>484</v>
      </c>
      <c r="E201" s="19">
        <v>5560.68</v>
      </c>
      <c r="F201" s="2">
        <f t="shared" si="49"/>
        <v>8713585.5600000005</v>
      </c>
      <c r="G201" s="41">
        <v>1444433.52</v>
      </c>
      <c r="H201" s="58">
        <v>421679</v>
      </c>
      <c r="I201" s="50">
        <f t="shared" si="39"/>
        <v>316259.25</v>
      </c>
      <c r="J201" s="58">
        <v>539348</v>
      </c>
      <c r="K201" s="58">
        <v>47582</v>
      </c>
      <c r="L201" s="58">
        <v>1516604</v>
      </c>
      <c r="M201" s="58">
        <v>97864</v>
      </c>
      <c r="N201" s="2">
        <f t="shared" si="40"/>
        <v>3962090.77</v>
      </c>
      <c r="O201" s="4">
        <f t="shared" si="41"/>
        <v>4751495</v>
      </c>
      <c r="P201" s="58">
        <v>1523</v>
      </c>
      <c r="Q201" s="58">
        <v>55</v>
      </c>
      <c r="R201" s="4">
        <f t="shared" si="42"/>
        <v>116433</v>
      </c>
      <c r="S201" s="6">
        <f t="shared" si="50"/>
        <v>399979.71240000002</v>
      </c>
      <c r="T201" s="39">
        <v>93129176</v>
      </c>
      <c r="U201" s="6">
        <f t="shared" si="43"/>
        <v>93129.176000000007</v>
      </c>
      <c r="V201" s="6">
        <f t="shared" si="44"/>
        <v>306850.53639999998</v>
      </c>
      <c r="W201" s="4">
        <f t="shared" si="45"/>
        <v>6137011</v>
      </c>
      <c r="X201" s="21">
        <f t="shared" si="46"/>
        <v>11004939</v>
      </c>
      <c r="Y201" s="22">
        <v>0</v>
      </c>
      <c r="Z201" s="22"/>
      <c r="AA201" s="20">
        <v>0</v>
      </c>
      <c r="AB201" s="4">
        <f t="shared" si="47"/>
        <v>0</v>
      </c>
      <c r="AC201" s="4">
        <f t="shared" si="48"/>
        <v>11004939</v>
      </c>
      <c r="AD201" s="22"/>
      <c r="AE201" s="22"/>
      <c r="AF201" s="22"/>
      <c r="AG201" s="22"/>
      <c r="AH201" s="22"/>
      <c r="AI201" s="22"/>
      <c r="AJ201" s="28">
        <v>0</v>
      </c>
      <c r="AK201" s="28"/>
      <c r="AL201" s="28"/>
      <c r="AM201" s="7">
        <f t="shared" si="51"/>
        <v>11004939</v>
      </c>
      <c r="AN201" s="43" t="str">
        <f>IF(O201&gt;0," ",1)</f>
        <v xml:space="preserve"> </v>
      </c>
      <c r="AO201" s="43" t="str">
        <f>IF(W201&gt;0," ",1)</f>
        <v xml:space="preserve"> </v>
      </c>
    </row>
    <row r="202" spans="1:41" ht="15.95" customHeight="1">
      <c r="A202" s="57" t="s">
        <v>180</v>
      </c>
      <c r="B202" s="57" t="s">
        <v>481</v>
      </c>
      <c r="C202" s="57" t="s">
        <v>211</v>
      </c>
      <c r="D202" s="57" t="s">
        <v>485</v>
      </c>
      <c r="E202" s="19">
        <v>174.31</v>
      </c>
      <c r="F202" s="2">
        <f t="shared" si="49"/>
        <v>273143.77</v>
      </c>
      <c r="G202" s="41">
        <v>107308.85</v>
      </c>
      <c r="H202" s="58">
        <v>10366</v>
      </c>
      <c r="I202" s="50">
        <f t="shared" si="39"/>
        <v>7774.5</v>
      </c>
      <c r="J202" s="58">
        <v>12851</v>
      </c>
      <c r="K202" s="58">
        <v>1156</v>
      </c>
      <c r="L202" s="58">
        <v>39054</v>
      </c>
      <c r="M202" s="58">
        <v>46517</v>
      </c>
      <c r="N202" s="2">
        <f t="shared" si="40"/>
        <v>214661.35</v>
      </c>
      <c r="O202" s="4">
        <f t="shared" si="41"/>
        <v>58482</v>
      </c>
      <c r="P202" s="58">
        <v>4</v>
      </c>
      <c r="Q202" s="58">
        <v>167</v>
      </c>
      <c r="R202" s="4">
        <f t="shared" si="42"/>
        <v>929</v>
      </c>
      <c r="S202" s="6">
        <f t="shared" si="50"/>
        <v>12538.1183</v>
      </c>
      <c r="T202" s="39">
        <v>6778879</v>
      </c>
      <c r="U202" s="6">
        <f t="shared" si="43"/>
        <v>6778.8789999999999</v>
      </c>
      <c r="V202" s="6">
        <f t="shared" si="44"/>
        <v>5759.2393000000002</v>
      </c>
      <c r="W202" s="4">
        <f t="shared" si="45"/>
        <v>115185</v>
      </c>
      <c r="X202" s="21">
        <f t="shared" si="46"/>
        <v>174596</v>
      </c>
      <c r="Y202" s="22">
        <v>0</v>
      </c>
      <c r="Z202" s="22"/>
      <c r="AA202" s="20">
        <v>0</v>
      </c>
      <c r="AB202" s="4">
        <f t="shared" si="47"/>
        <v>0</v>
      </c>
      <c r="AC202" s="4">
        <f t="shared" si="48"/>
        <v>174596</v>
      </c>
      <c r="AD202" s="22"/>
      <c r="AE202" s="22"/>
      <c r="AF202" s="22"/>
      <c r="AG202" s="22"/>
      <c r="AH202" s="22">
        <v>12426</v>
      </c>
      <c r="AI202" s="22"/>
      <c r="AJ202" s="28">
        <v>0</v>
      </c>
      <c r="AK202" s="28"/>
      <c r="AL202" s="28"/>
      <c r="AM202" s="7">
        <f t="shared" si="51"/>
        <v>162170</v>
      </c>
      <c r="AN202" s="43" t="str">
        <f>IF(O202&gt;0," ",1)</f>
        <v xml:space="preserve"> </v>
      </c>
      <c r="AO202" s="43" t="str">
        <f>IF(W202&gt;0," ",1)</f>
        <v xml:space="preserve"> </v>
      </c>
    </row>
    <row r="203" spans="1:41" ht="15.95" customHeight="1">
      <c r="A203" s="57" t="s">
        <v>180</v>
      </c>
      <c r="B203" s="57" t="s">
        <v>481</v>
      </c>
      <c r="C203" s="57" t="s">
        <v>14</v>
      </c>
      <c r="D203" s="57" t="s">
        <v>486</v>
      </c>
      <c r="E203" s="19">
        <v>290.07</v>
      </c>
      <c r="F203" s="2">
        <f t="shared" si="49"/>
        <v>454539.69</v>
      </c>
      <c r="G203" s="41">
        <v>64657.8</v>
      </c>
      <c r="H203" s="58">
        <v>18641</v>
      </c>
      <c r="I203" s="50">
        <f t="shared" si="39"/>
        <v>13980.75</v>
      </c>
      <c r="J203" s="58">
        <v>23189</v>
      </c>
      <c r="K203" s="58">
        <v>2059</v>
      </c>
      <c r="L203" s="58">
        <v>63842</v>
      </c>
      <c r="M203" s="58">
        <v>51352</v>
      </c>
      <c r="N203" s="2">
        <f t="shared" si="40"/>
        <v>219080.55</v>
      </c>
      <c r="O203" s="4">
        <f t="shared" si="41"/>
        <v>235459</v>
      </c>
      <c r="P203" s="58">
        <v>23</v>
      </c>
      <c r="Q203" s="58">
        <v>167</v>
      </c>
      <c r="R203" s="4">
        <f t="shared" si="42"/>
        <v>5339</v>
      </c>
      <c r="S203" s="6">
        <f t="shared" si="50"/>
        <v>20864.735100000002</v>
      </c>
      <c r="T203" s="39">
        <v>4139424</v>
      </c>
      <c r="U203" s="6">
        <f t="shared" si="43"/>
        <v>4139.424</v>
      </c>
      <c r="V203" s="6">
        <f t="shared" si="44"/>
        <v>16725.311100000003</v>
      </c>
      <c r="W203" s="4">
        <f t="shared" si="45"/>
        <v>334506</v>
      </c>
      <c r="X203" s="21">
        <f t="shared" si="46"/>
        <v>575304</v>
      </c>
      <c r="Y203" s="22">
        <v>0</v>
      </c>
      <c r="Z203" s="22"/>
      <c r="AA203" s="20">
        <v>0</v>
      </c>
      <c r="AB203" s="4">
        <f t="shared" si="47"/>
        <v>0</v>
      </c>
      <c r="AC203" s="4">
        <f t="shared" si="48"/>
        <v>575304</v>
      </c>
      <c r="AD203" s="22"/>
      <c r="AE203" s="22"/>
      <c r="AF203" s="22"/>
      <c r="AG203" s="22"/>
      <c r="AH203" s="22"/>
      <c r="AI203" s="22"/>
      <c r="AJ203" s="28">
        <v>0</v>
      </c>
      <c r="AK203" s="28"/>
      <c r="AL203" s="28"/>
      <c r="AM203" s="7">
        <f t="shared" si="51"/>
        <v>575304</v>
      </c>
      <c r="AN203" s="43" t="str">
        <f>IF(O203&gt;0," ",1)</f>
        <v xml:space="preserve"> </v>
      </c>
      <c r="AO203" s="43" t="str">
        <f>IF(W203&gt;0," ",1)</f>
        <v xml:space="preserve"> </v>
      </c>
    </row>
    <row r="204" spans="1:41" ht="15.95" customHeight="1">
      <c r="A204" s="57" t="s">
        <v>180</v>
      </c>
      <c r="B204" s="57" t="s">
        <v>481</v>
      </c>
      <c r="C204" s="57" t="s">
        <v>58</v>
      </c>
      <c r="D204" s="57" t="s">
        <v>487</v>
      </c>
      <c r="E204" s="19">
        <v>487.97</v>
      </c>
      <c r="F204" s="2">
        <f t="shared" si="49"/>
        <v>764648.99</v>
      </c>
      <c r="G204" s="41">
        <v>105811.25</v>
      </c>
      <c r="H204" s="58">
        <v>36392</v>
      </c>
      <c r="I204" s="50">
        <f t="shared" si="39"/>
        <v>27294</v>
      </c>
      <c r="J204" s="58">
        <v>45349</v>
      </c>
      <c r="K204" s="58">
        <v>3981</v>
      </c>
      <c r="L204" s="58">
        <v>122435</v>
      </c>
      <c r="M204" s="58">
        <v>8610</v>
      </c>
      <c r="N204" s="2">
        <f t="shared" si="40"/>
        <v>313480.25</v>
      </c>
      <c r="O204" s="4">
        <f t="shared" si="41"/>
        <v>451169</v>
      </c>
      <c r="P204" s="58">
        <v>120</v>
      </c>
      <c r="Q204" s="58">
        <v>84</v>
      </c>
      <c r="R204" s="4">
        <f t="shared" si="42"/>
        <v>14011</v>
      </c>
      <c r="S204" s="6">
        <f t="shared" si="50"/>
        <v>35099.682099999998</v>
      </c>
      <c r="T204" s="39">
        <v>6589101</v>
      </c>
      <c r="U204" s="6">
        <f t="shared" si="43"/>
        <v>6589.1009999999997</v>
      </c>
      <c r="V204" s="6">
        <f t="shared" si="44"/>
        <v>28510.581099999999</v>
      </c>
      <c r="W204" s="4">
        <f t="shared" si="45"/>
        <v>570212</v>
      </c>
      <c r="X204" s="21">
        <f t="shared" si="46"/>
        <v>1035392</v>
      </c>
      <c r="Y204" s="22">
        <v>0</v>
      </c>
      <c r="Z204" s="22"/>
      <c r="AA204" s="20">
        <v>0</v>
      </c>
      <c r="AB204" s="4">
        <f t="shared" si="47"/>
        <v>0</v>
      </c>
      <c r="AC204" s="4">
        <f t="shared" si="48"/>
        <v>1035392</v>
      </c>
      <c r="AD204" s="22"/>
      <c r="AE204" s="22"/>
      <c r="AF204" s="22"/>
      <c r="AG204" s="22"/>
      <c r="AH204" s="22"/>
      <c r="AI204" s="22"/>
      <c r="AJ204" s="28">
        <v>0</v>
      </c>
      <c r="AK204" s="28"/>
      <c r="AL204" s="28"/>
      <c r="AM204" s="7">
        <f t="shared" si="51"/>
        <v>1035392</v>
      </c>
      <c r="AN204" s="43" t="str">
        <f>IF(O204&gt;0," ",1)</f>
        <v xml:space="preserve"> </v>
      </c>
      <c r="AO204" s="43" t="str">
        <f>IF(W204&gt;0," ",1)</f>
        <v xml:space="preserve"> </v>
      </c>
    </row>
    <row r="205" spans="1:41" ht="15.95" customHeight="1">
      <c r="A205" s="57" t="s">
        <v>201</v>
      </c>
      <c r="B205" s="57" t="s">
        <v>488</v>
      </c>
      <c r="C205" s="57" t="s">
        <v>160</v>
      </c>
      <c r="D205" s="57" t="s">
        <v>489</v>
      </c>
      <c r="E205" s="19">
        <v>216.92000000000002</v>
      </c>
      <c r="F205" s="2">
        <f t="shared" si="49"/>
        <v>339913.64</v>
      </c>
      <c r="G205" s="41">
        <v>51984.6</v>
      </c>
      <c r="H205" s="58">
        <v>8756</v>
      </c>
      <c r="I205" s="50">
        <f t="shared" si="39"/>
        <v>6567</v>
      </c>
      <c r="J205" s="58">
        <v>10360</v>
      </c>
      <c r="K205" s="58">
        <v>0</v>
      </c>
      <c r="L205" s="58">
        <v>0</v>
      </c>
      <c r="M205" s="58">
        <v>17087</v>
      </c>
      <c r="N205" s="2">
        <f t="shared" si="40"/>
        <v>85998.6</v>
      </c>
      <c r="O205" s="4">
        <f t="shared" si="41"/>
        <v>253915</v>
      </c>
      <c r="P205" s="58">
        <v>37</v>
      </c>
      <c r="Q205" s="58">
        <v>130</v>
      </c>
      <c r="R205" s="4">
        <f t="shared" si="42"/>
        <v>6686</v>
      </c>
      <c r="S205" s="6">
        <f t="shared" si="50"/>
        <v>15603.0556</v>
      </c>
      <c r="T205" s="39">
        <v>3181432</v>
      </c>
      <c r="U205" s="6">
        <f t="shared" si="43"/>
        <v>3181.4319999999998</v>
      </c>
      <c r="V205" s="6">
        <f t="shared" si="44"/>
        <v>12421.623599999999</v>
      </c>
      <c r="W205" s="4">
        <f t="shared" si="45"/>
        <v>248432</v>
      </c>
      <c r="X205" s="21">
        <f t="shared" si="46"/>
        <v>509033</v>
      </c>
      <c r="Y205" s="22">
        <v>0</v>
      </c>
      <c r="Z205" s="22"/>
      <c r="AA205" s="20">
        <v>0</v>
      </c>
      <c r="AB205" s="4">
        <f t="shared" si="47"/>
        <v>0</v>
      </c>
      <c r="AC205" s="4">
        <f t="shared" si="48"/>
        <v>509033</v>
      </c>
      <c r="AD205" s="22"/>
      <c r="AE205" s="22"/>
      <c r="AF205" s="22"/>
      <c r="AG205" s="22">
        <v>2527</v>
      </c>
      <c r="AH205" s="22"/>
      <c r="AI205" s="22"/>
      <c r="AJ205" s="28">
        <v>0</v>
      </c>
      <c r="AK205" s="28"/>
      <c r="AL205" s="28"/>
      <c r="AM205" s="7">
        <f t="shared" si="51"/>
        <v>506506</v>
      </c>
      <c r="AN205" s="43" t="str">
        <f>IF(O205&gt;0," ",1)</f>
        <v xml:space="preserve"> </v>
      </c>
      <c r="AO205" s="43" t="str">
        <f>IF(W205&gt;0," ",1)</f>
        <v xml:space="preserve"> </v>
      </c>
    </row>
    <row r="206" spans="1:41" ht="15.95" customHeight="1">
      <c r="A206" s="57" t="s">
        <v>201</v>
      </c>
      <c r="B206" s="57" t="s">
        <v>488</v>
      </c>
      <c r="C206" s="57" t="s">
        <v>51</v>
      </c>
      <c r="D206" s="57" t="s">
        <v>490</v>
      </c>
      <c r="E206" s="19">
        <v>532.01</v>
      </c>
      <c r="F206" s="2">
        <f t="shared" si="49"/>
        <v>833659.67</v>
      </c>
      <c r="G206" s="41">
        <v>112548.91</v>
      </c>
      <c r="H206" s="58">
        <v>34006</v>
      </c>
      <c r="I206" s="50">
        <f t="shared" si="39"/>
        <v>25504.5</v>
      </c>
      <c r="J206" s="58">
        <v>40236</v>
      </c>
      <c r="K206" s="58">
        <v>5326</v>
      </c>
      <c r="L206" s="58">
        <v>103377</v>
      </c>
      <c r="M206" s="58">
        <v>69435</v>
      </c>
      <c r="N206" s="2">
        <f t="shared" si="40"/>
        <v>356427.41000000003</v>
      </c>
      <c r="O206" s="4">
        <f t="shared" si="41"/>
        <v>477232</v>
      </c>
      <c r="P206" s="58">
        <v>110</v>
      </c>
      <c r="Q206" s="58">
        <v>154</v>
      </c>
      <c r="R206" s="4">
        <f t="shared" si="42"/>
        <v>23547</v>
      </c>
      <c r="S206" s="6">
        <f t="shared" si="50"/>
        <v>38267.479299999999</v>
      </c>
      <c r="T206" s="39">
        <v>6812888</v>
      </c>
      <c r="U206" s="6">
        <f t="shared" si="43"/>
        <v>6812.8879999999999</v>
      </c>
      <c r="V206" s="6">
        <f t="shared" si="44"/>
        <v>31454.5913</v>
      </c>
      <c r="W206" s="4">
        <f t="shared" si="45"/>
        <v>629092</v>
      </c>
      <c r="X206" s="21">
        <f t="shared" si="46"/>
        <v>1129871</v>
      </c>
      <c r="Y206" s="22">
        <v>0</v>
      </c>
      <c r="Z206" s="22"/>
      <c r="AA206" s="20">
        <v>0</v>
      </c>
      <c r="AB206" s="4">
        <f t="shared" si="47"/>
        <v>0</v>
      </c>
      <c r="AC206" s="4">
        <f t="shared" si="48"/>
        <v>1129871</v>
      </c>
      <c r="AD206" s="22"/>
      <c r="AE206" s="22"/>
      <c r="AF206" s="22"/>
      <c r="AG206" s="22"/>
      <c r="AH206" s="22"/>
      <c r="AI206" s="22"/>
      <c r="AJ206" s="28">
        <v>0</v>
      </c>
      <c r="AK206" s="28"/>
      <c r="AL206" s="28"/>
      <c r="AM206" s="7">
        <f t="shared" si="51"/>
        <v>1129871</v>
      </c>
      <c r="AN206" s="43" t="str">
        <f>IF(O206&gt;0," ",1)</f>
        <v xml:space="preserve"> </v>
      </c>
      <c r="AO206" s="43" t="str">
        <f>IF(W206&gt;0," ",1)</f>
        <v xml:space="preserve"> </v>
      </c>
    </row>
    <row r="207" spans="1:41" ht="15.95" customHeight="1">
      <c r="A207" s="57" t="s">
        <v>201</v>
      </c>
      <c r="B207" s="57" t="s">
        <v>488</v>
      </c>
      <c r="C207" s="57" t="s">
        <v>38</v>
      </c>
      <c r="D207" s="57" t="s">
        <v>491</v>
      </c>
      <c r="E207" s="19">
        <v>882.48</v>
      </c>
      <c r="F207" s="2">
        <f t="shared" si="49"/>
        <v>1382846.16</v>
      </c>
      <c r="G207" s="41">
        <v>230522.05</v>
      </c>
      <c r="H207" s="58">
        <v>54453</v>
      </c>
      <c r="I207" s="50">
        <f t="shared" si="39"/>
        <v>40839.75</v>
      </c>
      <c r="J207" s="58">
        <v>64381</v>
      </c>
      <c r="K207" s="58">
        <v>8532</v>
      </c>
      <c r="L207" s="58">
        <v>177312</v>
      </c>
      <c r="M207" s="58">
        <v>126072</v>
      </c>
      <c r="N207" s="2">
        <f t="shared" si="40"/>
        <v>647658.80000000005</v>
      </c>
      <c r="O207" s="4">
        <f t="shared" si="41"/>
        <v>735187</v>
      </c>
      <c r="P207" s="58">
        <v>326</v>
      </c>
      <c r="Q207" s="58">
        <v>95</v>
      </c>
      <c r="R207" s="4">
        <f t="shared" si="42"/>
        <v>43048</v>
      </c>
      <c r="S207" s="6">
        <f t="shared" si="50"/>
        <v>63476.786399999997</v>
      </c>
      <c r="T207" s="39">
        <v>12956946</v>
      </c>
      <c r="U207" s="6">
        <f t="shared" si="43"/>
        <v>12956.946</v>
      </c>
      <c r="V207" s="6">
        <f t="shared" si="44"/>
        <v>50519.840400000001</v>
      </c>
      <c r="W207" s="4">
        <f t="shared" si="45"/>
        <v>1010397</v>
      </c>
      <c r="X207" s="21">
        <f t="shared" si="46"/>
        <v>1788632</v>
      </c>
      <c r="Y207" s="22">
        <v>0</v>
      </c>
      <c r="Z207" s="22"/>
      <c r="AA207" s="20">
        <v>0</v>
      </c>
      <c r="AB207" s="4">
        <f t="shared" si="47"/>
        <v>0</v>
      </c>
      <c r="AC207" s="4">
        <f t="shared" si="48"/>
        <v>1788632</v>
      </c>
      <c r="AD207" s="22"/>
      <c r="AE207" s="22"/>
      <c r="AF207" s="22"/>
      <c r="AG207" s="22"/>
      <c r="AH207" s="22"/>
      <c r="AI207" s="22"/>
      <c r="AJ207" s="28">
        <v>0</v>
      </c>
      <c r="AK207" s="28"/>
      <c r="AL207" s="28"/>
      <c r="AM207" s="7">
        <f t="shared" si="51"/>
        <v>1788632</v>
      </c>
      <c r="AN207" s="43" t="str">
        <f>IF(O207&gt;0," ",1)</f>
        <v xml:space="preserve"> </v>
      </c>
      <c r="AO207" s="43" t="str">
        <f>IF(W207&gt;0," ",1)</f>
        <v xml:space="preserve"> </v>
      </c>
    </row>
    <row r="208" spans="1:41" ht="15.95" customHeight="1">
      <c r="A208" s="57" t="s">
        <v>201</v>
      </c>
      <c r="B208" s="57" t="s">
        <v>488</v>
      </c>
      <c r="C208" s="57" t="s">
        <v>68</v>
      </c>
      <c r="D208" s="57" t="s">
        <v>492</v>
      </c>
      <c r="E208" s="19">
        <v>836.89</v>
      </c>
      <c r="F208" s="2">
        <f t="shared" si="49"/>
        <v>1311406.6299999999</v>
      </c>
      <c r="G208" s="41">
        <v>222567.07</v>
      </c>
      <c r="H208" s="58">
        <v>52434</v>
      </c>
      <c r="I208" s="50">
        <f t="shared" si="39"/>
        <v>39325.5</v>
      </c>
      <c r="J208" s="58">
        <v>62132</v>
      </c>
      <c r="K208" s="58">
        <v>8162</v>
      </c>
      <c r="L208" s="58">
        <v>179100</v>
      </c>
      <c r="M208" s="58">
        <v>107040</v>
      </c>
      <c r="N208" s="2">
        <f t="shared" si="40"/>
        <v>618326.57000000007</v>
      </c>
      <c r="O208" s="4">
        <f t="shared" si="41"/>
        <v>693080</v>
      </c>
      <c r="P208" s="58">
        <v>300</v>
      </c>
      <c r="Q208" s="58">
        <v>92</v>
      </c>
      <c r="R208" s="4">
        <f t="shared" si="42"/>
        <v>38364</v>
      </c>
      <c r="S208" s="6">
        <f t="shared" si="50"/>
        <v>60197.4977</v>
      </c>
      <c r="T208" s="39">
        <v>13396462</v>
      </c>
      <c r="U208" s="6">
        <f t="shared" si="43"/>
        <v>13396.462</v>
      </c>
      <c r="V208" s="6">
        <f t="shared" si="44"/>
        <v>46801.0357</v>
      </c>
      <c r="W208" s="4">
        <f t="shared" si="45"/>
        <v>936021</v>
      </c>
      <c r="X208" s="21">
        <f t="shared" si="46"/>
        <v>1667465</v>
      </c>
      <c r="Y208" s="22">
        <v>0</v>
      </c>
      <c r="Z208" s="22"/>
      <c r="AA208" s="20">
        <v>0</v>
      </c>
      <c r="AB208" s="4">
        <f t="shared" si="47"/>
        <v>0</v>
      </c>
      <c r="AC208" s="4">
        <f t="shared" si="48"/>
        <v>1667465</v>
      </c>
      <c r="AD208" s="22"/>
      <c r="AE208" s="22"/>
      <c r="AF208" s="22"/>
      <c r="AG208" s="22"/>
      <c r="AH208" s="22"/>
      <c r="AI208" s="22"/>
      <c r="AJ208" s="28">
        <v>0</v>
      </c>
      <c r="AK208" s="28"/>
      <c r="AL208" s="28"/>
      <c r="AM208" s="7">
        <f t="shared" si="51"/>
        <v>1667465</v>
      </c>
      <c r="AN208" s="43" t="str">
        <f>IF(O208&gt;0," ",1)</f>
        <v xml:space="preserve"> </v>
      </c>
      <c r="AO208" s="43" t="str">
        <f>IF(W208&gt;0," ",1)</f>
        <v xml:space="preserve"> </v>
      </c>
    </row>
    <row r="209" spans="1:41" ht="15.95" customHeight="1">
      <c r="A209" s="57" t="s">
        <v>69</v>
      </c>
      <c r="B209" s="57" t="s">
        <v>493</v>
      </c>
      <c r="C209" s="57" t="s">
        <v>203</v>
      </c>
      <c r="D209" s="57" t="s">
        <v>494</v>
      </c>
      <c r="E209" s="19">
        <v>202.94</v>
      </c>
      <c r="F209" s="2">
        <f t="shared" si="49"/>
        <v>318006.98</v>
      </c>
      <c r="G209" s="41">
        <v>108832.76</v>
      </c>
      <c r="H209" s="58">
        <v>18335</v>
      </c>
      <c r="I209" s="50">
        <f t="shared" si="39"/>
        <v>13751.25</v>
      </c>
      <c r="J209" s="58">
        <v>14592</v>
      </c>
      <c r="K209" s="58">
        <v>0</v>
      </c>
      <c r="L209" s="58">
        <v>0</v>
      </c>
      <c r="M209" s="58">
        <v>25225</v>
      </c>
      <c r="N209" s="2">
        <f t="shared" si="40"/>
        <v>162401.01</v>
      </c>
      <c r="O209" s="4">
        <f t="shared" si="41"/>
        <v>155606</v>
      </c>
      <c r="P209" s="58">
        <v>79</v>
      </c>
      <c r="Q209" s="58">
        <v>86</v>
      </c>
      <c r="R209" s="4">
        <f t="shared" si="42"/>
        <v>9444</v>
      </c>
      <c r="S209" s="6">
        <f t="shared" si="50"/>
        <v>14597.474200000001</v>
      </c>
      <c r="T209" s="39">
        <v>6490446</v>
      </c>
      <c r="U209" s="6">
        <f t="shared" si="43"/>
        <v>6490.4459999999999</v>
      </c>
      <c r="V209" s="6">
        <f t="shared" si="44"/>
        <v>8107.0282000000007</v>
      </c>
      <c r="W209" s="4">
        <f t="shared" si="45"/>
        <v>162141</v>
      </c>
      <c r="X209" s="21">
        <f t="shared" si="46"/>
        <v>327191</v>
      </c>
      <c r="Y209" s="22">
        <v>0</v>
      </c>
      <c r="Z209" s="22"/>
      <c r="AA209" s="20">
        <v>0</v>
      </c>
      <c r="AB209" s="4">
        <f t="shared" si="47"/>
        <v>0</v>
      </c>
      <c r="AC209" s="4">
        <f t="shared" si="48"/>
        <v>327191</v>
      </c>
      <c r="AD209" s="22"/>
      <c r="AE209" s="22"/>
      <c r="AF209" s="22"/>
      <c r="AG209" s="22"/>
      <c r="AH209" s="22"/>
      <c r="AI209" s="22"/>
      <c r="AJ209" s="28">
        <v>0</v>
      </c>
      <c r="AK209" s="28"/>
      <c r="AL209" s="28"/>
      <c r="AM209" s="7">
        <f t="shared" si="51"/>
        <v>327191</v>
      </c>
      <c r="AN209" s="43" t="str">
        <f>IF(O209&gt;0," ",1)</f>
        <v xml:space="preserve"> </v>
      </c>
      <c r="AO209" s="43" t="str">
        <f>IF(W209&gt;0," ",1)</f>
        <v xml:space="preserve"> </v>
      </c>
    </row>
    <row r="210" spans="1:41" ht="15.95" customHeight="1">
      <c r="A210" s="57" t="s">
        <v>69</v>
      </c>
      <c r="B210" s="57" t="s">
        <v>493</v>
      </c>
      <c r="C210" s="57" t="s">
        <v>109</v>
      </c>
      <c r="D210" s="57" t="s">
        <v>495</v>
      </c>
      <c r="E210" s="19">
        <v>189.12</v>
      </c>
      <c r="F210" s="2">
        <f t="shared" si="49"/>
        <v>296351.03999999998</v>
      </c>
      <c r="G210" s="41">
        <v>105623.89</v>
      </c>
      <c r="H210" s="58">
        <v>18386</v>
      </c>
      <c r="I210" s="50">
        <f t="shared" si="39"/>
        <v>13789.5</v>
      </c>
      <c r="J210" s="58">
        <v>14653</v>
      </c>
      <c r="K210" s="58">
        <v>0</v>
      </c>
      <c r="L210" s="58">
        <v>0</v>
      </c>
      <c r="M210" s="58">
        <v>12619</v>
      </c>
      <c r="N210" s="2">
        <f t="shared" si="40"/>
        <v>146685.39000000001</v>
      </c>
      <c r="O210" s="4">
        <f t="shared" si="41"/>
        <v>149666</v>
      </c>
      <c r="P210" s="58">
        <v>67</v>
      </c>
      <c r="Q210" s="58">
        <v>90</v>
      </c>
      <c r="R210" s="4">
        <f t="shared" si="42"/>
        <v>8382</v>
      </c>
      <c r="S210" s="6">
        <f t="shared" si="50"/>
        <v>13603.401599999999</v>
      </c>
      <c r="T210" s="39">
        <v>6689290</v>
      </c>
      <c r="U210" s="6">
        <f t="shared" si="43"/>
        <v>6689.29</v>
      </c>
      <c r="V210" s="6">
        <f t="shared" si="44"/>
        <v>6914.1115999999993</v>
      </c>
      <c r="W210" s="4">
        <f t="shared" si="45"/>
        <v>138282</v>
      </c>
      <c r="X210" s="21">
        <f t="shared" si="46"/>
        <v>296330</v>
      </c>
      <c r="Y210" s="22">
        <v>0</v>
      </c>
      <c r="Z210" s="22"/>
      <c r="AA210" s="20">
        <v>0</v>
      </c>
      <c r="AB210" s="4">
        <f t="shared" si="47"/>
        <v>0</v>
      </c>
      <c r="AC210" s="4">
        <f t="shared" si="48"/>
        <v>296330</v>
      </c>
      <c r="AD210" s="22"/>
      <c r="AE210" s="22"/>
      <c r="AF210" s="22"/>
      <c r="AG210" s="22"/>
      <c r="AH210" s="22"/>
      <c r="AI210" s="22"/>
      <c r="AJ210" s="28">
        <v>0</v>
      </c>
      <c r="AK210" s="28"/>
      <c r="AL210" s="28"/>
      <c r="AM210" s="7">
        <f t="shared" si="51"/>
        <v>296330</v>
      </c>
      <c r="AN210" s="43" t="str">
        <f>IF(O210&gt;0," ",1)</f>
        <v xml:space="preserve"> </v>
      </c>
      <c r="AO210" s="43" t="str">
        <f>IF(W210&gt;0," ",1)</f>
        <v xml:space="preserve"> </v>
      </c>
    </row>
    <row r="211" spans="1:41" ht="15.95" customHeight="1">
      <c r="A211" s="57" t="s">
        <v>69</v>
      </c>
      <c r="B211" s="57" t="s">
        <v>493</v>
      </c>
      <c r="C211" s="57" t="s">
        <v>192</v>
      </c>
      <c r="D211" s="57" t="s">
        <v>496</v>
      </c>
      <c r="E211" s="19">
        <v>290.21999999999991</v>
      </c>
      <c r="F211" s="2">
        <f t="shared" si="49"/>
        <v>454774.73999999987</v>
      </c>
      <c r="G211" s="41">
        <v>277248.46000000002</v>
      </c>
      <c r="H211" s="58">
        <v>30997</v>
      </c>
      <c r="I211" s="50">
        <f t="shared" si="39"/>
        <v>23247.75</v>
      </c>
      <c r="J211" s="58">
        <v>24784</v>
      </c>
      <c r="K211" s="58">
        <v>28557</v>
      </c>
      <c r="L211" s="58">
        <v>69301</v>
      </c>
      <c r="M211" s="58">
        <v>38160</v>
      </c>
      <c r="N211" s="2">
        <f t="shared" si="40"/>
        <v>461298.21</v>
      </c>
      <c r="O211" s="4">
        <f t="shared" si="41"/>
        <v>0</v>
      </c>
      <c r="P211" s="58">
        <v>102</v>
      </c>
      <c r="Q211" s="58">
        <v>125</v>
      </c>
      <c r="R211" s="4">
        <f t="shared" si="42"/>
        <v>17723</v>
      </c>
      <c r="S211" s="6">
        <f t="shared" si="50"/>
        <v>20875.524600000001</v>
      </c>
      <c r="T211" s="39">
        <v>17564382</v>
      </c>
      <c r="U211" s="6">
        <f t="shared" si="43"/>
        <v>17564.382000000001</v>
      </c>
      <c r="V211" s="6">
        <f t="shared" si="44"/>
        <v>3311.1425999999992</v>
      </c>
      <c r="W211" s="4">
        <f t="shared" si="45"/>
        <v>66223</v>
      </c>
      <c r="X211" s="21">
        <f t="shared" si="46"/>
        <v>83946</v>
      </c>
      <c r="Y211" s="22">
        <v>0</v>
      </c>
      <c r="Z211" s="22"/>
      <c r="AA211" s="20">
        <v>0</v>
      </c>
      <c r="AB211" s="4">
        <f t="shared" si="47"/>
        <v>0</v>
      </c>
      <c r="AC211" s="4">
        <f t="shared" si="48"/>
        <v>83946</v>
      </c>
      <c r="AD211" s="22">
        <v>2317</v>
      </c>
      <c r="AE211" s="22"/>
      <c r="AF211" s="22"/>
      <c r="AG211" s="22"/>
      <c r="AH211" s="22"/>
      <c r="AI211" s="22"/>
      <c r="AJ211" s="28">
        <v>0</v>
      </c>
      <c r="AK211" s="28"/>
      <c r="AL211" s="28"/>
      <c r="AM211" s="7">
        <f t="shared" si="51"/>
        <v>81629</v>
      </c>
      <c r="AN211" s="43">
        <f>IF(O211&gt;0," ",1)</f>
        <v>1</v>
      </c>
      <c r="AO211" s="43" t="str">
        <f>IF(W211&gt;0," ",1)</f>
        <v xml:space="preserve"> </v>
      </c>
    </row>
    <row r="212" spans="1:41" ht="15.95" customHeight="1">
      <c r="A212" s="57" t="s">
        <v>69</v>
      </c>
      <c r="B212" s="57" t="s">
        <v>493</v>
      </c>
      <c r="C212" s="57" t="s">
        <v>26</v>
      </c>
      <c r="D212" s="57" t="s">
        <v>497</v>
      </c>
      <c r="E212" s="19">
        <v>1553.7999999999997</v>
      </c>
      <c r="F212" s="2">
        <f t="shared" si="49"/>
        <v>2434804.5999999996</v>
      </c>
      <c r="G212" s="41">
        <v>458268.6</v>
      </c>
      <c r="H212" s="58">
        <v>187019</v>
      </c>
      <c r="I212" s="50">
        <f t="shared" si="39"/>
        <v>140264.25</v>
      </c>
      <c r="J212" s="58">
        <v>149102</v>
      </c>
      <c r="K212" s="58">
        <v>173114</v>
      </c>
      <c r="L212" s="58">
        <v>368237</v>
      </c>
      <c r="M212" s="58">
        <v>63576</v>
      </c>
      <c r="N212" s="2">
        <f t="shared" si="40"/>
        <v>1352561.85</v>
      </c>
      <c r="O212" s="4">
        <f t="shared" si="41"/>
        <v>1082243</v>
      </c>
      <c r="P212" s="58">
        <v>793</v>
      </c>
      <c r="Q212" s="58">
        <v>75</v>
      </c>
      <c r="R212" s="4">
        <f t="shared" si="42"/>
        <v>82670</v>
      </c>
      <c r="S212" s="6">
        <f t="shared" si="50"/>
        <v>111764.834</v>
      </c>
      <c r="T212" s="39">
        <v>27507119</v>
      </c>
      <c r="U212" s="6">
        <f t="shared" si="43"/>
        <v>27507.118999999999</v>
      </c>
      <c r="V212" s="6">
        <f t="shared" si="44"/>
        <v>84257.714999999997</v>
      </c>
      <c r="W212" s="4">
        <f t="shared" si="45"/>
        <v>1685154</v>
      </c>
      <c r="X212" s="21">
        <f t="shared" si="46"/>
        <v>2850067</v>
      </c>
      <c r="Y212" s="22">
        <v>0</v>
      </c>
      <c r="Z212" s="22"/>
      <c r="AA212" s="20">
        <v>0</v>
      </c>
      <c r="AB212" s="4">
        <f t="shared" si="47"/>
        <v>0</v>
      </c>
      <c r="AC212" s="4">
        <f t="shared" si="48"/>
        <v>2850067</v>
      </c>
      <c r="AD212" s="22"/>
      <c r="AE212" s="22"/>
      <c r="AF212" s="22"/>
      <c r="AG212" s="22"/>
      <c r="AH212" s="22"/>
      <c r="AI212" s="22"/>
      <c r="AJ212" s="28">
        <v>0</v>
      </c>
      <c r="AK212" s="28"/>
      <c r="AL212" s="28"/>
      <c r="AM212" s="7">
        <f t="shared" si="51"/>
        <v>2850067</v>
      </c>
      <c r="AN212" s="43" t="str">
        <f>IF(O212&gt;0," ",1)</f>
        <v xml:space="preserve"> </v>
      </c>
      <c r="AO212" s="43" t="str">
        <f>IF(W212&gt;0," ",1)</f>
        <v xml:space="preserve"> </v>
      </c>
    </row>
    <row r="213" spans="1:41" ht="15.95" customHeight="1">
      <c r="A213" s="57" t="s">
        <v>69</v>
      </c>
      <c r="B213" s="57" t="s">
        <v>493</v>
      </c>
      <c r="C213" s="57" t="s">
        <v>17</v>
      </c>
      <c r="D213" s="57" t="s">
        <v>498</v>
      </c>
      <c r="E213" s="19">
        <v>354.16</v>
      </c>
      <c r="F213" s="2">
        <f t="shared" si="49"/>
        <v>554968.72000000009</v>
      </c>
      <c r="G213" s="41">
        <v>183628.44</v>
      </c>
      <c r="H213" s="58">
        <v>35382</v>
      </c>
      <c r="I213" s="50">
        <f t="shared" si="39"/>
        <v>26536.5</v>
      </c>
      <c r="J213" s="58">
        <v>28113</v>
      </c>
      <c r="K213" s="58">
        <v>32960</v>
      </c>
      <c r="L213" s="58">
        <v>77931</v>
      </c>
      <c r="M213" s="58">
        <v>29878</v>
      </c>
      <c r="N213" s="2">
        <f t="shared" si="40"/>
        <v>379046.94</v>
      </c>
      <c r="O213" s="4">
        <f t="shared" si="41"/>
        <v>175922</v>
      </c>
      <c r="P213" s="58">
        <v>164</v>
      </c>
      <c r="Q213" s="58">
        <v>79</v>
      </c>
      <c r="R213" s="4">
        <f t="shared" si="42"/>
        <v>18009</v>
      </c>
      <c r="S213" s="6">
        <f t="shared" si="50"/>
        <v>25474.728800000001</v>
      </c>
      <c r="T213" s="39">
        <v>10833536</v>
      </c>
      <c r="U213" s="6">
        <f t="shared" si="43"/>
        <v>10833.536</v>
      </c>
      <c r="V213" s="6">
        <f t="shared" si="44"/>
        <v>14641.192800000001</v>
      </c>
      <c r="W213" s="4">
        <f t="shared" si="45"/>
        <v>292824</v>
      </c>
      <c r="X213" s="21">
        <f t="shared" si="46"/>
        <v>486755</v>
      </c>
      <c r="Y213" s="22">
        <v>0</v>
      </c>
      <c r="Z213" s="22"/>
      <c r="AA213" s="20">
        <v>0</v>
      </c>
      <c r="AB213" s="4">
        <f t="shared" si="47"/>
        <v>0</v>
      </c>
      <c r="AC213" s="4">
        <f t="shared" si="48"/>
        <v>486755</v>
      </c>
      <c r="AD213" s="22"/>
      <c r="AE213" s="22"/>
      <c r="AF213" s="22"/>
      <c r="AG213" s="22"/>
      <c r="AH213" s="22"/>
      <c r="AI213" s="22"/>
      <c r="AJ213" s="28">
        <v>0</v>
      </c>
      <c r="AK213" s="28"/>
      <c r="AL213" s="28"/>
      <c r="AM213" s="7">
        <f t="shared" si="51"/>
        <v>486755</v>
      </c>
      <c r="AN213" s="43" t="str">
        <f>IF(O213&gt;0," ",1)</f>
        <v xml:space="preserve"> </v>
      </c>
      <c r="AO213" s="43" t="str">
        <f>IF(W213&gt;0," ",1)</f>
        <v xml:space="preserve"> </v>
      </c>
    </row>
    <row r="214" spans="1:41" ht="15.95" customHeight="1">
      <c r="A214" s="57" t="s">
        <v>69</v>
      </c>
      <c r="B214" s="57" t="s">
        <v>493</v>
      </c>
      <c r="C214" s="57" t="s">
        <v>14</v>
      </c>
      <c r="D214" s="57" t="s">
        <v>499</v>
      </c>
      <c r="E214" s="19">
        <v>359.39</v>
      </c>
      <c r="F214" s="2">
        <f t="shared" si="49"/>
        <v>563164.13</v>
      </c>
      <c r="G214" s="41">
        <v>163776.70000000001</v>
      </c>
      <c r="H214" s="58">
        <v>36483</v>
      </c>
      <c r="I214" s="50">
        <f t="shared" si="39"/>
        <v>27362.25</v>
      </c>
      <c r="J214" s="58">
        <v>29044</v>
      </c>
      <c r="K214" s="58">
        <v>33750</v>
      </c>
      <c r="L214" s="58">
        <v>73528</v>
      </c>
      <c r="M214" s="58">
        <v>39094</v>
      </c>
      <c r="N214" s="2">
        <f t="shared" si="40"/>
        <v>366554.95</v>
      </c>
      <c r="O214" s="4">
        <f t="shared" si="41"/>
        <v>196609</v>
      </c>
      <c r="P214" s="58">
        <v>121</v>
      </c>
      <c r="Q214" s="58">
        <v>86</v>
      </c>
      <c r="R214" s="4">
        <f t="shared" si="42"/>
        <v>14464</v>
      </c>
      <c r="S214" s="6">
        <f t="shared" si="50"/>
        <v>25850.922699999999</v>
      </c>
      <c r="T214" s="39">
        <v>10253877</v>
      </c>
      <c r="U214" s="6">
        <f t="shared" si="43"/>
        <v>10253.877</v>
      </c>
      <c r="V214" s="6">
        <f t="shared" si="44"/>
        <v>15597.045699999999</v>
      </c>
      <c r="W214" s="4">
        <f t="shared" si="45"/>
        <v>311941</v>
      </c>
      <c r="X214" s="21">
        <f t="shared" si="46"/>
        <v>523014</v>
      </c>
      <c r="Y214" s="22">
        <v>0</v>
      </c>
      <c r="Z214" s="22"/>
      <c r="AA214" s="20">
        <v>0</v>
      </c>
      <c r="AB214" s="4">
        <f t="shared" si="47"/>
        <v>0</v>
      </c>
      <c r="AC214" s="4">
        <f t="shared" si="48"/>
        <v>523014</v>
      </c>
      <c r="AD214" s="22"/>
      <c r="AE214" s="22"/>
      <c r="AF214" s="22"/>
      <c r="AG214" s="22"/>
      <c r="AH214" s="22"/>
      <c r="AI214" s="22"/>
      <c r="AJ214" s="28">
        <v>0</v>
      </c>
      <c r="AK214" s="28"/>
      <c r="AL214" s="28"/>
      <c r="AM214" s="7">
        <f t="shared" si="51"/>
        <v>523014</v>
      </c>
      <c r="AN214" s="43" t="str">
        <f>IF(O214&gt;0," ",1)</f>
        <v xml:space="preserve"> </v>
      </c>
      <c r="AO214" s="43" t="str">
        <f>IF(W214&gt;0," ",1)</f>
        <v xml:space="preserve"> </v>
      </c>
    </row>
    <row r="215" spans="1:41" ht="15.95" customHeight="1">
      <c r="A215" s="57" t="s">
        <v>69</v>
      </c>
      <c r="B215" s="57" t="s">
        <v>493</v>
      </c>
      <c r="C215" s="57" t="s">
        <v>64</v>
      </c>
      <c r="D215" s="57" t="s">
        <v>500</v>
      </c>
      <c r="E215" s="19">
        <v>468.77</v>
      </c>
      <c r="F215" s="2">
        <f t="shared" si="49"/>
        <v>734562.59</v>
      </c>
      <c r="G215" s="41">
        <v>226292.19</v>
      </c>
      <c r="H215" s="58">
        <v>48116</v>
      </c>
      <c r="I215" s="50">
        <f t="shared" si="39"/>
        <v>36087</v>
      </c>
      <c r="J215" s="58">
        <v>38415</v>
      </c>
      <c r="K215" s="58">
        <v>44426</v>
      </c>
      <c r="L215" s="58">
        <v>91055</v>
      </c>
      <c r="M215" s="58">
        <v>25888</v>
      </c>
      <c r="N215" s="2">
        <f t="shared" si="40"/>
        <v>462163.19</v>
      </c>
      <c r="O215" s="4">
        <f t="shared" si="41"/>
        <v>272399</v>
      </c>
      <c r="P215" s="58">
        <v>122</v>
      </c>
      <c r="Q215" s="58">
        <v>106</v>
      </c>
      <c r="R215" s="4">
        <f t="shared" si="42"/>
        <v>17975</v>
      </c>
      <c r="S215" s="6">
        <f t="shared" si="50"/>
        <v>33718.626100000001</v>
      </c>
      <c r="T215" s="39">
        <v>13556697</v>
      </c>
      <c r="U215" s="6">
        <f t="shared" si="43"/>
        <v>13556.697</v>
      </c>
      <c r="V215" s="6">
        <f t="shared" si="44"/>
        <v>20161.929100000001</v>
      </c>
      <c r="W215" s="4">
        <f t="shared" si="45"/>
        <v>403239</v>
      </c>
      <c r="X215" s="21">
        <f t="shared" si="46"/>
        <v>693613</v>
      </c>
      <c r="Y215" s="22">
        <v>0</v>
      </c>
      <c r="Z215" s="22"/>
      <c r="AA215" s="20">
        <v>0</v>
      </c>
      <c r="AB215" s="4">
        <f t="shared" si="47"/>
        <v>0</v>
      </c>
      <c r="AC215" s="4">
        <f t="shared" si="48"/>
        <v>693613</v>
      </c>
      <c r="AD215" s="22"/>
      <c r="AE215" s="22"/>
      <c r="AF215" s="22"/>
      <c r="AG215" s="22"/>
      <c r="AH215" s="22"/>
      <c r="AI215" s="22"/>
      <c r="AJ215" s="28">
        <v>0</v>
      </c>
      <c r="AK215" s="28"/>
      <c r="AL215" s="28"/>
      <c r="AM215" s="7">
        <f t="shared" si="51"/>
        <v>693613</v>
      </c>
      <c r="AN215" s="43" t="str">
        <f>IF(O215&gt;0," ",1)</f>
        <v xml:space="preserve"> </v>
      </c>
      <c r="AO215" s="43" t="str">
        <f>IF(W215&gt;0," ",1)</f>
        <v xml:space="preserve"> </v>
      </c>
    </row>
    <row r="216" spans="1:41" ht="15.95" customHeight="1">
      <c r="A216" s="57" t="s">
        <v>141</v>
      </c>
      <c r="B216" s="57" t="s">
        <v>501</v>
      </c>
      <c r="C216" s="57" t="s">
        <v>144</v>
      </c>
      <c r="D216" s="57" t="s">
        <v>502</v>
      </c>
      <c r="E216" s="19">
        <v>193.7</v>
      </c>
      <c r="F216" s="2">
        <f t="shared" si="49"/>
        <v>303527.89999999997</v>
      </c>
      <c r="G216" s="41">
        <v>499590.83</v>
      </c>
      <c r="H216" s="58">
        <v>20924</v>
      </c>
      <c r="I216" s="50">
        <f t="shared" si="39"/>
        <v>15693</v>
      </c>
      <c r="J216" s="58">
        <v>15768</v>
      </c>
      <c r="K216" s="58">
        <v>0</v>
      </c>
      <c r="L216" s="58">
        <v>0</v>
      </c>
      <c r="M216" s="58">
        <v>59306</v>
      </c>
      <c r="N216" s="2">
        <f t="shared" si="40"/>
        <v>590357.83000000007</v>
      </c>
      <c r="O216" s="4">
        <f t="shared" si="41"/>
        <v>0</v>
      </c>
      <c r="P216" s="58">
        <v>84</v>
      </c>
      <c r="Q216" s="58">
        <v>95</v>
      </c>
      <c r="R216" s="4">
        <f t="shared" si="42"/>
        <v>11092</v>
      </c>
      <c r="S216" s="6">
        <f t="shared" si="50"/>
        <v>13932.841</v>
      </c>
      <c r="T216" s="39">
        <v>31322309</v>
      </c>
      <c r="U216" s="6">
        <f t="shared" si="43"/>
        <v>31322.309000000001</v>
      </c>
      <c r="V216" s="6">
        <f t="shared" si="44"/>
        <v>0</v>
      </c>
      <c r="W216" s="4">
        <f t="shared" si="45"/>
        <v>0</v>
      </c>
      <c r="X216" s="21">
        <f t="shared" si="46"/>
        <v>11092</v>
      </c>
      <c r="Y216" s="22">
        <v>0</v>
      </c>
      <c r="Z216" s="22"/>
      <c r="AA216" s="20">
        <v>0</v>
      </c>
      <c r="AB216" s="4">
        <f t="shared" si="47"/>
        <v>0</v>
      </c>
      <c r="AC216" s="4">
        <f t="shared" si="48"/>
        <v>11092</v>
      </c>
      <c r="AD216" s="22"/>
      <c r="AE216" s="22"/>
      <c r="AF216" s="22"/>
      <c r="AG216" s="22"/>
      <c r="AH216" s="22"/>
      <c r="AI216" s="22"/>
      <c r="AJ216" s="28">
        <v>83793</v>
      </c>
      <c r="AK216" s="28"/>
      <c r="AL216" s="28"/>
      <c r="AM216" s="7">
        <f t="shared" si="51"/>
        <v>94885</v>
      </c>
      <c r="AN216" s="43">
        <f>IF(O216&gt;0," ",1)</f>
        <v>1</v>
      </c>
      <c r="AO216" s="43">
        <f>IF(W216&gt;0," ",1)</f>
        <v>1</v>
      </c>
    </row>
    <row r="217" spans="1:41" ht="15.95" customHeight="1">
      <c r="A217" s="57" t="s">
        <v>141</v>
      </c>
      <c r="B217" s="57" t="s">
        <v>501</v>
      </c>
      <c r="C217" s="57" t="s">
        <v>205</v>
      </c>
      <c r="D217" s="57" t="s">
        <v>503</v>
      </c>
      <c r="E217" s="19">
        <v>149.14000000000001</v>
      </c>
      <c r="F217" s="2">
        <f t="shared" si="49"/>
        <v>233702.38000000003</v>
      </c>
      <c r="G217" s="41">
        <v>269771.82</v>
      </c>
      <c r="H217" s="58">
        <v>15830</v>
      </c>
      <c r="I217" s="50">
        <f t="shared" si="39"/>
        <v>11872.5</v>
      </c>
      <c r="J217" s="58">
        <v>11763</v>
      </c>
      <c r="K217" s="58">
        <v>0</v>
      </c>
      <c r="L217" s="58">
        <v>0</v>
      </c>
      <c r="M217" s="58">
        <v>49164</v>
      </c>
      <c r="N217" s="2">
        <f t="shared" si="40"/>
        <v>342571.32</v>
      </c>
      <c r="O217" s="4">
        <f t="shared" si="41"/>
        <v>0</v>
      </c>
      <c r="P217" s="58">
        <v>80</v>
      </c>
      <c r="Q217" s="58">
        <v>110</v>
      </c>
      <c r="R217" s="4">
        <f t="shared" si="42"/>
        <v>12232</v>
      </c>
      <c r="S217" s="6">
        <f t="shared" si="50"/>
        <v>10727.6402</v>
      </c>
      <c r="T217" s="39">
        <v>16369649</v>
      </c>
      <c r="U217" s="6">
        <f t="shared" si="43"/>
        <v>16369.648999999999</v>
      </c>
      <c r="V217" s="6">
        <f t="shared" si="44"/>
        <v>0</v>
      </c>
      <c r="W217" s="4">
        <f t="shared" si="45"/>
        <v>0</v>
      </c>
      <c r="X217" s="21">
        <f t="shared" si="46"/>
        <v>12232</v>
      </c>
      <c r="Y217" s="22">
        <v>0</v>
      </c>
      <c r="Z217" s="22"/>
      <c r="AA217" s="20">
        <v>0</v>
      </c>
      <c r="AB217" s="4">
        <f t="shared" si="47"/>
        <v>0</v>
      </c>
      <c r="AC217" s="4">
        <f t="shared" si="48"/>
        <v>12232</v>
      </c>
      <c r="AD217" s="22"/>
      <c r="AE217" s="22"/>
      <c r="AF217" s="22"/>
      <c r="AG217" s="22"/>
      <c r="AH217" s="22"/>
      <c r="AI217" s="22"/>
      <c r="AJ217" s="28">
        <v>0</v>
      </c>
      <c r="AK217" s="28"/>
      <c r="AL217" s="28"/>
      <c r="AM217" s="7">
        <f t="shared" si="51"/>
        <v>12232</v>
      </c>
      <c r="AN217" s="43">
        <f>IF(O217&gt;0," ",1)</f>
        <v>1</v>
      </c>
      <c r="AO217" s="43">
        <f>IF(W217&gt;0," ",1)</f>
        <v>1</v>
      </c>
    </row>
    <row r="218" spans="1:41" ht="15.95" customHeight="1">
      <c r="A218" s="57" t="s">
        <v>141</v>
      </c>
      <c r="B218" s="57" t="s">
        <v>501</v>
      </c>
      <c r="C218" s="57" t="s">
        <v>147</v>
      </c>
      <c r="D218" s="57" t="s">
        <v>505</v>
      </c>
      <c r="E218" s="19">
        <v>2189.31</v>
      </c>
      <c r="F218" s="2">
        <f t="shared" si="49"/>
        <v>3430648.77</v>
      </c>
      <c r="G218" s="41">
        <v>610276.1</v>
      </c>
      <c r="H218" s="58">
        <v>267184</v>
      </c>
      <c r="I218" s="50">
        <f t="shared" si="39"/>
        <v>200388</v>
      </c>
      <c r="J218" s="58">
        <v>208546</v>
      </c>
      <c r="K218" s="58">
        <v>140975</v>
      </c>
      <c r="L218" s="58">
        <v>600903</v>
      </c>
      <c r="M218" s="58">
        <v>55038</v>
      </c>
      <c r="N218" s="2">
        <f t="shared" si="40"/>
        <v>1816126.1</v>
      </c>
      <c r="O218" s="4">
        <f t="shared" si="41"/>
        <v>1614523</v>
      </c>
      <c r="P218" s="58">
        <v>651</v>
      </c>
      <c r="Q218" s="58">
        <v>57</v>
      </c>
      <c r="R218" s="4">
        <f t="shared" si="42"/>
        <v>51579</v>
      </c>
      <c r="S218" s="6">
        <f t="shared" si="50"/>
        <v>157477.06830000001</v>
      </c>
      <c r="T218" s="39">
        <v>37905348</v>
      </c>
      <c r="U218" s="6">
        <f t="shared" si="43"/>
        <v>37905.347999999998</v>
      </c>
      <c r="V218" s="6">
        <f t="shared" si="44"/>
        <v>119571.72030000002</v>
      </c>
      <c r="W218" s="4">
        <f t="shared" si="45"/>
        <v>2391434</v>
      </c>
      <c r="X218" s="21">
        <f t="shared" si="46"/>
        <v>4057536</v>
      </c>
      <c r="Y218" s="22">
        <v>0</v>
      </c>
      <c r="Z218" s="22"/>
      <c r="AA218" s="20">
        <v>0</v>
      </c>
      <c r="AB218" s="4">
        <f t="shared" si="47"/>
        <v>0</v>
      </c>
      <c r="AC218" s="4">
        <f t="shared" si="48"/>
        <v>4057536</v>
      </c>
      <c r="AD218" s="22"/>
      <c r="AE218" s="22"/>
      <c r="AF218" s="22"/>
      <c r="AG218" s="22"/>
      <c r="AH218" s="22"/>
      <c r="AI218" s="22"/>
      <c r="AJ218" s="28">
        <v>0</v>
      </c>
      <c r="AK218" s="28"/>
      <c r="AL218" s="28"/>
      <c r="AM218" s="7">
        <f t="shared" si="51"/>
        <v>4057536</v>
      </c>
      <c r="AN218" s="43" t="str">
        <f>IF(O218&gt;0," ",1)</f>
        <v xml:space="preserve"> </v>
      </c>
      <c r="AO218" s="43" t="str">
        <f>IF(W218&gt;0," ",1)</f>
        <v xml:space="preserve"> </v>
      </c>
    </row>
    <row r="219" spans="1:41" ht="15.95" customHeight="1">
      <c r="A219" s="57" t="s">
        <v>141</v>
      </c>
      <c r="B219" s="57" t="s">
        <v>501</v>
      </c>
      <c r="C219" s="57" t="s">
        <v>43</v>
      </c>
      <c r="D219" s="57" t="s">
        <v>506</v>
      </c>
      <c r="E219" s="19">
        <v>8270.01</v>
      </c>
      <c r="F219" s="2">
        <f t="shared" si="49"/>
        <v>12959105.67</v>
      </c>
      <c r="G219" s="41">
        <v>3989927.49</v>
      </c>
      <c r="H219" s="58">
        <v>1043090</v>
      </c>
      <c r="I219" s="50">
        <f t="shared" si="39"/>
        <v>782317.5</v>
      </c>
      <c r="J219" s="58">
        <v>776794</v>
      </c>
      <c r="K219" s="58">
        <v>522852</v>
      </c>
      <c r="L219" s="58">
        <v>2140885</v>
      </c>
      <c r="M219" s="58">
        <v>53516</v>
      </c>
      <c r="N219" s="2">
        <f t="shared" si="40"/>
        <v>8266291.9900000002</v>
      </c>
      <c r="O219" s="4">
        <f t="shared" si="41"/>
        <v>4692814</v>
      </c>
      <c r="P219" s="58">
        <v>1901</v>
      </c>
      <c r="Q219" s="58">
        <v>53</v>
      </c>
      <c r="R219" s="4">
        <f t="shared" si="42"/>
        <v>140047</v>
      </c>
      <c r="S219" s="6">
        <f t="shared" si="50"/>
        <v>594861.81929999997</v>
      </c>
      <c r="T219" s="39">
        <v>252679942</v>
      </c>
      <c r="U219" s="6">
        <f t="shared" si="43"/>
        <v>252679.94200000001</v>
      </c>
      <c r="V219" s="6">
        <f t="shared" si="44"/>
        <v>342181.87729999993</v>
      </c>
      <c r="W219" s="4">
        <f t="shared" si="45"/>
        <v>6843638</v>
      </c>
      <c r="X219" s="21">
        <f t="shared" si="46"/>
        <v>11676499</v>
      </c>
      <c r="Y219" s="22">
        <v>0</v>
      </c>
      <c r="Z219" s="22"/>
      <c r="AA219" s="20">
        <v>0</v>
      </c>
      <c r="AB219" s="4">
        <f t="shared" si="47"/>
        <v>0</v>
      </c>
      <c r="AC219" s="4">
        <f t="shared" si="48"/>
        <v>11676499</v>
      </c>
      <c r="AD219" s="22"/>
      <c r="AE219" s="22"/>
      <c r="AF219" s="22"/>
      <c r="AG219" s="22"/>
      <c r="AH219" s="22"/>
      <c r="AI219" s="22"/>
      <c r="AJ219" s="28">
        <v>0</v>
      </c>
      <c r="AK219" s="28"/>
      <c r="AL219" s="28"/>
      <c r="AM219" s="7">
        <f t="shared" si="51"/>
        <v>11676499</v>
      </c>
      <c r="AN219" s="43" t="str">
        <f>IF(O219&gt;0," ",1)</f>
        <v xml:space="preserve"> </v>
      </c>
      <c r="AO219" s="43" t="str">
        <f>IF(W219&gt;0," ",1)</f>
        <v xml:space="preserve"> </v>
      </c>
    </row>
    <row r="220" spans="1:41" ht="15.95" customHeight="1">
      <c r="A220" s="57" t="s">
        <v>141</v>
      </c>
      <c r="B220" s="57" t="s">
        <v>501</v>
      </c>
      <c r="C220" s="57" t="s">
        <v>44</v>
      </c>
      <c r="D220" s="57" t="s">
        <v>507</v>
      </c>
      <c r="E220" s="19">
        <v>1151.27</v>
      </c>
      <c r="F220" s="2">
        <f t="shared" si="49"/>
        <v>1804040.09</v>
      </c>
      <c r="G220" s="41">
        <v>401503.14</v>
      </c>
      <c r="H220" s="58">
        <v>147416</v>
      </c>
      <c r="I220" s="50">
        <f t="shared" si="39"/>
        <v>110562</v>
      </c>
      <c r="J220" s="58">
        <v>109965</v>
      </c>
      <c r="K220" s="58">
        <v>73602</v>
      </c>
      <c r="L220" s="58">
        <v>296579</v>
      </c>
      <c r="M220" s="58">
        <v>54998</v>
      </c>
      <c r="N220" s="2">
        <f t="shared" si="40"/>
        <v>1047209.14</v>
      </c>
      <c r="O220" s="4">
        <f t="shared" si="41"/>
        <v>756831</v>
      </c>
      <c r="P220" s="58">
        <v>213</v>
      </c>
      <c r="Q220" s="58">
        <v>88</v>
      </c>
      <c r="R220" s="4">
        <f t="shared" si="42"/>
        <v>26054</v>
      </c>
      <c r="S220" s="6">
        <f t="shared" si="50"/>
        <v>82810.8511</v>
      </c>
      <c r="T220" s="39">
        <v>24997040</v>
      </c>
      <c r="U220" s="6">
        <f t="shared" si="43"/>
        <v>24997.040000000001</v>
      </c>
      <c r="V220" s="6">
        <f t="shared" si="44"/>
        <v>57813.811099999999</v>
      </c>
      <c r="W220" s="4">
        <f t="shared" si="45"/>
        <v>1156276</v>
      </c>
      <c r="X220" s="21">
        <f t="shared" si="46"/>
        <v>1939161</v>
      </c>
      <c r="Y220" s="22">
        <v>0</v>
      </c>
      <c r="Z220" s="22"/>
      <c r="AA220" s="20">
        <v>0</v>
      </c>
      <c r="AB220" s="4">
        <f t="shared" si="47"/>
        <v>0</v>
      </c>
      <c r="AC220" s="4">
        <f t="shared" si="48"/>
        <v>1939161</v>
      </c>
      <c r="AD220" s="22"/>
      <c r="AE220" s="22"/>
      <c r="AF220" s="22"/>
      <c r="AG220" s="22"/>
      <c r="AH220" s="22"/>
      <c r="AI220" s="22"/>
      <c r="AJ220" s="28">
        <v>0</v>
      </c>
      <c r="AK220" s="28"/>
      <c r="AL220" s="28"/>
      <c r="AM220" s="7">
        <f t="shared" si="51"/>
        <v>1939161</v>
      </c>
      <c r="AN220" s="43" t="str">
        <f>IF(O220&gt;0," ",1)</f>
        <v xml:space="preserve"> </v>
      </c>
      <c r="AO220" s="43" t="str">
        <f>IF(W220&gt;0," ",1)</f>
        <v xml:space="preserve"> </v>
      </c>
    </row>
    <row r="221" spans="1:41" ht="15.95" customHeight="1">
      <c r="A221" s="57" t="s">
        <v>141</v>
      </c>
      <c r="B221" s="57" t="s">
        <v>501</v>
      </c>
      <c r="C221" s="57" t="s">
        <v>867</v>
      </c>
      <c r="D221" s="57" t="s">
        <v>504</v>
      </c>
      <c r="E221" s="19">
        <v>1323.28</v>
      </c>
      <c r="F221" s="2">
        <f t="shared" si="49"/>
        <v>2073579.76</v>
      </c>
      <c r="G221" s="41">
        <v>588501.1</v>
      </c>
      <c r="H221" s="58">
        <v>175987</v>
      </c>
      <c r="I221" s="50">
        <f t="shared" si="39"/>
        <v>131990.25</v>
      </c>
      <c r="J221" s="58">
        <v>131185</v>
      </c>
      <c r="K221" s="58">
        <v>88014</v>
      </c>
      <c r="L221" s="58">
        <v>336642</v>
      </c>
      <c r="M221" s="58">
        <v>124987</v>
      </c>
      <c r="N221" s="2">
        <f t="shared" si="40"/>
        <v>1401319.35</v>
      </c>
      <c r="O221" s="4">
        <f t="shared" si="41"/>
        <v>672260</v>
      </c>
      <c r="P221" s="58">
        <v>481</v>
      </c>
      <c r="Q221" s="58">
        <v>92</v>
      </c>
      <c r="R221" s="4">
        <f t="shared" si="42"/>
        <v>61510</v>
      </c>
      <c r="S221" s="6">
        <f t="shared" si="50"/>
        <v>95183.530400000003</v>
      </c>
      <c r="T221" s="39">
        <v>35971950</v>
      </c>
      <c r="U221" s="6">
        <f t="shared" si="43"/>
        <v>35971.949999999997</v>
      </c>
      <c r="V221" s="6">
        <f t="shared" si="44"/>
        <v>59211.580400000006</v>
      </c>
      <c r="W221" s="4">
        <f t="shared" si="45"/>
        <v>1184232</v>
      </c>
      <c r="X221" s="21">
        <f t="shared" si="46"/>
        <v>1918002</v>
      </c>
      <c r="Y221" s="22">
        <v>0</v>
      </c>
      <c r="Z221" s="22"/>
      <c r="AA221" s="20">
        <v>0</v>
      </c>
      <c r="AB221" s="4">
        <f t="shared" si="47"/>
        <v>0</v>
      </c>
      <c r="AC221" s="4">
        <f t="shared" si="48"/>
        <v>1918002</v>
      </c>
      <c r="AD221" s="22"/>
      <c r="AE221" s="22"/>
      <c r="AF221" s="22"/>
      <c r="AG221" s="22"/>
      <c r="AH221" s="22"/>
      <c r="AI221" s="22"/>
      <c r="AJ221" s="28">
        <v>0</v>
      </c>
      <c r="AK221" s="28"/>
      <c r="AL221" s="28"/>
      <c r="AM221" s="7">
        <f t="shared" si="51"/>
        <v>1918002</v>
      </c>
      <c r="AN221" s="43" t="str">
        <f>IF(O221&gt;0," ",1)</f>
        <v xml:space="preserve"> </v>
      </c>
      <c r="AO221" s="43" t="str">
        <f>IF(W221&gt;0," ",1)</f>
        <v xml:space="preserve"> </v>
      </c>
    </row>
    <row r="222" spans="1:41" ht="15.95" customHeight="1">
      <c r="A222" s="57" t="s">
        <v>45</v>
      </c>
      <c r="B222" s="57" t="s">
        <v>508</v>
      </c>
      <c r="C222" s="57" t="s">
        <v>192</v>
      </c>
      <c r="D222" s="57" t="s">
        <v>509</v>
      </c>
      <c r="E222" s="19">
        <v>328.68</v>
      </c>
      <c r="F222" s="2">
        <f t="shared" si="49"/>
        <v>515041.56</v>
      </c>
      <c r="G222" s="41">
        <v>177794.2</v>
      </c>
      <c r="H222" s="58">
        <v>45094</v>
      </c>
      <c r="I222" s="50">
        <f t="shared" si="39"/>
        <v>33820.5</v>
      </c>
      <c r="J222" s="58">
        <v>27031</v>
      </c>
      <c r="K222" s="58">
        <v>92382</v>
      </c>
      <c r="L222" s="58">
        <v>82875</v>
      </c>
      <c r="M222" s="58">
        <v>84702</v>
      </c>
      <c r="N222" s="2">
        <f t="shared" si="40"/>
        <v>498604.7</v>
      </c>
      <c r="O222" s="4">
        <f t="shared" si="41"/>
        <v>16437</v>
      </c>
      <c r="P222" s="58">
        <v>77</v>
      </c>
      <c r="Q222" s="58">
        <v>125</v>
      </c>
      <c r="R222" s="4">
        <f t="shared" si="42"/>
        <v>13379</v>
      </c>
      <c r="S222" s="6">
        <f t="shared" si="50"/>
        <v>23641.952399999998</v>
      </c>
      <c r="T222" s="39">
        <v>11119087</v>
      </c>
      <c r="U222" s="6">
        <f t="shared" si="43"/>
        <v>11119.087</v>
      </c>
      <c r="V222" s="6">
        <f t="shared" si="44"/>
        <v>12522.865399999999</v>
      </c>
      <c r="W222" s="4">
        <f t="shared" si="45"/>
        <v>250457</v>
      </c>
      <c r="X222" s="21">
        <f t="shared" si="46"/>
        <v>280273</v>
      </c>
      <c r="Y222" s="22">
        <v>0</v>
      </c>
      <c r="Z222" s="22"/>
      <c r="AA222" s="20">
        <v>0</v>
      </c>
      <c r="AB222" s="4">
        <f t="shared" si="47"/>
        <v>0</v>
      </c>
      <c r="AC222" s="4">
        <f t="shared" si="48"/>
        <v>280273</v>
      </c>
      <c r="AD222" s="22"/>
      <c r="AE222" s="22"/>
      <c r="AF222" s="22"/>
      <c r="AG222" s="22"/>
      <c r="AH222" s="22"/>
      <c r="AI222" s="22"/>
      <c r="AJ222" s="28">
        <v>0</v>
      </c>
      <c r="AK222" s="28"/>
      <c r="AL222" s="28"/>
      <c r="AM222" s="7">
        <f t="shared" si="51"/>
        <v>280273</v>
      </c>
      <c r="AN222" s="43" t="str">
        <f>IF(O222&gt;0," ",1)</f>
        <v xml:space="preserve"> </v>
      </c>
      <c r="AO222" s="43" t="str">
        <f>IF(W222&gt;0," ",1)</f>
        <v xml:space="preserve"> </v>
      </c>
    </row>
    <row r="223" spans="1:41" ht="15.95" customHeight="1">
      <c r="A223" s="57" t="s">
        <v>45</v>
      </c>
      <c r="B223" s="57" t="s">
        <v>508</v>
      </c>
      <c r="C223" s="57" t="s">
        <v>96</v>
      </c>
      <c r="D223" s="57" t="s">
        <v>510</v>
      </c>
      <c r="E223" s="19">
        <v>516.4</v>
      </c>
      <c r="F223" s="2">
        <f t="shared" si="49"/>
        <v>809198.79999999993</v>
      </c>
      <c r="G223" s="41">
        <v>451076.26999999996</v>
      </c>
      <c r="H223" s="58">
        <v>61344</v>
      </c>
      <c r="I223" s="50">
        <f t="shared" si="39"/>
        <v>46008</v>
      </c>
      <c r="J223" s="58">
        <v>36771</v>
      </c>
      <c r="K223" s="58">
        <v>124927</v>
      </c>
      <c r="L223" s="58">
        <v>85991</v>
      </c>
      <c r="M223" s="58">
        <v>74198</v>
      </c>
      <c r="N223" s="2">
        <f t="shared" si="40"/>
        <v>818971.27</v>
      </c>
      <c r="O223" s="4">
        <f t="shared" si="41"/>
        <v>0</v>
      </c>
      <c r="P223" s="58">
        <v>217</v>
      </c>
      <c r="Q223" s="58">
        <v>97</v>
      </c>
      <c r="R223" s="4">
        <f t="shared" si="42"/>
        <v>29258</v>
      </c>
      <c r="S223" s="6">
        <f t="shared" si="50"/>
        <v>37144.652000000002</v>
      </c>
      <c r="T223" s="39">
        <v>27706550</v>
      </c>
      <c r="U223" s="6">
        <f t="shared" si="43"/>
        <v>27706.55</v>
      </c>
      <c r="V223" s="6">
        <f t="shared" si="44"/>
        <v>9438.1020000000026</v>
      </c>
      <c r="W223" s="4">
        <f t="shared" si="45"/>
        <v>188762</v>
      </c>
      <c r="X223" s="21">
        <f t="shared" si="46"/>
        <v>218020</v>
      </c>
      <c r="Y223" s="22">
        <v>0</v>
      </c>
      <c r="Z223" s="22"/>
      <c r="AA223" s="20">
        <v>0</v>
      </c>
      <c r="AB223" s="4">
        <f t="shared" si="47"/>
        <v>0</v>
      </c>
      <c r="AC223" s="4">
        <f t="shared" si="48"/>
        <v>218020</v>
      </c>
      <c r="AD223" s="22"/>
      <c r="AE223" s="22"/>
      <c r="AF223" s="22"/>
      <c r="AG223" s="22"/>
      <c r="AH223" s="22"/>
      <c r="AI223" s="22"/>
      <c r="AJ223" s="28">
        <v>21082</v>
      </c>
      <c r="AK223" s="28"/>
      <c r="AL223" s="28"/>
      <c r="AM223" s="7">
        <f t="shared" si="51"/>
        <v>239102</v>
      </c>
      <c r="AN223" s="43">
        <f>IF(O223&gt;0," ",1)</f>
        <v>1</v>
      </c>
      <c r="AO223" s="43" t="str">
        <f>IF(W223&gt;0," ",1)</f>
        <v xml:space="preserve"> </v>
      </c>
    </row>
    <row r="224" spans="1:41" ht="15.95" customHeight="1">
      <c r="A224" s="57" t="s">
        <v>45</v>
      </c>
      <c r="B224" s="57" t="s">
        <v>508</v>
      </c>
      <c r="C224" s="57" t="s">
        <v>56</v>
      </c>
      <c r="D224" s="57" t="s">
        <v>511</v>
      </c>
      <c r="E224" s="19">
        <v>2337.9899999999998</v>
      </c>
      <c r="F224" s="2">
        <f t="shared" si="49"/>
        <v>3663630.3299999996</v>
      </c>
      <c r="G224" s="41">
        <v>1346216.84</v>
      </c>
      <c r="H224" s="58">
        <v>366702</v>
      </c>
      <c r="I224" s="50">
        <f t="shared" si="39"/>
        <v>275026.5</v>
      </c>
      <c r="J224" s="58">
        <v>219671</v>
      </c>
      <c r="K224" s="58">
        <v>746100</v>
      </c>
      <c r="L224" s="58">
        <v>546460</v>
      </c>
      <c r="M224" s="58">
        <v>122350</v>
      </c>
      <c r="N224" s="2">
        <f t="shared" si="40"/>
        <v>3255824.34</v>
      </c>
      <c r="O224" s="4">
        <f t="shared" si="41"/>
        <v>407806</v>
      </c>
      <c r="P224" s="58">
        <v>528</v>
      </c>
      <c r="Q224" s="58">
        <v>77</v>
      </c>
      <c r="R224" s="4">
        <f t="shared" si="42"/>
        <v>56512</v>
      </c>
      <c r="S224" s="6">
        <f t="shared" si="50"/>
        <v>168171.6207</v>
      </c>
      <c r="T224" s="39">
        <v>83928731</v>
      </c>
      <c r="U224" s="6">
        <f t="shared" si="43"/>
        <v>83928.731</v>
      </c>
      <c r="V224" s="6">
        <f t="shared" si="44"/>
        <v>84242.8897</v>
      </c>
      <c r="W224" s="4">
        <f t="shared" si="45"/>
        <v>1684858</v>
      </c>
      <c r="X224" s="21">
        <f t="shared" si="46"/>
        <v>2149176</v>
      </c>
      <c r="Y224" s="22">
        <v>0</v>
      </c>
      <c r="Z224" s="22"/>
      <c r="AA224" s="20">
        <v>0</v>
      </c>
      <c r="AB224" s="4">
        <f t="shared" si="47"/>
        <v>0</v>
      </c>
      <c r="AC224" s="4">
        <f t="shared" si="48"/>
        <v>2149176</v>
      </c>
      <c r="AD224" s="22"/>
      <c r="AE224" s="22"/>
      <c r="AF224" s="22"/>
      <c r="AG224" s="22"/>
      <c r="AH224" s="22"/>
      <c r="AI224" s="22"/>
      <c r="AJ224" s="28">
        <v>0</v>
      </c>
      <c r="AK224" s="28"/>
      <c r="AL224" s="28"/>
      <c r="AM224" s="7">
        <f t="shared" si="51"/>
        <v>2149176</v>
      </c>
      <c r="AN224" s="43" t="str">
        <f>IF(O224&gt;0," ",1)</f>
        <v xml:space="preserve"> </v>
      </c>
      <c r="AO224" s="43" t="str">
        <f>IF(W224&gt;0," ",1)</f>
        <v xml:space="preserve"> </v>
      </c>
    </row>
    <row r="225" spans="1:41" ht="15.95" customHeight="1">
      <c r="A225" s="57" t="s">
        <v>45</v>
      </c>
      <c r="B225" s="57" t="s">
        <v>508</v>
      </c>
      <c r="C225" s="57" t="s">
        <v>13</v>
      </c>
      <c r="D225" s="57" t="s">
        <v>512</v>
      </c>
      <c r="E225" s="19">
        <v>1570.55</v>
      </c>
      <c r="F225" s="2">
        <f t="shared" si="49"/>
        <v>2461051.85</v>
      </c>
      <c r="G225" s="41">
        <v>687766.68</v>
      </c>
      <c r="H225" s="58">
        <v>231776</v>
      </c>
      <c r="I225" s="50">
        <f t="shared" si="39"/>
        <v>173832</v>
      </c>
      <c r="J225" s="58">
        <v>138863</v>
      </c>
      <c r="K225" s="58">
        <v>471463</v>
      </c>
      <c r="L225" s="58">
        <v>352386</v>
      </c>
      <c r="M225" s="58">
        <v>118236</v>
      </c>
      <c r="N225" s="2">
        <f t="shared" si="40"/>
        <v>1942546.6800000002</v>
      </c>
      <c r="O225" s="4">
        <f t="shared" si="41"/>
        <v>518505</v>
      </c>
      <c r="P225" s="58">
        <v>435</v>
      </c>
      <c r="Q225" s="58">
        <v>86</v>
      </c>
      <c r="R225" s="4">
        <f t="shared" si="42"/>
        <v>52000</v>
      </c>
      <c r="S225" s="6">
        <f t="shared" si="50"/>
        <v>112969.6615</v>
      </c>
      <c r="T225" s="39">
        <v>43146776</v>
      </c>
      <c r="U225" s="6">
        <f t="shared" si="43"/>
        <v>43146.775999999998</v>
      </c>
      <c r="V225" s="6">
        <f t="shared" si="44"/>
        <v>69822.885500000004</v>
      </c>
      <c r="W225" s="4">
        <f t="shared" si="45"/>
        <v>1396458</v>
      </c>
      <c r="X225" s="21">
        <f t="shared" si="46"/>
        <v>1966963</v>
      </c>
      <c r="Y225" s="22">
        <v>0</v>
      </c>
      <c r="Z225" s="22"/>
      <c r="AA225" s="20">
        <v>0</v>
      </c>
      <c r="AB225" s="4">
        <f t="shared" si="47"/>
        <v>0</v>
      </c>
      <c r="AC225" s="4">
        <f t="shared" si="48"/>
        <v>1966963</v>
      </c>
      <c r="AD225" s="22"/>
      <c r="AE225" s="22"/>
      <c r="AF225" s="22"/>
      <c r="AG225" s="22"/>
      <c r="AH225" s="22"/>
      <c r="AI225" s="22"/>
      <c r="AJ225" s="28">
        <v>0</v>
      </c>
      <c r="AK225" s="28"/>
      <c r="AL225" s="28"/>
      <c r="AM225" s="7">
        <f t="shared" si="51"/>
        <v>1966963</v>
      </c>
      <c r="AN225" s="43" t="str">
        <f>IF(O225&gt;0," ",1)</f>
        <v xml:space="preserve"> </v>
      </c>
      <c r="AO225" s="43" t="str">
        <f>IF(W225&gt;0," ",1)</f>
        <v xml:space="preserve"> </v>
      </c>
    </row>
    <row r="226" spans="1:41" ht="15.95" customHeight="1">
      <c r="A226" s="57" t="s">
        <v>45</v>
      </c>
      <c r="B226" s="57" t="s">
        <v>508</v>
      </c>
      <c r="C226" s="57" t="s">
        <v>187</v>
      </c>
      <c r="D226" s="57" t="s">
        <v>513</v>
      </c>
      <c r="E226" s="19">
        <v>740.82999999999981</v>
      </c>
      <c r="F226" s="2">
        <f t="shared" si="49"/>
        <v>1160880.6099999996</v>
      </c>
      <c r="G226" s="41">
        <v>963827.19000000006</v>
      </c>
      <c r="H226" s="58">
        <v>128319</v>
      </c>
      <c r="I226" s="50">
        <f t="shared" si="39"/>
        <v>96239.25</v>
      </c>
      <c r="J226" s="58">
        <v>76917</v>
      </c>
      <c r="K226" s="58">
        <v>261753</v>
      </c>
      <c r="L226" s="58">
        <v>187683</v>
      </c>
      <c r="M226" s="58">
        <v>82145</v>
      </c>
      <c r="N226" s="2">
        <f t="shared" si="40"/>
        <v>1668564.44</v>
      </c>
      <c r="O226" s="4">
        <f t="shared" si="41"/>
        <v>0</v>
      </c>
      <c r="P226" s="58">
        <v>352</v>
      </c>
      <c r="Q226" s="58">
        <v>75</v>
      </c>
      <c r="R226" s="4">
        <f t="shared" si="42"/>
        <v>36696</v>
      </c>
      <c r="S226" s="6">
        <f t="shared" si="50"/>
        <v>53287.901899999997</v>
      </c>
      <c r="T226" s="39">
        <v>62512186</v>
      </c>
      <c r="U226" s="6">
        <f t="shared" si="43"/>
        <v>62512.186000000002</v>
      </c>
      <c r="V226" s="6">
        <f t="shared" si="44"/>
        <v>0</v>
      </c>
      <c r="W226" s="4">
        <f t="shared" si="45"/>
        <v>0</v>
      </c>
      <c r="X226" s="21">
        <f t="shared" si="46"/>
        <v>36696</v>
      </c>
      <c r="Y226" s="22">
        <v>0</v>
      </c>
      <c r="Z226" s="22"/>
      <c r="AA226" s="20">
        <v>0</v>
      </c>
      <c r="AB226" s="4">
        <f t="shared" si="47"/>
        <v>0</v>
      </c>
      <c r="AC226" s="4">
        <f t="shared" si="48"/>
        <v>36696</v>
      </c>
      <c r="AD226" s="22"/>
      <c r="AE226" s="22"/>
      <c r="AF226" s="22"/>
      <c r="AG226" s="22"/>
      <c r="AH226" s="22"/>
      <c r="AI226" s="22"/>
      <c r="AJ226" s="28">
        <v>38237</v>
      </c>
      <c r="AK226" s="28"/>
      <c r="AL226" s="28"/>
      <c r="AM226" s="7">
        <f t="shared" si="51"/>
        <v>74933</v>
      </c>
      <c r="AN226" s="43">
        <f>IF(O226&gt;0," ",1)</f>
        <v>1</v>
      </c>
      <c r="AO226" s="43">
        <f>IF(W226&gt;0," ",1)</f>
        <v>1</v>
      </c>
    </row>
    <row r="227" spans="1:41" ht="15.95" customHeight="1">
      <c r="A227" s="57" t="s">
        <v>45</v>
      </c>
      <c r="B227" s="57" t="s">
        <v>508</v>
      </c>
      <c r="C227" s="57" t="s">
        <v>97</v>
      </c>
      <c r="D227" s="57" t="s">
        <v>514</v>
      </c>
      <c r="E227" s="19">
        <v>566.77</v>
      </c>
      <c r="F227" s="2">
        <f t="shared" si="49"/>
        <v>888128.59</v>
      </c>
      <c r="G227" s="41">
        <v>1200387.04</v>
      </c>
      <c r="H227" s="58">
        <v>86050</v>
      </c>
      <c r="I227" s="50">
        <f t="shared" si="39"/>
        <v>64537.5</v>
      </c>
      <c r="J227" s="58">
        <v>51580</v>
      </c>
      <c r="K227" s="58">
        <v>174532</v>
      </c>
      <c r="L227" s="58">
        <v>134093</v>
      </c>
      <c r="M227" s="58">
        <v>49312</v>
      </c>
      <c r="N227" s="2">
        <f t="shared" si="40"/>
        <v>1674441.54</v>
      </c>
      <c r="O227" s="4">
        <f t="shared" si="41"/>
        <v>0</v>
      </c>
      <c r="P227" s="58">
        <v>166</v>
      </c>
      <c r="Q227" s="58">
        <v>95</v>
      </c>
      <c r="R227" s="4">
        <f t="shared" si="42"/>
        <v>21920</v>
      </c>
      <c r="S227" s="6">
        <f t="shared" si="50"/>
        <v>40767.766100000001</v>
      </c>
      <c r="T227" s="39">
        <v>74143733</v>
      </c>
      <c r="U227" s="6">
        <f t="shared" si="43"/>
        <v>74143.732999999993</v>
      </c>
      <c r="V227" s="6">
        <f t="shared" si="44"/>
        <v>0</v>
      </c>
      <c r="W227" s="4">
        <f t="shared" si="45"/>
        <v>0</v>
      </c>
      <c r="X227" s="21">
        <f t="shared" si="46"/>
        <v>21920</v>
      </c>
      <c r="Y227" s="22">
        <v>0</v>
      </c>
      <c r="Z227" s="22"/>
      <c r="AA227" s="20">
        <v>0</v>
      </c>
      <c r="AB227" s="4">
        <f t="shared" si="47"/>
        <v>0</v>
      </c>
      <c r="AC227" s="4">
        <f t="shared" si="48"/>
        <v>21920</v>
      </c>
      <c r="AD227" s="22"/>
      <c r="AE227" s="22"/>
      <c r="AF227" s="22"/>
      <c r="AG227" s="22"/>
      <c r="AH227" s="22"/>
      <c r="AI227" s="22"/>
      <c r="AJ227" s="28">
        <v>2845</v>
      </c>
      <c r="AK227" s="28"/>
      <c r="AL227" s="28"/>
      <c r="AM227" s="7">
        <f t="shared" si="51"/>
        <v>24765</v>
      </c>
      <c r="AN227" s="43">
        <f>IF(O227&gt;0," ",1)</f>
        <v>1</v>
      </c>
      <c r="AO227" s="43">
        <f>IF(W227&gt;0," ",1)</f>
        <v>1</v>
      </c>
    </row>
    <row r="228" spans="1:41" ht="15.95" customHeight="1">
      <c r="A228" s="57" t="s">
        <v>207</v>
      </c>
      <c r="B228" s="57" t="s">
        <v>515</v>
      </c>
      <c r="C228" s="57" t="s">
        <v>51</v>
      </c>
      <c r="D228" s="57" t="s">
        <v>516</v>
      </c>
      <c r="E228" s="19">
        <v>1356.88</v>
      </c>
      <c r="F228" s="2">
        <f t="shared" si="49"/>
        <v>2126230.96</v>
      </c>
      <c r="G228" s="41">
        <v>444665.98</v>
      </c>
      <c r="H228" s="58">
        <v>183660</v>
      </c>
      <c r="I228" s="50">
        <f t="shared" si="39"/>
        <v>137745</v>
      </c>
      <c r="J228" s="58">
        <v>131721</v>
      </c>
      <c r="K228" s="58">
        <v>10259</v>
      </c>
      <c r="L228" s="58">
        <v>355565</v>
      </c>
      <c r="M228" s="58">
        <v>61523</v>
      </c>
      <c r="N228" s="2">
        <f t="shared" si="40"/>
        <v>1141478.98</v>
      </c>
      <c r="O228" s="4">
        <f t="shared" si="41"/>
        <v>984752</v>
      </c>
      <c r="P228" s="58">
        <v>341</v>
      </c>
      <c r="Q228" s="58">
        <v>79</v>
      </c>
      <c r="R228" s="4">
        <f t="shared" si="42"/>
        <v>37445</v>
      </c>
      <c r="S228" s="6">
        <f t="shared" si="50"/>
        <v>97600.378400000001</v>
      </c>
      <c r="T228" s="39">
        <v>27296868</v>
      </c>
      <c r="U228" s="6">
        <f t="shared" si="43"/>
        <v>27296.867999999999</v>
      </c>
      <c r="V228" s="6">
        <f t="shared" si="44"/>
        <v>70303.510399999999</v>
      </c>
      <c r="W228" s="4">
        <f t="shared" si="45"/>
        <v>1406070</v>
      </c>
      <c r="X228" s="21">
        <f t="shared" si="46"/>
        <v>2428267</v>
      </c>
      <c r="Y228" s="22">
        <v>0</v>
      </c>
      <c r="Z228" s="22"/>
      <c r="AA228" s="20">
        <v>0</v>
      </c>
      <c r="AB228" s="4">
        <f t="shared" si="47"/>
        <v>0</v>
      </c>
      <c r="AC228" s="4">
        <f t="shared" si="48"/>
        <v>2428267</v>
      </c>
      <c r="AD228" s="22"/>
      <c r="AE228" s="22"/>
      <c r="AF228" s="22"/>
      <c r="AG228" s="22"/>
      <c r="AH228" s="22"/>
      <c r="AI228" s="22"/>
      <c r="AJ228" s="28">
        <v>0</v>
      </c>
      <c r="AK228" s="28"/>
      <c r="AL228" s="28"/>
      <c r="AM228" s="7">
        <f t="shared" si="51"/>
        <v>2428267</v>
      </c>
      <c r="AN228" s="43" t="str">
        <f>IF(O228&gt;0," ",1)</f>
        <v xml:space="preserve"> </v>
      </c>
      <c r="AO228" s="43" t="str">
        <f>IF(W228&gt;0," ",1)</f>
        <v xml:space="preserve"> </v>
      </c>
    </row>
    <row r="229" spans="1:41" ht="15.95" customHeight="1">
      <c r="A229" s="57" t="s">
        <v>207</v>
      </c>
      <c r="B229" s="57" t="s">
        <v>515</v>
      </c>
      <c r="C229" s="57" t="s">
        <v>192</v>
      </c>
      <c r="D229" s="57" t="s">
        <v>517</v>
      </c>
      <c r="E229" s="19">
        <v>214.9</v>
      </c>
      <c r="F229" s="2">
        <f t="shared" si="49"/>
        <v>336748.3</v>
      </c>
      <c r="G229" s="41">
        <v>118868.17</v>
      </c>
      <c r="H229" s="58">
        <v>18186</v>
      </c>
      <c r="I229" s="50">
        <f t="shared" si="39"/>
        <v>13639.5</v>
      </c>
      <c r="J229" s="58">
        <v>12966</v>
      </c>
      <c r="K229" s="58">
        <v>1025</v>
      </c>
      <c r="L229" s="58">
        <v>49538</v>
      </c>
      <c r="M229" s="58">
        <v>40104</v>
      </c>
      <c r="N229" s="2">
        <f t="shared" si="40"/>
        <v>236140.66999999998</v>
      </c>
      <c r="O229" s="4">
        <f t="shared" si="41"/>
        <v>100608</v>
      </c>
      <c r="P229" s="58">
        <v>62</v>
      </c>
      <c r="Q229" s="58">
        <v>156</v>
      </c>
      <c r="R229" s="4">
        <f t="shared" si="42"/>
        <v>13444</v>
      </c>
      <c r="S229" s="6">
        <f t="shared" si="50"/>
        <v>15457.757</v>
      </c>
      <c r="T229" s="39">
        <v>7161543</v>
      </c>
      <c r="U229" s="6">
        <f t="shared" si="43"/>
        <v>7161.5429999999997</v>
      </c>
      <c r="V229" s="6">
        <f t="shared" si="44"/>
        <v>8296.2139999999999</v>
      </c>
      <c r="W229" s="4">
        <f t="shared" si="45"/>
        <v>165924</v>
      </c>
      <c r="X229" s="21">
        <f t="shared" si="46"/>
        <v>279976</v>
      </c>
      <c r="Y229" s="22">
        <v>0</v>
      </c>
      <c r="Z229" s="22"/>
      <c r="AA229" s="20">
        <v>0</v>
      </c>
      <c r="AB229" s="4">
        <f t="shared" si="47"/>
        <v>0</v>
      </c>
      <c r="AC229" s="4">
        <f t="shared" si="48"/>
        <v>279976</v>
      </c>
      <c r="AD229" s="22"/>
      <c r="AE229" s="22"/>
      <c r="AF229" s="22"/>
      <c r="AG229" s="22"/>
      <c r="AH229" s="22"/>
      <c r="AI229" s="22"/>
      <c r="AJ229" s="28">
        <v>0</v>
      </c>
      <c r="AK229" s="28"/>
      <c r="AL229" s="28"/>
      <c r="AM229" s="7">
        <f t="shared" si="51"/>
        <v>279976</v>
      </c>
      <c r="AN229" s="43" t="str">
        <f>IF(O229&gt;0," ",1)</f>
        <v xml:space="preserve"> </v>
      </c>
      <c r="AO229" s="43" t="str">
        <f>IF(W229&gt;0," ",1)</f>
        <v xml:space="preserve"> </v>
      </c>
    </row>
    <row r="230" spans="1:41" ht="15.95" customHeight="1">
      <c r="A230" s="57" t="s">
        <v>207</v>
      </c>
      <c r="B230" s="57" t="s">
        <v>515</v>
      </c>
      <c r="C230" s="57" t="s">
        <v>96</v>
      </c>
      <c r="D230" s="57" t="s">
        <v>518</v>
      </c>
      <c r="E230" s="19">
        <v>559.99</v>
      </c>
      <c r="F230" s="2">
        <f t="shared" si="49"/>
        <v>877504.33</v>
      </c>
      <c r="G230" s="41">
        <v>423000.79</v>
      </c>
      <c r="H230" s="58">
        <v>56347</v>
      </c>
      <c r="I230" s="50">
        <f t="shared" si="39"/>
        <v>42260.25</v>
      </c>
      <c r="J230" s="58">
        <v>39329</v>
      </c>
      <c r="K230" s="58">
        <v>3069</v>
      </c>
      <c r="L230" s="58">
        <v>124050</v>
      </c>
      <c r="M230" s="58">
        <v>112062</v>
      </c>
      <c r="N230" s="2">
        <f t="shared" si="40"/>
        <v>743771.04</v>
      </c>
      <c r="O230" s="4">
        <f t="shared" si="41"/>
        <v>133733</v>
      </c>
      <c r="P230" s="58">
        <v>115</v>
      </c>
      <c r="Q230" s="58">
        <v>167</v>
      </c>
      <c r="R230" s="4">
        <f t="shared" si="42"/>
        <v>26695</v>
      </c>
      <c r="S230" s="6">
        <f t="shared" si="50"/>
        <v>40280.080699999999</v>
      </c>
      <c r="T230" s="39">
        <v>25347121</v>
      </c>
      <c r="U230" s="6">
        <f t="shared" si="43"/>
        <v>25347.120999999999</v>
      </c>
      <c r="V230" s="6">
        <f t="shared" si="44"/>
        <v>14932.959699999999</v>
      </c>
      <c r="W230" s="4">
        <f t="shared" si="45"/>
        <v>298659</v>
      </c>
      <c r="X230" s="21">
        <f t="shared" si="46"/>
        <v>459087</v>
      </c>
      <c r="Y230" s="22">
        <v>0</v>
      </c>
      <c r="Z230" s="22"/>
      <c r="AA230" s="20">
        <v>0</v>
      </c>
      <c r="AB230" s="4">
        <f t="shared" si="47"/>
        <v>0</v>
      </c>
      <c r="AC230" s="4">
        <f t="shared" si="48"/>
        <v>459087</v>
      </c>
      <c r="AD230" s="22"/>
      <c r="AE230" s="22"/>
      <c r="AF230" s="22"/>
      <c r="AG230" s="22"/>
      <c r="AH230" s="22"/>
      <c r="AI230" s="22"/>
      <c r="AJ230" s="28">
        <v>0</v>
      </c>
      <c r="AK230" s="28"/>
      <c r="AL230" s="28"/>
      <c r="AM230" s="7">
        <f t="shared" si="51"/>
        <v>459087</v>
      </c>
      <c r="AN230" s="43" t="str">
        <f>IF(O230&gt;0," ",1)</f>
        <v xml:space="preserve"> </v>
      </c>
      <c r="AO230" s="43" t="str">
        <f>IF(W230&gt;0," ",1)</f>
        <v xml:space="preserve"> </v>
      </c>
    </row>
    <row r="231" spans="1:41" ht="15.95" customHeight="1">
      <c r="A231" s="57" t="s">
        <v>207</v>
      </c>
      <c r="B231" s="57" t="s">
        <v>515</v>
      </c>
      <c r="C231" s="57" t="s">
        <v>209</v>
      </c>
      <c r="D231" s="57" t="s">
        <v>519</v>
      </c>
      <c r="E231" s="19">
        <v>939.55</v>
      </c>
      <c r="F231" s="2">
        <f t="shared" si="49"/>
        <v>1472274.8499999999</v>
      </c>
      <c r="G231" s="41">
        <v>400712.78</v>
      </c>
      <c r="H231" s="58">
        <v>94044</v>
      </c>
      <c r="I231" s="50">
        <f t="shared" si="39"/>
        <v>70533</v>
      </c>
      <c r="J231" s="58">
        <v>68018</v>
      </c>
      <c r="K231" s="58">
        <v>5306</v>
      </c>
      <c r="L231" s="58">
        <v>202804</v>
      </c>
      <c r="M231" s="58">
        <v>107446</v>
      </c>
      <c r="N231" s="2">
        <f t="shared" si="40"/>
        <v>854819.78</v>
      </c>
      <c r="O231" s="4">
        <f t="shared" si="41"/>
        <v>617455</v>
      </c>
      <c r="P231" s="58">
        <v>242</v>
      </c>
      <c r="Q231" s="58">
        <v>136</v>
      </c>
      <c r="R231" s="4">
        <f t="shared" si="42"/>
        <v>45748</v>
      </c>
      <c r="S231" s="6">
        <f t="shared" si="50"/>
        <v>67581.8315</v>
      </c>
      <c r="T231" s="39">
        <v>24023727</v>
      </c>
      <c r="U231" s="6">
        <f t="shared" si="43"/>
        <v>24023.726999999999</v>
      </c>
      <c r="V231" s="6">
        <f t="shared" si="44"/>
        <v>43558.104500000001</v>
      </c>
      <c r="W231" s="4">
        <f t="shared" si="45"/>
        <v>871162</v>
      </c>
      <c r="X231" s="21">
        <f t="shared" si="46"/>
        <v>1534365</v>
      </c>
      <c r="Y231" s="22">
        <v>0</v>
      </c>
      <c r="Z231" s="22"/>
      <c r="AA231" s="20">
        <v>0</v>
      </c>
      <c r="AB231" s="4">
        <f t="shared" si="47"/>
        <v>0</v>
      </c>
      <c r="AC231" s="4">
        <f t="shared" si="48"/>
        <v>1534365</v>
      </c>
      <c r="AD231" s="22"/>
      <c r="AE231" s="22"/>
      <c r="AF231" s="22"/>
      <c r="AG231" s="22"/>
      <c r="AH231" s="22"/>
      <c r="AI231" s="22"/>
      <c r="AJ231" s="28">
        <v>0</v>
      </c>
      <c r="AK231" s="28"/>
      <c r="AL231" s="28"/>
      <c r="AM231" s="7">
        <f t="shared" si="51"/>
        <v>1534365</v>
      </c>
      <c r="AN231" s="43" t="str">
        <f>IF(O231&gt;0," ",1)</f>
        <v xml:space="preserve"> </v>
      </c>
      <c r="AO231" s="43" t="str">
        <f>IF(W231&gt;0," ",1)</f>
        <v xml:space="preserve"> </v>
      </c>
    </row>
    <row r="232" spans="1:41" ht="15.95" customHeight="1">
      <c r="A232" s="57" t="s">
        <v>76</v>
      </c>
      <c r="B232" s="57" t="s">
        <v>520</v>
      </c>
      <c r="C232" s="57" t="s">
        <v>51</v>
      </c>
      <c r="D232" s="57" t="s">
        <v>521</v>
      </c>
      <c r="E232" s="19">
        <v>1456.55</v>
      </c>
      <c r="F232" s="2">
        <f t="shared" si="49"/>
        <v>2282413.85</v>
      </c>
      <c r="G232" s="41">
        <v>407101.77</v>
      </c>
      <c r="H232" s="58">
        <v>138540</v>
      </c>
      <c r="I232" s="50">
        <f t="shared" si="39"/>
        <v>103905</v>
      </c>
      <c r="J232" s="58">
        <v>142143</v>
      </c>
      <c r="K232" s="58">
        <v>161015</v>
      </c>
      <c r="L232" s="58">
        <v>368405</v>
      </c>
      <c r="M232" s="58">
        <v>82716</v>
      </c>
      <c r="N232" s="2">
        <f t="shared" si="40"/>
        <v>1265285.77</v>
      </c>
      <c r="O232" s="4">
        <f t="shared" si="41"/>
        <v>1017128</v>
      </c>
      <c r="P232" s="58">
        <v>749</v>
      </c>
      <c r="Q232" s="58">
        <v>66</v>
      </c>
      <c r="R232" s="4">
        <f t="shared" si="42"/>
        <v>68713</v>
      </c>
      <c r="S232" s="6">
        <f t="shared" si="50"/>
        <v>104769.6415</v>
      </c>
      <c r="T232" s="39">
        <v>26281586</v>
      </c>
      <c r="U232" s="6">
        <f t="shared" si="43"/>
        <v>26281.585999999999</v>
      </c>
      <c r="V232" s="6">
        <f t="shared" si="44"/>
        <v>78488.055500000002</v>
      </c>
      <c r="W232" s="4">
        <f t="shared" si="45"/>
        <v>1569761</v>
      </c>
      <c r="X232" s="21">
        <f t="shared" si="46"/>
        <v>2655602</v>
      </c>
      <c r="Y232" s="22">
        <v>0</v>
      </c>
      <c r="Z232" s="22"/>
      <c r="AA232" s="20">
        <v>0</v>
      </c>
      <c r="AB232" s="4">
        <f t="shared" si="47"/>
        <v>0</v>
      </c>
      <c r="AC232" s="4">
        <f t="shared" si="48"/>
        <v>2655602</v>
      </c>
      <c r="AD232" s="22"/>
      <c r="AE232" s="22"/>
      <c r="AF232" s="22"/>
      <c r="AG232" s="22"/>
      <c r="AH232" s="22"/>
      <c r="AI232" s="22"/>
      <c r="AJ232" s="28">
        <v>0</v>
      </c>
      <c r="AK232" s="28"/>
      <c r="AL232" s="28"/>
      <c r="AM232" s="7">
        <f t="shared" si="51"/>
        <v>2655602</v>
      </c>
      <c r="AN232" s="43" t="str">
        <f>IF(O232&gt;0," ",1)</f>
        <v xml:space="preserve"> </v>
      </c>
      <c r="AO232" s="43" t="str">
        <f>IF(W232&gt;0," ",1)</f>
        <v xml:space="preserve"> </v>
      </c>
    </row>
    <row r="233" spans="1:41" ht="15.95" customHeight="1">
      <c r="A233" s="57" t="s">
        <v>76</v>
      </c>
      <c r="B233" s="57" t="s">
        <v>520</v>
      </c>
      <c r="C233" s="57" t="s">
        <v>192</v>
      </c>
      <c r="D233" s="57" t="s">
        <v>522</v>
      </c>
      <c r="E233" s="19">
        <v>498.87999999999994</v>
      </c>
      <c r="F233" s="2">
        <f t="shared" si="49"/>
        <v>781744.95999999985</v>
      </c>
      <c r="G233" s="41">
        <v>199583.97</v>
      </c>
      <c r="H233" s="58">
        <v>40769</v>
      </c>
      <c r="I233" s="50">
        <f t="shared" si="39"/>
        <v>30576.75</v>
      </c>
      <c r="J233" s="58">
        <v>42059</v>
      </c>
      <c r="K233" s="58">
        <v>47582</v>
      </c>
      <c r="L233" s="58">
        <v>102310</v>
      </c>
      <c r="M233" s="58">
        <v>25619</v>
      </c>
      <c r="N233" s="2">
        <f t="shared" si="40"/>
        <v>447730.72</v>
      </c>
      <c r="O233" s="4">
        <f t="shared" si="41"/>
        <v>334014</v>
      </c>
      <c r="P233" s="58">
        <v>229</v>
      </c>
      <c r="Q233" s="58">
        <v>86</v>
      </c>
      <c r="R233" s="4">
        <f t="shared" si="42"/>
        <v>27375</v>
      </c>
      <c r="S233" s="6">
        <f t="shared" si="50"/>
        <v>35884.438399999999</v>
      </c>
      <c r="T233" s="39">
        <v>12808472</v>
      </c>
      <c r="U233" s="6">
        <f t="shared" si="43"/>
        <v>12808.472</v>
      </c>
      <c r="V233" s="6">
        <f t="shared" si="44"/>
        <v>23075.966399999998</v>
      </c>
      <c r="W233" s="4">
        <f t="shared" si="45"/>
        <v>461519</v>
      </c>
      <c r="X233" s="21">
        <f t="shared" si="46"/>
        <v>822908</v>
      </c>
      <c r="Y233" s="22">
        <v>0</v>
      </c>
      <c r="Z233" s="22"/>
      <c r="AA233" s="20">
        <v>0</v>
      </c>
      <c r="AB233" s="4">
        <f t="shared" si="47"/>
        <v>0</v>
      </c>
      <c r="AC233" s="4">
        <f t="shared" si="48"/>
        <v>822908</v>
      </c>
      <c r="AD233" s="22"/>
      <c r="AE233" s="22"/>
      <c r="AF233" s="22"/>
      <c r="AG233" s="22"/>
      <c r="AH233" s="22"/>
      <c r="AI233" s="22"/>
      <c r="AJ233" s="28">
        <v>0</v>
      </c>
      <c r="AK233" s="28"/>
      <c r="AL233" s="28"/>
      <c r="AM233" s="7">
        <f t="shared" si="51"/>
        <v>822908</v>
      </c>
      <c r="AN233" s="43" t="str">
        <f>IF(O233&gt;0," ",1)</f>
        <v xml:space="preserve"> </v>
      </c>
      <c r="AO233" s="43" t="str">
        <f>IF(W233&gt;0," ",1)</f>
        <v xml:space="preserve"> </v>
      </c>
    </row>
    <row r="234" spans="1:41" ht="15.95" customHeight="1">
      <c r="A234" s="57" t="s">
        <v>76</v>
      </c>
      <c r="B234" s="57" t="s">
        <v>520</v>
      </c>
      <c r="C234" s="57" t="s">
        <v>96</v>
      </c>
      <c r="D234" s="57" t="s">
        <v>523</v>
      </c>
      <c r="E234" s="19">
        <v>264.95</v>
      </c>
      <c r="F234" s="2">
        <f t="shared" si="49"/>
        <v>415176.64999999997</v>
      </c>
      <c r="G234" s="41">
        <v>107346.12</v>
      </c>
      <c r="H234" s="58">
        <v>23365</v>
      </c>
      <c r="I234" s="50">
        <f t="shared" si="39"/>
        <v>17523.75</v>
      </c>
      <c r="J234" s="58">
        <v>23969</v>
      </c>
      <c r="K234" s="58">
        <v>27253</v>
      </c>
      <c r="L234" s="58">
        <v>68762</v>
      </c>
      <c r="M234" s="58">
        <v>25407</v>
      </c>
      <c r="N234" s="2">
        <f t="shared" si="40"/>
        <v>270260.87</v>
      </c>
      <c r="O234" s="4">
        <f t="shared" si="41"/>
        <v>144916</v>
      </c>
      <c r="P234" s="58">
        <v>142</v>
      </c>
      <c r="Q234" s="58">
        <v>101</v>
      </c>
      <c r="R234" s="4">
        <f t="shared" si="42"/>
        <v>19935</v>
      </c>
      <c r="S234" s="6">
        <f t="shared" si="50"/>
        <v>19057.853500000001</v>
      </c>
      <c r="T234" s="39">
        <v>6581614</v>
      </c>
      <c r="U234" s="6">
        <f t="shared" si="43"/>
        <v>6581.6139999999996</v>
      </c>
      <c r="V234" s="6">
        <f t="shared" si="44"/>
        <v>12476.239500000001</v>
      </c>
      <c r="W234" s="4">
        <f t="shared" si="45"/>
        <v>249525</v>
      </c>
      <c r="X234" s="21">
        <f t="shared" si="46"/>
        <v>414376</v>
      </c>
      <c r="Y234" s="22">
        <v>0</v>
      </c>
      <c r="Z234" s="22"/>
      <c r="AA234" s="20">
        <v>0</v>
      </c>
      <c r="AB234" s="4">
        <f t="shared" si="47"/>
        <v>0</v>
      </c>
      <c r="AC234" s="4">
        <f t="shared" si="48"/>
        <v>414376</v>
      </c>
      <c r="AD234" s="22"/>
      <c r="AE234" s="22"/>
      <c r="AF234" s="22"/>
      <c r="AG234" s="22"/>
      <c r="AH234" s="22"/>
      <c r="AI234" s="22"/>
      <c r="AJ234" s="28">
        <v>0</v>
      </c>
      <c r="AK234" s="28"/>
      <c r="AL234" s="28"/>
      <c r="AM234" s="7">
        <f t="shared" si="51"/>
        <v>414376</v>
      </c>
      <c r="AN234" s="43" t="str">
        <f>IF(O234&gt;0," ",1)</f>
        <v xml:space="preserve"> </v>
      </c>
      <c r="AO234" s="43" t="str">
        <f>IF(W234&gt;0," ",1)</f>
        <v xml:space="preserve"> </v>
      </c>
    </row>
    <row r="235" spans="1:41" ht="15.95" customHeight="1">
      <c r="A235" s="57" t="s">
        <v>76</v>
      </c>
      <c r="B235" s="57" t="s">
        <v>520</v>
      </c>
      <c r="C235" s="57" t="s">
        <v>209</v>
      </c>
      <c r="D235" s="57" t="s">
        <v>524</v>
      </c>
      <c r="E235" s="19">
        <v>287.58</v>
      </c>
      <c r="F235" s="2">
        <f t="shared" si="49"/>
        <v>450637.86</v>
      </c>
      <c r="G235" s="41">
        <v>149466.84</v>
      </c>
      <c r="H235" s="58">
        <v>23854</v>
      </c>
      <c r="I235" s="50">
        <f t="shared" si="39"/>
        <v>17890.5</v>
      </c>
      <c r="J235" s="58">
        <v>24381</v>
      </c>
      <c r="K235" s="58">
        <v>27785</v>
      </c>
      <c r="L235" s="58">
        <v>77014</v>
      </c>
      <c r="M235" s="58">
        <v>40333</v>
      </c>
      <c r="N235" s="2">
        <f t="shared" si="40"/>
        <v>336870.33999999997</v>
      </c>
      <c r="O235" s="4">
        <f t="shared" si="41"/>
        <v>113768</v>
      </c>
      <c r="P235" s="58">
        <v>116</v>
      </c>
      <c r="Q235" s="58">
        <v>97</v>
      </c>
      <c r="R235" s="4">
        <f t="shared" si="42"/>
        <v>15640</v>
      </c>
      <c r="S235" s="6">
        <f t="shared" si="50"/>
        <v>20685.629400000002</v>
      </c>
      <c r="T235" s="39">
        <v>9232047</v>
      </c>
      <c r="U235" s="6">
        <f t="shared" si="43"/>
        <v>9232.0470000000005</v>
      </c>
      <c r="V235" s="6">
        <f t="shared" si="44"/>
        <v>11453.582400000001</v>
      </c>
      <c r="W235" s="4">
        <f t="shared" si="45"/>
        <v>229072</v>
      </c>
      <c r="X235" s="21">
        <f t="shared" si="46"/>
        <v>358480</v>
      </c>
      <c r="Y235" s="22">
        <v>0</v>
      </c>
      <c r="Z235" s="22"/>
      <c r="AA235" s="20">
        <v>0</v>
      </c>
      <c r="AB235" s="4">
        <f t="shared" si="47"/>
        <v>0</v>
      </c>
      <c r="AC235" s="4">
        <f t="shared" si="48"/>
        <v>358480</v>
      </c>
      <c r="AD235" s="22"/>
      <c r="AE235" s="22"/>
      <c r="AF235" s="22"/>
      <c r="AG235" s="22"/>
      <c r="AH235" s="22"/>
      <c r="AI235" s="22"/>
      <c r="AJ235" s="28">
        <v>0</v>
      </c>
      <c r="AK235" s="28"/>
      <c r="AL235" s="28"/>
      <c r="AM235" s="7">
        <f t="shared" si="51"/>
        <v>358480</v>
      </c>
      <c r="AN235" s="43" t="str">
        <f>IF(O235&gt;0," ",1)</f>
        <v xml:space="preserve"> </v>
      </c>
      <c r="AO235" s="43" t="str">
        <f>IF(W235&gt;0," ",1)</f>
        <v xml:space="preserve"> </v>
      </c>
    </row>
    <row r="236" spans="1:41" ht="15.95" customHeight="1">
      <c r="A236" s="57" t="s">
        <v>54</v>
      </c>
      <c r="B236" s="57" t="s">
        <v>525</v>
      </c>
      <c r="C236" s="57" t="s">
        <v>25</v>
      </c>
      <c r="D236" s="57" t="s">
        <v>526</v>
      </c>
      <c r="E236" s="19">
        <v>300.34999999999991</v>
      </c>
      <c r="F236" s="2">
        <f t="shared" si="49"/>
        <v>470648.44999999984</v>
      </c>
      <c r="G236" s="41">
        <v>74702.52</v>
      </c>
      <c r="H236" s="58">
        <v>13234</v>
      </c>
      <c r="I236" s="50">
        <f t="shared" si="39"/>
        <v>9925.5</v>
      </c>
      <c r="J236" s="58">
        <v>21175</v>
      </c>
      <c r="K236" s="58">
        <v>0</v>
      </c>
      <c r="L236" s="58">
        <v>0</v>
      </c>
      <c r="M236" s="58">
        <v>3212</v>
      </c>
      <c r="N236" s="2">
        <f t="shared" si="40"/>
        <v>109015.02</v>
      </c>
      <c r="O236" s="4">
        <f t="shared" si="41"/>
        <v>361633</v>
      </c>
      <c r="P236" s="58">
        <v>88</v>
      </c>
      <c r="Q236" s="58">
        <v>33</v>
      </c>
      <c r="R236" s="4">
        <f t="shared" si="42"/>
        <v>4037</v>
      </c>
      <c r="S236" s="6">
        <f t="shared" si="50"/>
        <v>21604.175500000001</v>
      </c>
      <c r="T236" s="39">
        <v>4637028</v>
      </c>
      <c r="U236" s="6">
        <f t="shared" si="43"/>
        <v>4637.0280000000002</v>
      </c>
      <c r="V236" s="6">
        <f t="shared" si="44"/>
        <v>16967.147499999999</v>
      </c>
      <c r="W236" s="4">
        <f t="shared" si="45"/>
        <v>339343</v>
      </c>
      <c r="X236" s="21">
        <f t="shared" si="46"/>
        <v>705013</v>
      </c>
      <c r="Y236" s="22">
        <v>0</v>
      </c>
      <c r="Z236" s="22"/>
      <c r="AA236" s="20">
        <v>0</v>
      </c>
      <c r="AB236" s="4">
        <f t="shared" si="47"/>
        <v>0</v>
      </c>
      <c r="AC236" s="4">
        <f t="shared" si="48"/>
        <v>705013</v>
      </c>
      <c r="AD236" s="22"/>
      <c r="AE236" s="22"/>
      <c r="AF236" s="22"/>
      <c r="AG236" s="22"/>
      <c r="AH236" s="22"/>
      <c r="AI236" s="22"/>
      <c r="AJ236" s="28">
        <v>0</v>
      </c>
      <c r="AK236" s="28"/>
      <c r="AL236" s="28"/>
      <c r="AM236" s="7">
        <f t="shared" si="51"/>
        <v>705013</v>
      </c>
      <c r="AN236" s="43" t="str">
        <f>IF(O236&gt;0," ",1)</f>
        <v xml:space="preserve"> </v>
      </c>
      <c r="AO236" s="43" t="str">
        <f>IF(W236&gt;0," ",1)</f>
        <v xml:space="preserve"> </v>
      </c>
    </row>
    <row r="237" spans="1:41" ht="15.95" customHeight="1">
      <c r="A237" s="57" t="s">
        <v>54</v>
      </c>
      <c r="B237" s="57" t="s">
        <v>525</v>
      </c>
      <c r="C237" s="57" t="s">
        <v>80</v>
      </c>
      <c r="D237" s="57" t="s">
        <v>527</v>
      </c>
      <c r="E237" s="19">
        <v>209.98000000000002</v>
      </c>
      <c r="F237" s="2">
        <f t="shared" si="49"/>
        <v>329038.66000000003</v>
      </c>
      <c r="G237" s="41">
        <v>93230.22</v>
      </c>
      <c r="H237" s="58">
        <v>10879</v>
      </c>
      <c r="I237" s="50">
        <f t="shared" si="39"/>
        <v>8159.25</v>
      </c>
      <c r="J237" s="58">
        <v>16573</v>
      </c>
      <c r="K237" s="58">
        <v>0</v>
      </c>
      <c r="L237" s="58">
        <v>0</v>
      </c>
      <c r="M237" s="58">
        <v>17343</v>
      </c>
      <c r="N237" s="2">
        <f t="shared" si="40"/>
        <v>135305.47</v>
      </c>
      <c r="O237" s="4">
        <f t="shared" si="41"/>
        <v>193733</v>
      </c>
      <c r="P237" s="58">
        <v>67</v>
      </c>
      <c r="Q237" s="58">
        <v>92</v>
      </c>
      <c r="R237" s="4">
        <f t="shared" si="42"/>
        <v>8568</v>
      </c>
      <c r="S237" s="6">
        <f t="shared" si="50"/>
        <v>15103.8614</v>
      </c>
      <c r="T237" s="39">
        <v>5572637</v>
      </c>
      <c r="U237" s="6">
        <f t="shared" si="43"/>
        <v>5572.6369999999997</v>
      </c>
      <c r="V237" s="6">
        <f t="shared" si="44"/>
        <v>9531.2243999999992</v>
      </c>
      <c r="W237" s="4">
        <f t="shared" si="45"/>
        <v>190624</v>
      </c>
      <c r="X237" s="21">
        <f t="shared" si="46"/>
        <v>392925</v>
      </c>
      <c r="Y237" s="22">
        <v>0</v>
      </c>
      <c r="Z237" s="22"/>
      <c r="AA237" s="20">
        <v>0</v>
      </c>
      <c r="AB237" s="4">
        <f t="shared" si="47"/>
        <v>0</v>
      </c>
      <c r="AC237" s="4">
        <f t="shared" si="48"/>
        <v>392925</v>
      </c>
      <c r="AD237" s="22"/>
      <c r="AE237" s="22"/>
      <c r="AF237" s="22"/>
      <c r="AG237" s="22"/>
      <c r="AH237" s="22"/>
      <c r="AI237" s="22"/>
      <c r="AJ237" s="28">
        <v>0</v>
      </c>
      <c r="AK237" s="28"/>
      <c r="AL237" s="28"/>
      <c r="AM237" s="7">
        <f t="shared" si="51"/>
        <v>392925</v>
      </c>
      <c r="AN237" s="43" t="str">
        <f>IF(O237&gt;0," ",1)</f>
        <v xml:space="preserve"> </v>
      </c>
      <c r="AO237" s="43" t="str">
        <f>IF(W237&gt;0," ",1)</f>
        <v xml:space="preserve"> </v>
      </c>
    </row>
    <row r="238" spans="1:41" ht="15.95" customHeight="1">
      <c r="A238" s="57" t="s">
        <v>54</v>
      </c>
      <c r="B238" s="57" t="s">
        <v>525</v>
      </c>
      <c r="C238" s="57" t="s">
        <v>213</v>
      </c>
      <c r="D238" s="57" t="s">
        <v>528</v>
      </c>
      <c r="E238" s="19">
        <v>452.12</v>
      </c>
      <c r="F238" s="2">
        <f t="shared" si="49"/>
        <v>708472.04</v>
      </c>
      <c r="G238" s="41">
        <v>64725.21</v>
      </c>
      <c r="H238" s="58">
        <v>24239</v>
      </c>
      <c r="I238" s="50">
        <f t="shared" si="39"/>
        <v>18179.25</v>
      </c>
      <c r="J238" s="58">
        <v>38855</v>
      </c>
      <c r="K238" s="58">
        <v>0</v>
      </c>
      <c r="L238" s="58">
        <v>0</v>
      </c>
      <c r="M238" s="58">
        <v>17333</v>
      </c>
      <c r="N238" s="2">
        <f t="shared" si="40"/>
        <v>139092.46</v>
      </c>
      <c r="O238" s="4">
        <f t="shared" si="41"/>
        <v>569380</v>
      </c>
      <c r="P238" s="58">
        <v>229</v>
      </c>
      <c r="Q238" s="58">
        <v>88</v>
      </c>
      <c r="R238" s="4">
        <f t="shared" si="42"/>
        <v>28011</v>
      </c>
      <c r="S238" s="6">
        <f t="shared" si="50"/>
        <v>32520.991600000001</v>
      </c>
      <c r="T238" s="39">
        <v>3887400</v>
      </c>
      <c r="U238" s="6">
        <f t="shared" si="43"/>
        <v>3887.4</v>
      </c>
      <c r="V238" s="6">
        <f t="shared" si="44"/>
        <v>28633.5916</v>
      </c>
      <c r="W238" s="4">
        <f t="shared" si="45"/>
        <v>572672</v>
      </c>
      <c r="X238" s="21">
        <f t="shared" si="46"/>
        <v>1170063</v>
      </c>
      <c r="Y238" s="22">
        <v>0</v>
      </c>
      <c r="Z238" s="22"/>
      <c r="AA238" s="20">
        <v>0</v>
      </c>
      <c r="AB238" s="4">
        <f t="shared" si="47"/>
        <v>0</v>
      </c>
      <c r="AC238" s="4">
        <f t="shared" si="48"/>
        <v>1170063</v>
      </c>
      <c r="AD238" s="22"/>
      <c r="AE238" s="22"/>
      <c r="AF238" s="22"/>
      <c r="AG238" s="22"/>
      <c r="AH238" s="22"/>
      <c r="AI238" s="22"/>
      <c r="AJ238" s="28">
        <v>0</v>
      </c>
      <c r="AK238" s="28"/>
      <c r="AL238" s="28"/>
      <c r="AM238" s="7">
        <f t="shared" si="51"/>
        <v>1170063</v>
      </c>
      <c r="AN238" s="43" t="str">
        <f>IF(O238&gt;0," ",1)</f>
        <v xml:space="preserve"> </v>
      </c>
      <c r="AO238" s="43" t="str">
        <f>IF(W238&gt;0," ",1)</f>
        <v xml:space="preserve"> </v>
      </c>
    </row>
    <row r="239" spans="1:41" ht="15.95" customHeight="1">
      <c r="A239" s="57" t="s">
        <v>54</v>
      </c>
      <c r="B239" s="57" t="s">
        <v>525</v>
      </c>
      <c r="C239" s="57" t="s">
        <v>81</v>
      </c>
      <c r="D239" s="57" t="s">
        <v>529</v>
      </c>
      <c r="E239" s="19">
        <v>137.59</v>
      </c>
      <c r="F239" s="2">
        <f t="shared" si="49"/>
        <v>215603.53</v>
      </c>
      <c r="G239" s="41">
        <v>84955.32</v>
      </c>
      <c r="H239" s="58">
        <v>6590</v>
      </c>
      <c r="I239" s="50">
        <f t="shared" si="39"/>
        <v>4942.5</v>
      </c>
      <c r="J239" s="58">
        <v>10291</v>
      </c>
      <c r="K239" s="58">
        <v>0</v>
      </c>
      <c r="L239" s="58">
        <v>0</v>
      </c>
      <c r="M239" s="58">
        <v>9073</v>
      </c>
      <c r="N239" s="2">
        <f t="shared" si="40"/>
        <v>109261.82</v>
      </c>
      <c r="O239" s="4">
        <f t="shared" si="41"/>
        <v>106342</v>
      </c>
      <c r="P239" s="58">
        <v>59</v>
      </c>
      <c r="Q239" s="58">
        <v>114</v>
      </c>
      <c r="R239" s="4">
        <f t="shared" si="42"/>
        <v>9349</v>
      </c>
      <c r="S239" s="6">
        <f t="shared" si="50"/>
        <v>9896.8487000000005</v>
      </c>
      <c r="T239" s="39">
        <v>5082375</v>
      </c>
      <c r="U239" s="6">
        <f t="shared" si="43"/>
        <v>5082.375</v>
      </c>
      <c r="V239" s="6">
        <f t="shared" si="44"/>
        <v>4814.4737000000005</v>
      </c>
      <c r="W239" s="4">
        <f t="shared" si="45"/>
        <v>96289</v>
      </c>
      <c r="X239" s="21">
        <f t="shared" si="46"/>
        <v>211980</v>
      </c>
      <c r="Y239" s="22">
        <v>0</v>
      </c>
      <c r="Z239" s="22"/>
      <c r="AA239" s="20">
        <v>0</v>
      </c>
      <c r="AB239" s="4">
        <f t="shared" si="47"/>
        <v>0</v>
      </c>
      <c r="AC239" s="4">
        <f t="shared" si="48"/>
        <v>211980</v>
      </c>
      <c r="AD239" s="22"/>
      <c r="AE239" s="22"/>
      <c r="AF239" s="22"/>
      <c r="AG239" s="22"/>
      <c r="AH239" s="22"/>
      <c r="AI239" s="22"/>
      <c r="AJ239" s="28">
        <v>0</v>
      </c>
      <c r="AK239" s="28"/>
      <c r="AL239" s="28"/>
      <c r="AM239" s="7">
        <f t="shared" si="51"/>
        <v>211980</v>
      </c>
      <c r="AN239" s="43" t="str">
        <f>IF(O239&gt;0," ",1)</f>
        <v xml:space="preserve"> </v>
      </c>
      <c r="AO239" s="43" t="str">
        <f>IF(W239&gt;0," ",1)</f>
        <v xml:space="preserve"> </v>
      </c>
    </row>
    <row r="240" spans="1:41" ht="15.95" customHeight="1">
      <c r="A240" s="57" t="s">
        <v>54</v>
      </c>
      <c r="B240" s="57" t="s">
        <v>525</v>
      </c>
      <c r="C240" s="57" t="s">
        <v>192</v>
      </c>
      <c r="D240" s="57" t="s">
        <v>530</v>
      </c>
      <c r="E240" s="19">
        <v>1803.02</v>
      </c>
      <c r="F240" s="2">
        <f t="shared" si="49"/>
        <v>2825332.34</v>
      </c>
      <c r="G240" s="41">
        <v>583019.68999999994</v>
      </c>
      <c r="H240" s="58">
        <v>106165</v>
      </c>
      <c r="I240" s="50">
        <f t="shared" si="39"/>
        <v>79623.75</v>
      </c>
      <c r="J240" s="58">
        <v>168652</v>
      </c>
      <c r="K240" s="58">
        <v>9078</v>
      </c>
      <c r="L240" s="58">
        <v>457781</v>
      </c>
      <c r="M240" s="58">
        <v>101655</v>
      </c>
      <c r="N240" s="2">
        <f t="shared" si="40"/>
        <v>1399809.44</v>
      </c>
      <c r="O240" s="4">
        <f t="shared" si="41"/>
        <v>1425523</v>
      </c>
      <c r="P240" s="58">
        <v>885</v>
      </c>
      <c r="Q240" s="58">
        <v>53</v>
      </c>
      <c r="R240" s="4">
        <f t="shared" si="42"/>
        <v>65198</v>
      </c>
      <c r="S240" s="6">
        <f t="shared" si="50"/>
        <v>129691.2286</v>
      </c>
      <c r="T240" s="39">
        <v>36530056</v>
      </c>
      <c r="U240" s="6">
        <f t="shared" si="43"/>
        <v>36530.055999999997</v>
      </c>
      <c r="V240" s="6">
        <f t="shared" si="44"/>
        <v>93161.172600000005</v>
      </c>
      <c r="W240" s="4">
        <f t="shared" si="45"/>
        <v>1863223</v>
      </c>
      <c r="X240" s="21">
        <f t="shared" si="46"/>
        <v>3353944</v>
      </c>
      <c r="Y240" s="22">
        <v>0</v>
      </c>
      <c r="Z240" s="22"/>
      <c r="AA240" s="20">
        <v>0</v>
      </c>
      <c r="AB240" s="4">
        <f t="shared" si="47"/>
        <v>0</v>
      </c>
      <c r="AC240" s="4">
        <f t="shared" si="48"/>
        <v>3353944</v>
      </c>
      <c r="AD240" s="22"/>
      <c r="AE240" s="22"/>
      <c r="AF240" s="22"/>
      <c r="AG240" s="22"/>
      <c r="AH240" s="22"/>
      <c r="AI240" s="22"/>
      <c r="AJ240" s="28">
        <v>0</v>
      </c>
      <c r="AK240" s="28"/>
      <c r="AL240" s="28"/>
      <c r="AM240" s="7">
        <f t="shared" si="51"/>
        <v>3353944</v>
      </c>
      <c r="AN240" s="43" t="str">
        <f>IF(O240&gt;0," ",1)</f>
        <v xml:space="preserve"> </v>
      </c>
      <c r="AO240" s="43" t="str">
        <f>IF(W240&gt;0," ",1)</f>
        <v xml:space="preserve"> </v>
      </c>
    </row>
    <row r="241" spans="1:41" ht="15.95" customHeight="1">
      <c r="A241" s="57" t="s">
        <v>54</v>
      </c>
      <c r="B241" s="57" t="s">
        <v>525</v>
      </c>
      <c r="C241" s="57" t="s">
        <v>96</v>
      </c>
      <c r="D241" s="57" t="s">
        <v>531</v>
      </c>
      <c r="E241" s="19">
        <v>1740.03</v>
      </c>
      <c r="F241" s="2">
        <f t="shared" si="49"/>
        <v>2726627.01</v>
      </c>
      <c r="G241" s="41">
        <v>325545.90999999997</v>
      </c>
      <c r="H241" s="58">
        <v>101218</v>
      </c>
      <c r="I241" s="50">
        <f t="shared" si="39"/>
        <v>75913.5</v>
      </c>
      <c r="J241" s="58">
        <v>162370</v>
      </c>
      <c r="K241" s="58">
        <v>8738</v>
      </c>
      <c r="L241" s="58">
        <v>387252</v>
      </c>
      <c r="M241" s="58">
        <v>31913</v>
      </c>
      <c r="N241" s="2">
        <f t="shared" si="40"/>
        <v>991732.40999999992</v>
      </c>
      <c r="O241" s="4">
        <f t="shared" si="41"/>
        <v>1734895</v>
      </c>
      <c r="P241" s="58">
        <v>759</v>
      </c>
      <c r="Q241" s="58">
        <v>77</v>
      </c>
      <c r="R241" s="4">
        <f t="shared" si="42"/>
        <v>81236</v>
      </c>
      <c r="S241" s="6">
        <f t="shared" si="50"/>
        <v>125160.3579</v>
      </c>
      <c r="T241" s="39">
        <v>20552141</v>
      </c>
      <c r="U241" s="6">
        <f t="shared" si="43"/>
        <v>20552.141</v>
      </c>
      <c r="V241" s="6">
        <f t="shared" si="44"/>
        <v>104608.2169</v>
      </c>
      <c r="W241" s="4">
        <f t="shared" si="45"/>
        <v>2092164</v>
      </c>
      <c r="X241" s="21">
        <f t="shared" si="46"/>
        <v>3908295</v>
      </c>
      <c r="Y241" s="22">
        <v>0</v>
      </c>
      <c r="Z241" s="22"/>
      <c r="AA241" s="20">
        <v>0</v>
      </c>
      <c r="AB241" s="4">
        <f t="shared" si="47"/>
        <v>0</v>
      </c>
      <c r="AC241" s="4">
        <f t="shared" si="48"/>
        <v>3908295</v>
      </c>
      <c r="AD241" s="22"/>
      <c r="AE241" s="22"/>
      <c r="AF241" s="22"/>
      <c r="AG241" s="22"/>
      <c r="AH241" s="22"/>
      <c r="AI241" s="22"/>
      <c r="AJ241" s="28">
        <v>0</v>
      </c>
      <c r="AK241" s="28"/>
      <c r="AL241" s="28"/>
      <c r="AM241" s="7">
        <f t="shared" si="51"/>
        <v>3908295</v>
      </c>
      <c r="AN241" s="43" t="str">
        <f>IF(O241&gt;0," ",1)</f>
        <v xml:space="preserve"> </v>
      </c>
      <c r="AO241" s="43" t="str">
        <f>IF(W241&gt;0," ",1)</f>
        <v xml:space="preserve"> </v>
      </c>
    </row>
    <row r="242" spans="1:41" ht="15.95" customHeight="1">
      <c r="A242" s="57" t="s">
        <v>54</v>
      </c>
      <c r="B242" s="57" t="s">
        <v>525</v>
      </c>
      <c r="C242" s="57" t="s">
        <v>56</v>
      </c>
      <c r="D242" s="57" t="s">
        <v>532</v>
      </c>
      <c r="E242" s="19">
        <v>1324.8200000000002</v>
      </c>
      <c r="F242" s="2">
        <f t="shared" si="49"/>
        <v>2075992.9400000002</v>
      </c>
      <c r="G242" s="41">
        <v>336974.42</v>
      </c>
      <c r="H242" s="58">
        <v>77174</v>
      </c>
      <c r="I242" s="50">
        <f t="shared" si="39"/>
        <v>57880.5</v>
      </c>
      <c r="J242" s="58">
        <v>124070</v>
      </c>
      <c r="K242" s="58">
        <v>6677</v>
      </c>
      <c r="L242" s="58">
        <v>317878</v>
      </c>
      <c r="M242" s="58">
        <v>49372</v>
      </c>
      <c r="N242" s="2">
        <f t="shared" si="40"/>
        <v>892851.91999999993</v>
      </c>
      <c r="O242" s="4">
        <f t="shared" si="41"/>
        <v>1183141</v>
      </c>
      <c r="P242" s="58">
        <v>691</v>
      </c>
      <c r="Q242" s="58">
        <v>33</v>
      </c>
      <c r="R242" s="4">
        <f t="shared" si="42"/>
        <v>31696</v>
      </c>
      <c r="S242" s="6">
        <f t="shared" si="50"/>
        <v>95294.302599999995</v>
      </c>
      <c r="T242" s="39">
        <v>21314005</v>
      </c>
      <c r="U242" s="6">
        <f t="shared" si="43"/>
        <v>21314.005000000001</v>
      </c>
      <c r="V242" s="6">
        <f t="shared" si="44"/>
        <v>73980.297599999991</v>
      </c>
      <c r="W242" s="4">
        <f t="shared" si="45"/>
        <v>1479606</v>
      </c>
      <c r="X242" s="21">
        <f t="shared" si="46"/>
        <v>2694443</v>
      </c>
      <c r="Y242" s="22">
        <v>0</v>
      </c>
      <c r="Z242" s="22"/>
      <c r="AA242" s="20">
        <v>0</v>
      </c>
      <c r="AB242" s="4">
        <f t="shared" si="47"/>
        <v>0</v>
      </c>
      <c r="AC242" s="4">
        <f t="shared" si="48"/>
        <v>2694443</v>
      </c>
      <c r="AD242" s="22"/>
      <c r="AE242" s="22"/>
      <c r="AF242" s="22"/>
      <c r="AG242" s="22"/>
      <c r="AH242" s="22"/>
      <c r="AI242" s="22"/>
      <c r="AJ242" s="28">
        <v>0</v>
      </c>
      <c r="AK242" s="28"/>
      <c r="AL242" s="28"/>
      <c r="AM242" s="7">
        <f t="shared" si="51"/>
        <v>2694443</v>
      </c>
      <c r="AN242" s="43" t="str">
        <f>IF(O242&gt;0," ",1)</f>
        <v xml:space="preserve"> </v>
      </c>
      <c r="AO242" s="43" t="str">
        <f>IF(W242&gt;0," ",1)</f>
        <v xml:space="preserve"> </v>
      </c>
    </row>
    <row r="243" spans="1:41" ht="15.95" customHeight="1">
      <c r="A243" s="57" t="s">
        <v>54</v>
      </c>
      <c r="B243" s="57" t="s">
        <v>525</v>
      </c>
      <c r="C243" s="57" t="s">
        <v>13</v>
      </c>
      <c r="D243" s="57" t="s">
        <v>533</v>
      </c>
      <c r="E243" s="19">
        <v>397.6</v>
      </c>
      <c r="F243" s="2">
        <f t="shared" si="49"/>
        <v>623039.20000000007</v>
      </c>
      <c r="G243" s="41">
        <v>93338.58</v>
      </c>
      <c r="H243" s="58">
        <v>20264</v>
      </c>
      <c r="I243" s="50">
        <f t="shared" si="39"/>
        <v>15198</v>
      </c>
      <c r="J243" s="58">
        <v>32263</v>
      </c>
      <c r="K243" s="58">
        <v>1737</v>
      </c>
      <c r="L243" s="58">
        <v>93125</v>
      </c>
      <c r="M243" s="58">
        <v>33346</v>
      </c>
      <c r="N243" s="2">
        <f t="shared" si="40"/>
        <v>269007.58</v>
      </c>
      <c r="O243" s="4">
        <f t="shared" si="41"/>
        <v>354032</v>
      </c>
      <c r="P243" s="58">
        <v>210</v>
      </c>
      <c r="Q243" s="58">
        <v>92</v>
      </c>
      <c r="R243" s="4">
        <f t="shared" si="42"/>
        <v>26855</v>
      </c>
      <c r="S243" s="6">
        <f t="shared" si="50"/>
        <v>28599.367999999999</v>
      </c>
      <c r="T243" s="39">
        <v>5575191</v>
      </c>
      <c r="U243" s="6">
        <f t="shared" si="43"/>
        <v>5575.1909999999998</v>
      </c>
      <c r="V243" s="6">
        <f t="shared" si="44"/>
        <v>23024.177</v>
      </c>
      <c r="W243" s="4">
        <f t="shared" si="45"/>
        <v>460484</v>
      </c>
      <c r="X243" s="21">
        <f t="shared" si="46"/>
        <v>841371</v>
      </c>
      <c r="Y243" s="22">
        <v>0</v>
      </c>
      <c r="Z243" s="22"/>
      <c r="AA243" s="20">
        <v>0</v>
      </c>
      <c r="AB243" s="4">
        <f t="shared" si="47"/>
        <v>0</v>
      </c>
      <c r="AC243" s="4">
        <f t="shared" si="48"/>
        <v>841371</v>
      </c>
      <c r="AD243" s="22"/>
      <c r="AE243" s="22"/>
      <c r="AF243" s="22"/>
      <c r="AG243" s="22"/>
      <c r="AH243" s="22"/>
      <c r="AI243" s="22"/>
      <c r="AJ243" s="28">
        <v>0</v>
      </c>
      <c r="AK243" s="28"/>
      <c r="AL243" s="28"/>
      <c r="AM243" s="7">
        <f t="shared" si="51"/>
        <v>841371</v>
      </c>
      <c r="AN243" s="43" t="str">
        <f>IF(O243&gt;0," ",1)</f>
        <v xml:space="preserve"> </v>
      </c>
      <c r="AO243" s="43" t="str">
        <f>IF(W243&gt;0," ",1)</f>
        <v xml:space="preserve"> </v>
      </c>
    </row>
    <row r="244" spans="1:41" ht="15.95" customHeight="1">
      <c r="A244" s="57" t="s">
        <v>54</v>
      </c>
      <c r="B244" s="57" t="s">
        <v>525</v>
      </c>
      <c r="C244" s="57" t="s">
        <v>239</v>
      </c>
      <c r="D244" s="57" t="s">
        <v>534</v>
      </c>
      <c r="E244" s="19">
        <v>513.92999999999984</v>
      </c>
      <c r="F244" s="2">
        <f t="shared" si="49"/>
        <v>805328.30999999971</v>
      </c>
      <c r="G244" s="41">
        <v>191229.71</v>
      </c>
      <c r="H244" s="58">
        <v>26956</v>
      </c>
      <c r="I244" s="50">
        <f t="shared" si="39"/>
        <v>20217</v>
      </c>
      <c r="J244" s="58">
        <v>42561</v>
      </c>
      <c r="K244" s="58">
        <v>2300</v>
      </c>
      <c r="L244" s="58">
        <v>127273</v>
      </c>
      <c r="M244" s="58">
        <v>21252</v>
      </c>
      <c r="N244" s="2">
        <f t="shared" si="40"/>
        <v>404832.70999999996</v>
      </c>
      <c r="O244" s="4">
        <f t="shared" si="41"/>
        <v>400496</v>
      </c>
      <c r="P244" s="58">
        <v>243</v>
      </c>
      <c r="Q244" s="58">
        <v>73</v>
      </c>
      <c r="R244" s="4">
        <f t="shared" si="42"/>
        <v>24657</v>
      </c>
      <c r="S244" s="6">
        <f t="shared" si="50"/>
        <v>36966.984900000003</v>
      </c>
      <c r="T244" s="39">
        <v>11423519</v>
      </c>
      <c r="U244" s="6">
        <f t="shared" si="43"/>
        <v>11423.519</v>
      </c>
      <c r="V244" s="6">
        <f t="shared" si="44"/>
        <v>25543.465900000003</v>
      </c>
      <c r="W244" s="4">
        <f t="shared" si="45"/>
        <v>510869</v>
      </c>
      <c r="X244" s="21">
        <f t="shared" si="46"/>
        <v>936022</v>
      </c>
      <c r="Y244" s="22">
        <v>0</v>
      </c>
      <c r="Z244" s="22"/>
      <c r="AA244" s="20">
        <v>0</v>
      </c>
      <c r="AB244" s="4">
        <f t="shared" si="47"/>
        <v>0</v>
      </c>
      <c r="AC244" s="4">
        <f t="shared" si="48"/>
        <v>936022</v>
      </c>
      <c r="AD244" s="22"/>
      <c r="AE244" s="22"/>
      <c r="AF244" s="22"/>
      <c r="AG244" s="22"/>
      <c r="AH244" s="22"/>
      <c r="AI244" s="22"/>
      <c r="AJ244" s="28">
        <v>0</v>
      </c>
      <c r="AK244" s="28"/>
      <c r="AL244" s="28"/>
      <c r="AM244" s="7">
        <f t="shared" si="51"/>
        <v>936022</v>
      </c>
      <c r="AN244" s="43" t="str">
        <f>IF(O244&gt;0," ",1)</f>
        <v xml:space="preserve"> </v>
      </c>
      <c r="AO244" s="43" t="str">
        <f>IF(W244&gt;0," ",1)</f>
        <v xml:space="preserve"> </v>
      </c>
    </row>
    <row r="245" spans="1:41" ht="15.95" customHeight="1">
      <c r="A245" s="57" t="s">
        <v>54</v>
      </c>
      <c r="B245" s="57" t="s">
        <v>525</v>
      </c>
      <c r="C245" s="57" t="s">
        <v>26</v>
      </c>
      <c r="D245" s="57" t="s">
        <v>535</v>
      </c>
      <c r="E245" s="19">
        <v>1165.17</v>
      </c>
      <c r="F245" s="2">
        <f t="shared" si="49"/>
        <v>1825821.3900000001</v>
      </c>
      <c r="G245" s="41">
        <v>343266.35</v>
      </c>
      <c r="H245" s="58">
        <v>69820</v>
      </c>
      <c r="I245" s="50">
        <f t="shared" si="39"/>
        <v>52365</v>
      </c>
      <c r="J245" s="58">
        <v>112245</v>
      </c>
      <c r="K245" s="58">
        <v>6034</v>
      </c>
      <c r="L245" s="58">
        <v>273100</v>
      </c>
      <c r="M245" s="58">
        <v>24477</v>
      </c>
      <c r="N245" s="2">
        <f t="shared" si="40"/>
        <v>811487.35</v>
      </c>
      <c r="O245" s="4">
        <f t="shared" si="41"/>
        <v>1014334</v>
      </c>
      <c r="P245" s="58">
        <v>671</v>
      </c>
      <c r="Q245" s="58">
        <v>51</v>
      </c>
      <c r="R245" s="4">
        <f t="shared" si="42"/>
        <v>47567</v>
      </c>
      <c r="S245" s="6">
        <f t="shared" si="50"/>
        <v>83810.678100000005</v>
      </c>
      <c r="T245" s="39">
        <v>21684545</v>
      </c>
      <c r="U245" s="6">
        <f t="shared" si="43"/>
        <v>21684.544999999998</v>
      </c>
      <c r="V245" s="6">
        <f t="shared" si="44"/>
        <v>62126.133100000006</v>
      </c>
      <c r="W245" s="4">
        <f t="shared" si="45"/>
        <v>1242523</v>
      </c>
      <c r="X245" s="21">
        <f t="shared" si="46"/>
        <v>2304424</v>
      </c>
      <c r="Y245" s="22">
        <v>0</v>
      </c>
      <c r="Z245" s="22"/>
      <c r="AA245" s="20">
        <v>0</v>
      </c>
      <c r="AB245" s="4">
        <f t="shared" si="47"/>
        <v>0</v>
      </c>
      <c r="AC245" s="4">
        <f t="shared" si="48"/>
        <v>2304424</v>
      </c>
      <c r="AD245" s="22"/>
      <c r="AE245" s="22"/>
      <c r="AF245" s="22"/>
      <c r="AG245" s="22"/>
      <c r="AH245" s="22"/>
      <c r="AI245" s="22"/>
      <c r="AJ245" s="28">
        <v>0</v>
      </c>
      <c r="AK245" s="28"/>
      <c r="AL245" s="28"/>
      <c r="AM245" s="7">
        <f t="shared" si="51"/>
        <v>2304424</v>
      </c>
      <c r="AN245" s="43" t="str">
        <f>IF(O245&gt;0," ",1)</f>
        <v xml:space="preserve"> </v>
      </c>
      <c r="AO245" s="43" t="str">
        <f>IF(W245&gt;0," ",1)</f>
        <v xml:space="preserve"> </v>
      </c>
    </row>
    <row r="246" spans="1:41" ht="15.95" customHeight="1">
      <c r="A246" s="57" t="s">
        <v>54</v>
      </c>
      <c r="B246" s="57" t="s">
        <v>525</v>
      </c>
      <c r="C246" s="57" t="s">
        <v>88</v>
      </c>
      <c r="D246" s="57" t="s">
        <v>536</v>
      </c>
      <c r="E246" s="19">
        <v>374.7</v>
      </c>
      <c r="F246" s="2">
        <f t="shared" si="49"/>
        <v>587154.9</v>
      </c>
      <c r="G246" s="41">
        <v>94484.55</v>
      </c>
      <c r="H246" s="58">
        <v>20132</v>
      </c>
      <c r="I246" s="50">
        <f t="shared" si="39"/>
        <v>15099</v>
      </c>
      <c r="J246" s="58">
        <v>32513</v>
      </c>
      <c r="K246" s="58">
        <v>1740</v>
      </c>
      <c r="L246" s="58">
        <v>89059</v>
      </c>
      <c r="M246" s="58">
        <v>14954</v>
      </c>
      <c r="N246" s="2">
        <f t="shared" si="40"/>
        <v>247849.55</v>
      </c>
      <c r="O246" s="4">
        <f t="shared" si="41"/>
        <v>339305</v>
      </c>
      <c r="P246" s="58">
        <v>120</v>
      </c>
      <c r="Q246" s="58">
        <v>84</v>
      </c>
      <c r="R246" s="4">
        <f t="shared" si="42"/>
        <v>14011</v>
      </c>
      <c r="S246" s="6">
        <f t="shared" si="50"/>
        <v>26952.170999999998</v>
      </c>
      <c r="T246" s="39">
        <v>5771811</v>
      </c>
      <c r="U246" s="6">
        <f t="shared" si="43"/>
        <v>5771.8109999999997</v>
      </c>
      <c r="V246" s="6">
        <f t="shared" si="44"/>
        <v>21180.36</v>
      </c>
      <c r="W246" s="4">
        <f t="shared" si="45"/>
        <v>423607</v>
      </c>
      <c r="X246" s="21">
        <f t="shared" si="46"/>
        <v>776923</v>
      </c>
      <c r="Y246" s="22">
        <v>0</v>
      </c>
      <c r="Z246" s="22"/>
      <c r="AA246" s="20">
        <v>0</v>
      </c>
      <c r="AB246" s="4">
        <f t="shared" si="47"/>
        <v>0</v>
      </c>
      <c r="AC246" s="4">
        <f t="shared" si="48"/>
        <v>776923</v>
      </c>
      <c r="AD246" s="22"/>
      <c r="AE246" s="22"/>
      <c r="AF246" s="22"/>
      <c r="AG246" s="22"/>
      <c r="AH246" s="22"/>
      <c r="AI246" s="22"/>
      <c r="AJ246" s="28">
        <v>0</v>
      </c>
      <c r="AK246" s="28"/>
      <c r="AL246" s="28"/>
      <c r="AM246" s="7">
        <f t="shared" si="51"/>
        <v>776923</v>
      </c>
      <c r="AN246" s="43" t="str">
        <f>IF(O246&gt;0," ",1)</f>
        <v xml:space="preserve"> </v>
      </c>
      <c r="AO246" s="43" t="str">
        <f>IF(W246&gt;0," ",1)</f>
        <v xml:space="preserve"> </v>
      </c>
    </row>
    <row r="247" spans="1:41" ht="15.95" customHeight="1">
      <c r="A247" s="57" t="s">
        <v>54</v>
      </c>
      <c r="B247" s="57" t="s">
        <v>525</v>
      </c>
      <c r="C247" s="57" t="s">
        <v>17</v>
      </c>
      <c r="D247" s="57" t="s">
        <v>537</v>
      </c>
      <c r="E247" s="19">
        <v>3857.26</v>
      </c>
      <c r="F247" s="2">
        <f t="shared" si="49"/>
        <v>6044326.4199999999</v>
      </c>
      <c r="G247" s="41">
        <v>1011186.73</v>
      </c>
      <c r="H247" s="58">
        <v>220520</v>
      </c>
      <c r="I247" s="50">
        <f t="shared" si="39"/>
        <v>165390</v>
      </c>
      <c r="J247" s="58">
        <v>353565</v>
      </c>
      <c r="K247" s="58">
        <v>19009</v>
      </c>
      <c r="L247" s="58">
        <v>838928</v>
      </c>
      <c r="M247" s="58">
        <v>32431</v>
      </c>
      <c r="N247" s="2">
        <f t="shared" si="40"/>
        <v>2420509.73</v>
      </c>
      <c r="O247" s="4">
        <f t="shared" si="41"/>
        <v>3623817</v>
      </c>
      <c r="P247" s="58">
        <v>1814</v>
      </c>
      <c r="Q247" s="58">
        <v>33</v>
      </c>
      <c r="R247" s="4">
        <f t="shared" si="42"/>
        <v>83208</v>
      </c>
      <c r="S247" s="6">
        <f t="shared" si="50"/>
        <v>277452.71179999999</v>
      </c>
      <c r="T247" s="39">
        <v>63797270</v>
      </c>
      <c r="U247" s="6">
        <f t="shared" si="43"/>
        <v>63797.27</v>
      </c>
      <c r="V247" s="6">
        <f t="shared" si="44"/>
        <v>213655.4418</v>
      </c>
      <c r="W247" s="4">
        <f t="shared" si="45"/>
        <v>4273109</v>
      </c>
      <c r="X247" s="21">
        <f t="shared" si="46"/>
        <v>7980134</v>
      </c>
      <c r="Y247" s="22">
        <v>0</v>
      </c>
      <c r="Z247" s="22"/>
      <c r="AA247" s="20">
        <v>0</v>
      </c>
      <c r="AB247" s="4">
        <f t="shared" si="47"/>
        <v>0</v>
      </c>
      <c r="AC247" s="4">
        <f t="shared" si="48"/>
        <v>7980134</v>
      </c>
      <c r="AD247" s="22"/>
      <c r="AE247" s="22"/>
      <c r="AF247" s="22"/>
      <c r="AG247" s="22"/>
      <c r="AH247" s="22"/>
      <c r="AI247" s="22"/>
      <c r="AJ247" s="28">
        <v>0</v>
      </c>
      <c r="AK247" s="28"/>
      <c r="AL247" s="28"/>
      <c r="AM247" s="7">
        <f t="shared" si="51"/>
        <v>7980134</v>
      </c>
      <c r="AN247" s="43" t="str">
        <f>IF(O247&gt;0," ",1)</f>
        <v xml:space="preserve"> </v>
      </c>
      <c r="AO247" s="43" t="str">
        <f>IF(W247&gt;0," ",1)</f>
        <v xml:space="preserve"> </v>
      </c>
    </row>
    <row r="248" spans="1:41" ht="15.95" customHeight="1">
      <c r="A248" s="57" t="s">
        <v>54</v>
      </c>
      <c r="B248" s="57" t="s">
        <v>525</v>
      </c>
      <c r="C248" s="57" t="s">
        <v>91</v>
      </c>
      <c r="D248" s="57" t="s">
        <v>538</v>
      </c>
      <c r="E248" s="19">
        <v>925.67</v>
      </c>
      <c r="F248" s="2">
        <f t="shared" si="49"/>
        <v>1450524.89</v>
      </c>
      <c r="G248" s="41">
        <v>144348.9</v>
      </c>
      <c r="H248" s="58">
        <v>55909</v>
      </c>
      <c r="I248" s="50">
        <f t="shared" si="39"/>
        <v>41931.75</v>
      </c>
      <c r="J248" s="58">
        <v>89477</v>
      </c>
      <c r="K248" s="58">
        <v>4812</v>
      </c>
      <c r="L248" s="58">
        <v>206394</v>
      </c>
      <c r="M248" s="58">
        <v>11819</v>
      </c>
      <c r="N248" s="2">
        <f t="shared" si="40"/>
        <v>498782.65</v>
      </c>
      <c r="O248" s="4">
        <f t="shared" si="41"/>
        <v>951742</v>
      </c>
      <c r="P248" s="58">
        <v>239</v>
      </c>
      <c r="Q248" s="58">
        <v>86</v>
      </c>
      <c r="R248" s="4">
        <f t="shared" si="42"/>
        <v>28570</v>
      </c>
      <c r="S248" s="6">
        <f t="shared" si="50"/>
        <v>66583.443100000004</v>
      </c>
      <c r="T248" s="39">
        <v>8737827</v>
      </c>
      <c r="U248" s="6">
        <f t="shared" si="43"/>
        <v>8737.8269999999993</v>
      </c>
      <c r="V248" s="6">
        <f t="shared" si="44"/>
        <v>57845.616100000007</v>
      </c>
      <c r="W248" s="4">
        <f t="shared" si="45"/>
        <v>1156912</v>
      </c>
      <c r="X248" s="21">
        <f t="shared" si="46"/>
        <v>2137224</v>
      </c>
      <c r="Y248" s="22">
        <v>0</v>
      </c>
      <c r="Z248" s="22"/>
      <c r="AA248" s="20">
        <v>0</v>
      </c>
      <c r="AB248" s="4">
        <f t="shared" si="47"/>
        <v>0</v>
      </c>
      <c r="AC248" s="4">
        <f t="shared" si="48"/>
        <v>2137224</v>
      </c>
      <c r="AD248" s="22"/>
      <c r="AE248" s="22"/>
      <c r="AF248" s="22"/>
      <c r="AG248" s="22"/>
      <c r="AH248" s="22"/>
      <c r="AI248" s="22"/>
      <c r="AJ248" s="28">
        <v>0</v>
      </c>
      <c r="AK248" s="28"/>
      <c r="AL248" s="28"/>
      <c r="AM248" s="7">
        <f t="shared" si="51"/>
        <v>2137224</v>
      </c>
      <c r="AN248" s="43" t="str">
        <f>IF(O248&gt;0," ",1)</f>
        <v xml:space="preserve"> </v>
      </c>
      <c r="AO248" s="43" t="str">
        <f>IF(W248&gt;0," ",1)</f>
        <v xml:space="preserve"> </v>
      </c>
    </row>
    <row r="249" spans="1:41" ht="15.95" customHeight="1">
      <c r="A249" s="57" t="s">
        <v>54</v>
      </c>
      <c r="B249" s="57" t="s">
        <v>525</v>
      </c>
      <c r="C249" s="57" t="s">
        <v>217</v>
      </c>
      <c r="D249" s="57" t="s">
        <v>539</v>
      </c>
      <c r="E249" s="19">
        <v>966.44</v>
      </c>
      <c r="F249" s="2">
        <f t="shared" si="49"/>
        <v>1514411.48</v>
      </c>
      <c r="G249" s="41">
        <v>110272.78</v>
      </c>
      <c r="H249" s="58">
        <v>58023</v>
      </c>
      <c r="I249" s="50">
        <f t="shared" si="39"/>
        <v>43517.25</v>
      </c>
      <c r="J249" s="58">
        <v>92354</v>
      </c>
      <c r="K249" s="58">
        <v>4973</v>
      </c>
      <c r="L249" s="58">
        <v>237891</v>
      </c>
      <c r="M249" s="58">
        <v>14188</v>
      </c>
      <c r="N249" s="2">
        <f t="shared" si="40"/>
        <v>503196.03</v>
      </c>
      <c r="O249" s="4">
        <f t="shared" si="41"/>
        <v>1011215</v>
      </c>
      <c r="P249" s="58">
        <v>505</v>
      </c>
      <c r="Q249" s="58">
        <v>70</v>
      </c>
      <c r="R249" s="4">
        <f t="shared" si="42"/>
        <v>49137</v>
      </c>
      <c r="S249" s="6">
        <f t="shared" si="50"/>
        <v>69516.029200000004</v>
      </c>
      <c r="T249" s="39">
        <v>6916159</v>
      </c>
      <c r="U249" s="6">
        <f t="shared" si="43"/>
        <v>6916.1589999999997</v>
      </c>
      <c r="V249" s="6">
        <f t="shared" si="44"/>
        <v>62599.870200000005</v>
      </c>
      <c r="W249" s="4">
        <f t="shared" si="45"/>
        <v>1251997</v>
      </c>
      <c r="X249" s="21">
        <f t="shared" si="46"/>
        <v>2312349</v>
      </c>
      <c r="Y249" s="22">
        <v>0</v>
      </c>
      <c r="Z249" s="22"/>
      <c r="AA249" s="20">
        <v>0</v>
      </c>
      <c r="AB249" s="4">
        <f t="shared" si="47"/>
        <v>0</v>
      </c>
      <c r="AC249" s="4">
        <f t="shared" si="48"/>
        <v>2312349</v>
      </c>
      <c r="AD249" s="22"/>
      <c r="AE249" s="22"/>
      <c r="AF249" s="22"/>
      <c r="AG249" s="22"/>
      <c r="AH249" s="22"/>
      <c r="AI249" s="22"/>
      <c r="AJ249" s="28">
        <v>0</v>
      </c>
      <c r="AK249" s="28"/>
      <c r="AL249" s="28"/>
      <c r="AM249" s="7">
        <f t="shared" si="51"/>
        <v>2312349</v>
      </c>
      <c r="AN249" s="43" t="str">
        <f>IF(O249&gt;0," ",1)</f>
        <v xml:space="preserve"> </v>
      </c>
      <c r="AO249" s="43" t="str">
        <f>IF(W249&gt;0," ",1)</f>
        <v xml:space="preserve"> </v>
      </c>
    </row>
    <row r="250" spans="1:41" ht="15.95" customHeight="1">
      <c r="A250" s="57" t="s">
        <v>54</v>
      </c>
      <c r="B250" s="57" t="s">
        <v>525</v>
      </c>
      <c r="C250" s="57" t="s">
        <v>218</v>
      </c>
      <c r="D250" s="57" t="s">
        <v>540</v>
      </c>
      <c r="E250" s="19">
        <v>510.7299999999999</v>
      </c>
      <c r="F250" s="2">
        <f t="shared" si="49"/>
        <v>800313.9099999998</v>
      </c>
      <c r="G250" s="41">
        <v>70459.14</v>
      </c>
      <c r="H250" s="58">
        <v>19707</v>
      </c>
      <c r="I250" s="50">
        <f t="shared" si="39"/>
        <v>14780.25</v>
      </c>
      <c r="J250" s="58">
        <v>31456</v>
      </c>
      <c r="K250" s="58">
        <v>1691</v>
      </c>
      <c r="L250" s="58">
        <v>82910</v>
      </c>
      <c r="M250" s="58">
        <v>31335</v>
      </c>
      <c r="N250" s="2">
        <f t="shared" si="40"/>
        <v>232631.39</v>
      </c>
      <c r="O250" s="4">
        <f t="shared" si="41"/>
        <v>567683</v>
      </c>
      <c r="P250" s="58">
        <v>187</v>
      </c>
      <c r="Q250" s="58">
        <v>121</v>
      </c>
      <c r="R250" s="4">
        <f t="shared" si="42"/>
        <v>31452</v>
      </c>
      <c r="S250" s="6">
        <f t="shared" si="50"/>
        <v>36736.808900000004</v>
      </c>
      <c r="T250" s="39">
        <v>4301535</v>
      </c>
      <c r="U250" s="6">
        <f t="shared" si="43"/>
        <v>4301.5349999999999</v>
      </c>
      <c r="V250" s="6">
        <f t="shared" si="44"/>
        <v>32435.273900000004</v>
      </c>
      <c r="W250" s="4">
        <f t="shared" si="45"/>
        <v>648705</v>
      </c>
      <c r="X250" s="21">
        <f t="shared" si="46"/>
        <v>1247840</v>
      </c>
      <c r="Y250" s="22">
        <v>0</v>
      </c>
      <c r="Z250" s="22"/>
      <c r="AA250" s="20">
        <v>0</v>
      </c>
      <c r="AB250" s="4">
        <f t="shared" si="47"/>
        <v>0</v>
      </c>
      <c r="AC250" s="4">
        <f t="shared" si="48"/>
        <v>1247840</v>
      </c>
      <c r="AD250" s="22"/>
      <c r="AE250" s="22"/>
      <c r="AF250" s="22"/>
      <c r="AG250" s="22"/>
      <c r="AH250" s="22"/>
      <c r="AI250" s="22"/>
      <c r="AJ250" s="28">
        <v>0</v>
      </c>
      <c r="AK250" s="28"/>
      <c r="AL250" s="28"/>
      <c r="AM250" s="7">
        <f t="shared" si="51"/>
        <v>1247840</v>
      </c>
      <c r="AN250" s="43" t="str">
        <f>IF(O250&gt;0," ",1)</f>
        <v xml:space="preserve"> </v>
      </c>
      <c r="AO250" s="43" t="str">
        <f>IF(W250&gt;0," ",1)</f>
        <v xml:space="preserve"> </v>
      </c>
    </row>
    <row r="251" spans="1:41" ht="15.95" customHeight="1">
      <c r="A251" s="57" t="s">
        <v>54</v>
      </c>
      <c r="B251" s="57" t="s">
        <v>525</v>
      </c>
      <c r="C251" s="57" t="s">
        <v>165</v>
      </c>
      <c r="D251" s="57" t="s">
        <v>541</v>
      </c>
      <c r="E251" s="19">
        <v>957.40999999999985</v>
      </c>
      <c r="F251" s="2">
        <f t="shared" si="49"/>
        <v>1500261.4699999997</v>
      </c>
      <c r="G251" s="41">
        <v>126043.41</v>
      </c>
      <c r="H251" s="58">
        <v>53766</v>
      </c>
      <c r="I251" s="50">
        <f t="shared" si="39"/>
        <v>40324.5</v>
      </c>
      <c r="J251" s="58">
        <v>86771</v>
      </c>
      <c r="K251" s="58">
        <v>4642</v>
      </c>
      <c r="L251" s="58">
        <v>184961</v>
      </c>
      <c r="M251" s="58">
        <v>13968</v>
      </c>
      <c r="N251" s="2">
        <f t="shared" si="40"/>
        <v>456709.91000000003</v>
      </c>
      <c r="O251" s="4">
        <f t="shared" si="41"/>
        <v>1043552</v>
      </c>
      <c r="P251" s="58">
        <v>492</v>
      </c>
      <c r="Q251" s="58">
        <v>33</v>
      </c>
      <c r="R251" s="4">
        <f t="shared" si="42"/>
        <v>22568</v>
      </c>
      <c r="S251" s="6">
        <f t="shared" si="50"/>
        <v>68866.501300000004</v>
      </c>
      <c r="T251" s="39">
        <v>7709077</v>
      </c>
      <c r="U251" s="6">
        <f t="shared" si="43"/>
        <v>7709.0770000000002</v>
      </c>
      <c r="V251" s="6">
        <f t="shared" si="44"/>
        <v>61157.424300000006</v>
      </c>
      <c r="W251" s="4">
        <f t="shared" si="45"/>
        <v>1223148</v>
      </c>
      <c r="X251" s="21">
        <f t="shared" si="46"/>
        <v>2289268</v>
      </c>
      <c r="Y251" s="22">
        <v>0</v>
      </c>
      <c r="Z251" s="22"/>
      <c r="AA251" s="20">
        <v>0</v>
      </c>
      <c r="AB251" s="4">
        <f t="shared" si="47"/>
        <v>0</v>
      </c>
      <c r="AC251" s="4">
        <f t="shared" si="48"/>
        <v>2289268</v>
      </c>
      <c r="AD251" s="22"/>
      <c r="AE251" s="22"/>
      <c r="AF251" s="22"/>
      <c r="AG251" s="22"/>
      <c r="AH251" s="22"/>
      <c r="AI251" s="22"/>
      <c r="AJ251" s="28">
        <v>0</v>
      </c>
      <c r="AK251" s="28"/>
      <c r="AL251" s="28"/>
      <c r="AM251" s="7">
        <f t="shared" si="51"/>
        <v>2289268</v>
      </c>
      <c r="AN251" s="43" t="str">
        <f>IF(O251&gt;0," ",1)</f>
        <v xml:space="preserve"> </v>
      </c>
      <c r="AO251" s="43" t="str">
        <f>IF(W251&gt;0," ",1)</f>
        <v xml:space="preserve"> </v>
      </c>
    </row>
    <row r="252" spans="1:41" ht="15.95" customHeight="1">
      <c r="A252" s="57" t="s">
        <v>54</v>
      </c>
      <c r="B252" s="57" t="s">
        <v>525</v>
      </c>
      <c r="C252" s="57" t="s">
        <v>166</v>
      </c>
      <c r="D252" s="57" t="s">
        <v>542</v>
      </c>
      <c r="E252" s="19">
        <v>672.55999999999983</v>
      </c>
      <c r="F252" s="2">
        <f t="shared" si="49"/>
        <v>1053901.5199999998</v>
      </c>
      <c r="G252" s="41">
        <v>107221.5</v>
      </c>
      <c r="H252" s="58">
        <v>38881</v>
      </c>
      <c r="I252" s="50">
        <f t="shared" si="39"/>
        <v>29160.75</v>
      </c>
      <c r="J252" s="58">
        <v>63029</v>
      </c>
      <c r="K252" s="58">
        <v>3379</v>
      </c>
      <c r="L252" s="58">
        <v>167699</v>
      </c>
      <c r="M252" s="58">
        <v>0</v>
      </c>
      <c r="N252" s="2">
        <f t="shared" si="40"/>
        <v>370489.25</v>
      </c>
      <c r="O252" s="4">
        <f t="shared" si="41"/>
        <v>683412</v>
      </c>
      <c r="P252" s="58">
        <v>11</v>
      </c>
      <c r="Q252" s="58">
        <v>77</v>
      </c>
      <c r="R252" s="4">
        <f t="shared" si="42"/>
        <v>1177</v>
      </c>
      <c r="S252" s="6">
        <f t="shared" si="50"/>
        <v>48377.2408</v>
      </c>
      <c r="T252" s="39">
        <v>6756238</v>
      </c>
      <c r="U252" s="6">
        <f t="shared" si="43"/>
        <v>6756.2380000000003</v>
      </c>
      <c r="V252" s="6">
        <f t="shared" si="44"/>
        <v>41621.002800000002</v>
      </c>
      <c r="W252" s="4">
        <f t="shared" si="45"/>
        <v>832420</v>
      </c>
      <c r="X252" s="21">
        <f t="shared" si="46"/>
        <v>1517009</v>
      </c>
      <c r="Y252" s="22">
        <v>0</v>
      </c>
      <c r="Z252" s="22"/>
      <c r="AA252" s="20">
        <v>0</v>
      </c>
      <c r="AB252" s="4">
        <f t="shared" si="47"/>
        <v>0</v>
      </c>
      <c r="AC252" s="4">
        <f t="shared" si="48"/>
        <v>1517009</v>
      </c>
      <c r="AD252" s="22"/>
      <c r="AE252" s="22"/>
      <c r="AF252" s="22"/>
      <c r="AG252" s="22"/>
      <c r="AH252" s="22"/>
      <c r="AI252" s="22"/>
      <c r="AJ252" s="28">
        <v>0</v>
      </c>
      <c r="AK252" s="28"/>
      <c r="AL252" s="28"/>
      <c r="AM252" s="7">
        <f t="shared" si="51"/>
        <v>1517009</v>
      </c>
      <c r="AN252" s="43" t="str">
        <f>IF(O252&gt;0," ",1)</f>
        <v xml:space="preserve"> </v>
      </c>
      <c r="AO252" s="43" t="str">
        <f>IF(W252&gt;0," ",1)</f>
        <v xml:space="preserve"> </v>
      </c>
    </row>
    <row r="253" spans="1:41" ht="15.95" customHeight="1">
      <c r="A253" s="57" t="s">
        <v>167</v>
      </c>
      <c r="B253" s="57" t="s">
        <v>543</v>
      </c>
      <c r="C253" s="57" t="s">
        <v>62</v>
      </c>
      <c r="D253" s="57" t="s">
        <v>544</v>
      </c>
      <c r="E253" s="19">
        <v>240.36</v>
      </c>
      <c r="F253" s="2">
        <f t="shared" si="49"/>
        <v>376644.12</v>
      </c>
      <c r="G253" s="41">
        <v>101958.81</v>
      </c>
      <c r="H253" s="58">
        <v>31451</v>
      </c>
      <c r="I253" s="50">
        <f t="shared" si="39"/>
        <v>23588.25</v>
      </c>
      <c r="J253" s="58">
        <v>19324</v>
      </c>
      <c r="K253" s="58">
        <v>0</v>
      </c>
      <c r="L253" s="58">
        <v>0</v>
      </c>
      <c r="M253" s="58">
        <v>33293</v>
      </c>
      <c r="N253" s="2">
        <f t="shared" si="40"/>
        <v>178164.06</v>
      </c>
      <c r="O253" s="4">
        <f t="shared" si="41"/>
        <v>198480</v>
      </c>
      <c r="P253" s="58">
        <v>113</v>
      </c>
      <c r="Q253" s="58">
        <v>81</v>
      </c>
      <c r="R253" s="4">
        <f t="shared" si="42"/>
        <v>12723</v>
      </c>
      <c r="S253" s="6">
        <f t="shared" si="50"/>
        <v>17289.094799999999</v>
      </c>
      <c r="T253" s="39">
        <v>6087093</v>
      </c>
      <c r="U253" s="6">
        <f t="shared" si="43"/>
        <v>6087.0929999999998</v>
      </c>
      <c r="V253" s="6">
        <f t="shared" si="44"/>
        <v>11202.001799999998</v>
      </c>
      <c r="W253" s="4">
        <f t="shared" si="45"/>
        <v>224040</v>
      </c>
      <c r="X253" s="21">
        <f t="shared" si="46"/>
        <v>435243</v>
      </c>
      <c r="Y253" s="22">
        <v>0</v>
      </c>
      <c r="Z253" s="22"/>
      <c r="AA253" s="20">
        <v>0</v>
      </c>
      <c r="AB253" s="4">
        <f t="shared" si="47"/>
        <v>0</v>
      </c>
      <c r="AC253" s="4">
        <f t="shared" si="48"/>
        <v>435243</v>
      </c>
      <c r="AD253" s="22"/>
      <c r="AE253" s="22"/>
      <c r="AF253" s="22"/>
      <c r="AG253" s="22"/>
      <c r="AH253" s="22"/>
      <c r="AI253" s="22"/>
      <c r="AJ253" s="28">
        <v>0</v>
      </c>
      <c r="AK253" s="28"/>
      <c r="AL253" s="28"/>
      <c r="AM253" s="7">
        <f t="shared" si="51"/>
        <v>435243</v>
      </c>
      <c r="AN253" s="43" t="str">
        <f>IF(O253&gt;0," ",1)</f>
        <v xml:space="preserve"> </v>
      </c>
      <c r="AO253" s="43" t="str">
        <f>IF(W253&gt;0," ",1)</f>
        <v xml:space="preserve"> </v>
      </c>
    </row>
    <row r="254" spans="1:41" ht="15.95" customHeight="1">
      <c r="A254" s="57" t="s">
        <v>167</v>
      </c>
      <c r="B254" s="57" t="s">
        <v>543</v>
      </c>
      <c r="C254" s="57" t="s">
        <v>51</v>
      </c>
      <c r="D254" s="57" t="s">
        <v>545</v>
      </c>
      <c r="E254" s="19">
        <v>1812.48</v>
      </c>
      <c r="F254" s="2">
        <f t="shared" si="49"/>
        <v>2840156.1600000001</v>
      </c>
      <c r="G254" s="41">
        <v>613133.46000000008</v>
      </c>
      <c r="H254" s="58">
        <v>297344</v>
      </c>
      <c r="I254" s="50">
        <f t="shared" si="39"/>
        <v>223008</v>
      </c>
      <c r="J254" s="58">
        <v>182710</v>
      </c>
      <c r="K254" s="58">
        <v>109632</v>
      </c>
      <c r="L254" s="58">
        <v>448597</v>
      </c>
      <c r="M254" s="58">
        <v>88710</v>
      </c>
      <c r="N254" s="2">
        <f t="shared" si="40"/>
        <v>1665790.46</v>
      </c>
      <c r="O254" s="4">
        <f t="shared" si="41"/>
        <v>1174366</v>
      </c>
      <c r="P254" s="58">
        <v>1065</v>
      </c>
      <c r="Q254" s="58">
        <v>35</v>
      </c>
      <c r="R254" s="4">
        <f t="shared" si="42"/>
        <v>51812</v>
      </c>
      <c r="S254" s="6">
        <f t="shared" si="50"/>
        <v>130371.68640000001</v>
      </c>
      <c r="T254" s="39">
        <v>37638641</v>
      </c>
      <c r="U254" s="6">
        <f t="shared" si="43"/>
        <v>37638.641000000003</v>
      </c>
      <c r="V254" s="6">
        <f t="shared" si="44"/>
        <v>92733.045400000003</v>
      </c>
      <c r="W254" s="4">
        <f t="shared" si="45"/>
        <v>1854661</v>
      </c>
      <c r="X254" s="21">
        <f t="shared" si="46"/>
        <v>3080839</v>
      </c>
      <c r="Y254" s="22">
        <v>0</v>
      </c>
      <c r="Z254" s="22"/>
      <c r="AA254" s="20">
        <v>0</v>
      </c>
      <c r="AB254" s="4">
        <f t="shared" si="47"/>
        <v>0</v>
      </c>
      <c r="AC254" s="4">
        <f t="shared" si="48"/>
        <v>3080839</v>
      </c>
      <c r="AD254" s="22"/>
      <c r="AE254" s="22"/>
      <c r="AF254" s="22"/>
      <c r="AG254" s="22"/>
      <c r="AH254" s="22"/>
      <c r="AI254" s="22"/>
      <c r="AJ254" s="28">
        <v>0</v>
      </c>
      <c r="AK254" s="28"/>
      <c r="AL254" s="28"/>
      <c r="AM254" s="7">
        <f t="shared" si="51"/>
        <v>3080839</v>
      </c>
      <c r="AN254" s="43" t="str">
        <f>IF(O254&gt;0," ",1)</f>
        <v xml:space="preserve"> </v>
      </c>
      <c r="AO254" s="43" t="str">
        <f>IF(W254&gt;0," ",1)</f>
        <v xml:space="preserve"> </v>
      </c>
    </row>
    <row r="255" spans="1:41" ht="15.95" customHeight="1">
      <c r="A255" s="57" t="s">
        <v>167</v>
      </c>
      <c r="B255" s="57" t="s">
        <v>543</v>
      </c>
      <c r="C255" s="57" t="s">
        <v>96</v>
      </c>
      <c r="D255" s="57" t="s">
        <v>546</v>
      </c>
      <c r="E255" s="19">
        <v>614.91</v>
      </c>
      <c r="F255" s="2">
        <f t="shared" si="49"/>
        <v>963563.97</v>
      </c>
      <c r="G255" s="41">
        <v>255273.85</v>
      </c>
      <c r="H255" s="58">
        <v>94335</v>
      </c>
      <c r="I255" s="50">
        <f t="shared" si="39"/>
        <v>70751.25</v>
      </c>
      <c r="J255" s="58">
        <v>57936</v>
      </c>
      <c r="K255" s="58">
        <v>34878</v>
      </c>
      <c r="L255" s="58">
        <v>150770</v>
      </c>
      <c r="M255" s="58">
        <v>27168</v>
      </c>
      <c r="N255" s="2">
        <f t="shared" si="40"/>
        <v>596777.1</v>
      </c>
      <c r="O255" s="4">
        <f t="shared" si="41"/>
        <v>366787</v>
      </c>
      <c r="P255" s="58">
        <v>145</v>
      </c>
      <c r="Q255" s="58">
        <v>86</v>
      </c>
      <c r="R255" s="4">
        <f t="shared" si="42"/>
        <v>17333</v>
      </c>
      <c r="S255" s="6">
        <f t="shared" si="50"/>
        <v>44230.476300000002</v>
      </c>
      <c r="T255" s="39">
        <v>15994602</v>
      </c>
      <c r="U255" s="6">
        <f t="shared" si="43"/>
        <v>15994.602000000001</v>
      </c>
      <c r="V255" s="6">
        <f t="shared" si="44"/>
        <v>28235.874300000003</v>
      </c>
      <c r="W255" s="4">
        <f t="shared" si="45"/>
        <v>564717</v>
      </c>
      <c r="X255" s="21">
        <f t="shared" si="46"/>
        <v>948837</v>
      </c>
      <c r="Y255" s="22">
        <v>0</v>
      </c>
      <c r="Z255" s="22"/>
      <c r="AA255" s="20">
        <v>0</v>
      </c>
      <c r="AB255" s="4">
        <f t="shared" si="47"/>
        <v>0</v>
      </c>
      <c r="AC255" s="4">
        <f t="shared" si="48"/>
        <v>948837</v>
      </c>
      <c r="AD255" s="22"/>
      <c r="AE255" s="22"/>
      <c r="AF255" s="22"/>
      <c r="AG255" s="22"/>
      <c r="AH255" s="22"/>
      <c r="AI255" s="22"/>
      <c r="AJ255" s="28">
        <v>0</v>
      </c>
      <c r="AK255" s="28"/>
      <c r="AL255" s="28"/>
      <c r="AM255" s="7">
        <f t="shared" si="51"/>
        <v>948837</v>
      </c>
      <c r="AN255" s="43" t="str">
        <f>IF(O255&gt;0," ",1)</f>
        <v xml:space="preserve"> </v>
      </c>
      <c r="AO255" s="43" t="str">
        <f>IF(W255&gt;0," ",1)</f>
        <v xml:space="preserve"> </v>
      </c>
    </row>
    <row r="256" spans="1:41" ht="15.95" customHeight="1">
      <c r="A256" s="57" t="s">
        <v>167</v>
      </c>
      <c r="B256" s="57" t="s">
        <v>543</v>
      </c>
      <c r="C256" s="57" t="s">
        <v>209</v>
      </c>
      <c r="D256" s="57" t="s">
        <v>547</v>
      </c>
      <c r="E256" s="19">
        <v>984.72</v>
      </c>
      <c r="F256" s="2">
        <f t="shared" si="49"/>
        <v>1543056.24</v>
      </c>
      <c r="G256" s="41">
        <v>263592.3</v>
      </c>
      <c r="H256" s="58">
        <v>159545</v>
      </c>
      <c r="I256" s="50">
        <f t="shared" si="39"/>
        <v>119658.75</v>
      </c>
      <c r="J256" s="58">
        <v>97952</v>
      </c>
      <c r="K256" s="58">
        <v>59093</v>
      </c>
      <c r="L256" s="58">
        <v>249050</v>
      </c>
      <c r="M256" s="58">
        <v>91506</v>
      </c>
      <c r="N256" s="2">
        <f t="shared" si="40"/>
        <v>880852.05</v>
      </c>
      <c r="O256" s="4">
        <f t="shared" si="41"/>
        <v>662204</v>
      </c>
      <c r="P256" s="58">
        <v>488</v>
      </c>
      <c r="Q256" s="58">
        <v>62</v>
      </c>
      <c r="R256" s="4">
        <f t="shared" si="42"/>
        <v>42056</v>
      </c>
      <c r="S256" s="6">
        <f t="shared" si="50"/>
        <v>70830.909599999999</v>
      </c>
      <c r="T256" s="39">
        <v>16367136</v>
      </c>
      <c r="U256" s="6">
        <f t="shared" si="43"/>
        <v>16367.136</v>
      </c>
      <c r="V256" s="6">
        <f t="shared" si="44"/>
        <v>54463.7736</v>
      </c>
      <c r="W256" s="4">
        <f t="shared" si="45"/>
        <v>1089275</v>
      </c>
      <c r="X256" s="21">
        <f t="shared" si="46"/>
        <v>1793535</v>
      </c>
      <c r="Y256" s="22">
        <v>0</v>
      </c>
      <c r="Z256" s="22"/>
      <c r="AA256" s="20">
        <v>0</v>
      </c>
      <c r="AB256" s="4">
        <f t="shared" si="47"/>
        <v>0</v>
      </c>
      <c r="AC256" s="4">
        <f t="shared" si="48"/>
        <v>1793535</v>
      </c>
      <c r="AD256" s="22"/>
      <c r="AE256" s="22"/>
      <c r="AF256" s="22"/>
      <c r="AG256" s="22"/>
      <c r="AH256" s="22"/>
      <c r="AI256" s="22"/>
      <c r="AJ256" s="28">
        <v>0</v>
      </c>
      <c r="AK256" s="28"/>
      <c r="AL256" s="28"/>
      <c r="AM256" s="7">
        <f t="shared" si="51"/>
        <v>1793535</v>
      </c>
      <c r="AN256" s="43" t="str">
        <f>IF(O256&gt;0," ",1)</f>
        <v xml:space="preserve"> </v>
      </c>
      <c r="AO256" s="43" t="str">
        <f>IF(W256&gt;0," ",1)</f>
        <v xml:space="preserve"> </v>
      </c>
    </row>
    <row r="257" spans="1:41" ht="15.95" customHeight="1">
      <c r="A257" s="57" t="s">
        <v>167</v>
      </c>
      <c r="B257" s="57" t="s">
        <v>543</v>
      </c>
      <c r="C257" s="57" t="s">
        <v>58</v>
      </c>
      <c r="D257" s="57" t="s">
        <v>548</v>
      </c>
      <c r="E257" s="19">
        <v>1283.33</v>
      </c>
      <c r="F257" s="2">
        <f t="shared" si="49"/>
        <v>2010978.1099999999</v>
      </c>
      <c r="G257" s="41">
        <v>3442747.66</v>
      </c>
      <c r="H257" s="58">
        <v>201919</v>
      </c>
      <c r="I257" s="50">
        <f t="shared" si="39"/>
        <v>151439.25</v>
      </c>
      <c r="J257" s="58">
        <v>124016</v>
      </c>
      <c r="K257" s="58">
        <v>74634</v>
      </c>
      <c r="L257" s="58">
        <v>320905</v>
      </c>
      <c r="M257" s="58">
        <v>107745</v>
      </c>
      <c r="N257" s="2">
        <f t="shared" si="40"/>
        <v>4221486.91</v>
      </c>
      <c r="O257" s="4">
        <f t="shared" si="41"/>
        <v>0</v>
      </c>
      <c r="P257" s="58">
        <v>413</v>
      </c>
      <c r="Q257" s="58">
        <v>79</v>
      </c>
      <c r="R257" s="4">
        <f t="shared" si="42"/>
        <v>45352</v>
      </c>
      <c r="S257" s="6">
        <f t="shared" si="50"/>
        <v>92309.926900000006</v>
      </c>
      <c r="T257" s="39">
        <v>217345181</v>
      </c>
      <c r="U257" s="6">
        <f t="shared" si="43"/>
        <v>217345.18100000001</v>
      </c>
      <c r="V257" s="6">
        <f t="shared" si="44"/>
        <v>0</v>
      </c>
      <c r="W257" s="4">
        <f t="shared" si="45"/>
        <v>0</v>
      </c>
      <c r="X257" s="21">
        <f t="shared" si="46"/>
        <v>45352</v>
      </c>
      <c r="Y257" s="22">
        <v>0</v>
      </c>
      <c r="Z257" s="22"/>
      <c r="AA257" s="20">
        <v>0</v>
      </c>
      <c r="AB257" s="4">
        <f t="shared" si="47"/>
        <v>0</v>
      </c>
      <c r="AC257" s="4">
        <f t="shared" si="48"/>
        <v>45352</v>
      </c>
      <c r="AD257" s="22"/>
      <c r="AE257" s="22"/>
      <c r="AF257" s="22"/>
      <c r="AG257" s="22"/>
      <c r="AH257" s="22"/>
      <c r="AI257" s="22">
        <v>12699</v>
      </c>
      <c r="AJ257" s="28">
        <v>0</v>
      </c>
      <c r="AK257" s="28"/>
      <c r="AL257" s="28"/>
      <c r="AM257" s="7">
        <f t="shared" si="51"/>
        <v>32653</v>
      </c>
      <c r="AN257" s="43">
        <f>IF(O257&gt;0," ",1)</f>
        <v>1</v>
      </c>
      <c r="AO257" s="43">
        <f>IF(W257&gt;0," ",1)</f>
        <v>1</v>
      </c>
    </row>
    <row r="258" spans="1:41" ht="15.95" customHeight="1">
      <c r="A258" s="57" t="s">
        <v>167</v>
      </c>
      <c r="B258" s="57" t="s">
        <v>543</v>
      </c>
      <c r="C258" s="57" t="s">
        <v>33</v>
      </c>
      <c r="D258" s="57" t="s">
        <v>549</v>
      </c>
      <c r="E258" s="19">
        <v>1397.3300000000004</v>
      </c>
      <c r="F258" s="2">
        <f t="shared" si="49"/>
        <v>2189616.1100000008</v>
      </c>
      <c r="G258" s="41">
        <v>330321.07</v>
      </c>
      <c r="H258" s="58">
        <v>210929</v>
      </c>
      <c r="I258" s="50">
        <f t="shared" si="39"/>
        <v>158196.75</v>
      </c>
      <c r="J258" s="58">
        <v>129567</v>
      </c>
      <c r="K258" s="58">
        <v>77910</v>
      </c>
      <c r="L258" s="58">
        <v>330682</v>
      </c>
      <c r="M258" s="58">
        <v>73101</v>
      </c>
      <c r="N258" s="2">
        <f t="shared" si="40"/>
        <v>1099777.82</v>
      </c>
      <c r="O258" s="4">
        <f t="shared" si="41"/>
        <v>1089838</v>
      </c>
      <c r="P258" s="58">
        <v>689</v>
      </c>
      <c r="Q258" s="58">
        <v>66</v>
      </c>
      <c r="R258" s="4">
        <f t="shared" si="42"/>
        <v>63209</v>
      </c>
      <c r="S258" s="6">
        <f t="shared" si="50"/>
        <v>100509.9469</v>
      </c>
      <c r="T258" s="39">
        <v>19973601</v>
      </c>
      <c r="U258" s="6">
        <f t="shared" si="43"/>
        <v>19973.600999999999</v>
      </c>
      <c r="V258" s="6">
        <f t="shared" si="44"/>
        <v>80536.3459</v>
      </c>
      <c r="W258" s="4">
        <f t="shared" si="45"/>
        <v>1610727</v>
      </c>
      <c r="X258" s="21">
        <f t="shared" si="46"/>
        <v>2763774</v>
      </c>
      <c r="Y258" s="22">
        <v>0</v>
      </c>
      <c r="Z258" s="22"/>
      <c r="AA258" s="20">
        <v>0</v>
      </c>
      <c r="AB258" s="4">
        <f t="shared" si="47"/>
        <v>0</v>
      </c>
      <c r="AC258" s="4">
        <f t="shared" si="48"/>
        <v>2763774</v>
      </c>
      <c r="AD258" s="22"/>
      <c r="AE258" s="22"/>
      <c r="AF258" s="22"/>
      <c r="AG258" s="22"/>
      <c r="AH258" s="22"/>
      <c r="AI258" s="22"/>
      <c r="AJ258" s="28">
        <v>0</v>
      </c>
      <c r="AK258" s="28"/>
      <c r="AL258" s="28"/>
      <c r="AM258" s="7">
        <f t="shared" si="51"/>
        <v>2763774</v>
      </c>
      <c r="AN258" s="43" t="str">
        <f>IF(O258&gt;0," ",1)</f>
        <v xml:space="preserve"> </v>
      </c>
      <c r="AO258" s="43" t="str">
        <f>IF(W258&gt;0," ",1)</f>
        <v xml:space="preserve"> </v>
      </c>
    </row>
    <row r="259" spans="1:41" ht="15.95" customHeight="1">
      <c r="A259" s="57" t="s">
        <v>167</v>
      </c>
      <c r="B259" s="57" t="s">
        <v>543</v>
      </c>
      <c r="C259" s="57" t="s">
        <v>168</v>
      </c>
      <c r="D259" s="57" t="s">
        <v>550</v>
      </c>
      <c r="E259" s="19">
        <v>1650.85</v>
      </c>
      <c r="F259" s="2">
        <f t="shared" si="49"/>
        <v>2586881.9499999997</v>
      </c>
      <c r="G259" s="41">
        <v>483802.73</v>
      </c>
      <c r="H259" s="58">
        <v>263191</v>
      </c>
      <c r="I259" s="50">
        <f t="shared" si="39"/>
        <v>197393.25</v>
      </c>
      <c r="J259" s="58">
        <v>161715</v>
      </c>
      <c r="K259" s="58">
        <v>97067</v>
      </c>
      <c r="L259" s="58">
        <v>402764</v>
      </c>
      <c r="M259" s="58">
        <v>152917</v>
      </c>
      <c r="N259" s="2">
        <f t="shared" si="40"/>
        <v>1495658.98</v>
      </c>
      <c r="O259" s="4">
        <f t="shared" si="41"/>
        <v>1091223</v>
      </c>
      <c r="P259" s="58">
        <v>672</v>
      </c>
      <c r="Q259" s="58">
        <v>62</v>
      </c>
      <c r="R259" s="4">
        <f t="shared" si="42"/>
        <v>57913</v>
      </c>
      <c r="S259" s="6">
        <f t="shared" si="50"/>
        <v>118745.64049999999</v>
      </c>
      <c r="T259" s="39">
        <v>29410533</v>
      </c>
      <c r="U259" s="6">
        <f t="shared" si="43"/>
        <v>29410.532999999999</v>
      </c>
      <c r="V259" s="6">
        <f t="shared" si="44"/>
        <v>89335.107499999998</v>
      </c>
      <c r="W259" s="4">
        <f t="shared" si="45"/>
        <v>1786702</v>
      </c>
      <c r="X259" s="21">
        <f t="shared" si="46"/>
        <v>2935838</v>
      </c>
      <c r="Y259" s="22">
        <v>0</v>
      </c>
      <c r="Z259" s="22"/>
      <c r="AA259" s="20">
        <v>0</v>
      </c>
      <c r="AB259" s="4">
        <f t="shared" si="47"/>
        <v>0</v>
      </c>
      <c r="AC259" s="4">
        <f t="shared" si="48"/>
        <v>2935838</v>
      </c>
      <c r="AD259" s="22"/>
      <c r="AE259" s="22"/>
      <c r="AF259" s="22"/>
      <c r="AG259" s="22"/>
      <c r="AH259" s="22"/>
      <c r="AI259" s="22"/>
      <c r="AJ259" s="28">
        <v>0</v>
      </c>
      <c r="AK259" s="28"/>
      <c r="AL259" s="28"/>
      <c r="AM259" s="7">
        <f t="shared" si="51"/>
        <v>2935838</v>
      </c>
      <c r="AN259" s="43" t="str">
        <f>IF(O259&gt;0," ",1)</f>
        <v xml:space="preserve"> </v>
      </c>
      <c r="AO259" s="43" t="str">
        <f>IF(W259&gt;0," ",1)</f>
        <v xml:space="preserve"> </v>
      </c>
    </row>
    <row r="260" spans="1:41" ht="15.95" customHeight="1">
      <c r="A260" s="57" t="s">
        <v>167</v>
      </c>
      <c r="B260" s="57" t="s">
        <v>543</v>
      </c>
      <c r="C260" s="57" t="s">
        <v>97</v>
      </c>
      <c r="D260" s="57" t="s">
        <v>551</v>
      </c>
      <c r="E260" s="19">
        <v>451.83</v>
      </c>
      <c r="F260" s="2">
        <f t="shared" si="49"/>
        <v>708017.61</v>
      </c>
      <c r="G260" s="41">
        <v>107251.84</v>
      </c>
      <c r="H260" s="58">
        <v>55068</v>
      </c>
      <c r="I260" s="50">
        <f t="shared" ref="I260:I323" si="52">ROUND(H260*0.75,2)</f>
        <v>41301</v>
      </c>
      <c r="J260" s="58">
        <v>33836</v>
      </c>
      <c r="K260" s="58">
        <v>20310</v>
      </c>
      <c r="L260" s="58">
        <v>87279</v>
      </c>
      <c r="M260" s="58">
        <v>73038</v>
      </c>
      <c r="N260" s="2">
        <f t="shared" ref="N260:N323" si="53">SUM(G260+I260+J260+K260+L260+M260)</f>
        <v>363015.83999999997</v>
      </c>
      <c r="O260" s="4">
        <f t="shared" ref="O260:O323" si="54">IF(F260&gt;N260,ROUND(SUM(F260-N260),0),0)</f>
        <v>345002</v>
      </c>
      <c r="P260" s="58">
        <v>128</v>
      </c>
      <c r="Q260" s="58">
        <v>79</v>
      </c>
      <c r="R260" s="4">
        <f t="shared" ref="R260:R323" si="55">ROUND(SUM(P260*Q260*1.39),0)</f>
        <v>14056</v>
      </c>
      <c r="S260" s="6">
        <f t="shared" si="50"/>
        <v>32500.1319</v>
      </c>
      <c r="T260" s="39">
        <v>6527805</v>
      </c>
      <c r="U260" s="6">
        <f t="shared" ref="U260:U323" si="56">ROUND(T260/1000,4)</f>
        <v>6527.8050000000003</v>
      </c>
      <c r="V260" s="6">
        <f t="shared" ref="V260:V323" si="57">IF(S260-U260&lt;0,0,S260-U260)</f>
        <v>25972.3269</v>
      </c>
      <c r="W260" s="4">
        <f t="shared" ref="W260:W323" si="58">IF(V260&gt;0,ROUND(SUM(V260*$W$3),0),0)</f>
        <v>519447</v>
      </c>
      <c r="X260" s="21">
        <f t="shared" ref="X260:X323" si="59">SUM(O260+R260+W260)</f>
        <v>878505</v>
      </c>
      <c r="Y260" s="22">
        <v>0</v>
      </c>
      <c r="Z260" s="22"/>
      <c r="AA260" s="20">
        <v>0</v>
      </c>
      <c r="AB260" s="4">
        <f t="shared" ref="AB260:AB323" si="60">IF(AA260=0,0,1)</f>
        <v>0</v>
      </c>
      <c r="AC260" s="4">
        <f t="shared" ref="AC260:AC323" si="61">ROUND(X260+AA260,0)</f>
        <v>878505</v>
      </c>
      <c r="AD260" s="22"/>
      <c r="AE260" s="22"/>
      <c r="AF260" s="22"/>
      <c r="AG260" s="22"/>
      <c r="AH260" s="22"/>
      <c r="AI260" s="22"/>
      <c r="AJ260" s="28">
        <v>0</v>
      </c>
      <c r="AK260" s="28"/>
      <c r="AL260" s="28"/>
      <c r="AM260" s="7">
        <f t="shared" si="51"/>
        <v>878505</v>
      </c>
      <c r="AN260" s="43" t="str">
        <f>IF(O260&gt;0," ",1)</f>
        <v xml:space="preserve"> </v>
      </c>
      <c r="AO260" s="43" t="str">
        <f>IF(W260&gt;0," ",1)</f>
        <v xml:space="preserve"> </v>
      </c>
    </row>
    <row r="261" spans="1:41" ht="15.95" customHeight="1">
      <c r="A261" s="57" t="s">
        <v>167</v>
      </c>
      <c r="B261" s="57" t="s">
        <v>543</v>
      </c>
      <c r="C261" s="57" t="s">
        <v>169</v>
      </c>
      <c r="D261" s="57" t="s">
        <v>552</v>
      </c>
      <c r="E261" s="19">
        <v>657.61</v>
      </c>
      <c r="F261" s="2">
        <f t="shared" ref="F261:F324" si="62">SUM(E261*$F$3)</f>
        <v>1030474.87</v>
      </c>
      <c r="G261" s="41">
        <v>123995.16</v>
      </c>
      <c r="H261" s="58">
        <v>101556</v>
      </c>
      <c r="I261" s="50">
        <f t="shared" si="52"/>
        <v>76167</v>
      </c>
      <c r="J261" s="58">
        <v>62339</v>
      </c>
      <c r="K261" s="58">
        <v>37648</v>
      </c>
      <c r="L261" s="58">
        <v>144733</v>
      </c>
      <c r="M261" s="58">
        <v>28690</v>
      </c>
      <c r="N261" s="2">
        <f t="shared" si="53"/>
        <v>473572.16000000003</v>
      </c>
      <c r="O261" s="4">
        <f t="shared" si="54"/>
        <v>556903</v>
      </c>
      <c r="P261" s="58">
        <v>254</v>
      </c>
      <c r="Q261" s="58">
        <v>64</v>
      </c>
      <c r="R261" s="4">
        <f t="shared" si="55"/>
        <v>22596</v>
      </c>
      <c r="S261" s="6">
        <f t="shared" ref="S261:S324" si="63">ROUND(SUM(E261*$S$3),4)</f>
        <v>47301.887300000002</v>
      </c>
      <c r="T261" s="39">
        <v>7332653</v>
      </c>
      <c r="U261" s="6">
        <f t="shared" si="56"/>
        <v>7332.6530000000002</v>
      </c>
      <c r="V261" s="6">
        <f t="shared" si="57"/>
        <v>39969.234300000004</v>
      </c>
      <c r="W261" s="4">
        <f t="shared" si="58"/>
        <v>799385</v>
      </c>
      <c r="X261" s="21">
        <f t="shared" si="59"/>
        <v>1378884</v>
      </c>
      <c r="Y261" s="22">
        <v>0</v>
      </c>
      <c r="Z261" s="22"/>
      <c r="AA261" s="20">
        <v>0</v>
      </c>
      <c r="AB261" s="4">
        <f t="shared" si="60"/>
        <v>0</v>
      </c>
      <c r="AC261" s="4">
        <f t="shared" si="61"/>
        <v>1378884</v>
      </c>
      <c r="AD261" s="22"/>
      <c r="AE261" s="22"/>
      <c r="AF261" s="22"/>
      <c r="AG261" s="22"/>
      <c r="AH261" s="22"/>
      <c r="AI261" s="22"/>
      <c r="AJ261" s="28">
        <v>0</v>
      </c>
      <c r="AK261" s="28"/>
      <c r="AL261" s="28"/>
      <c r="AM261" s="7">
        <f t="shared" ref="AM261:AM324" si="64">SUM(AC261-AD261-AE261-AF261-AG261-AH261-AI261+AJ261-AK261+AL261)</f>
        <v>1378884</v>
      </c>
      <c r="AN261" s="43" t="str">
        <f>IF(O261&gt;0," ",1)</f>
        <v xml:space="preserve"> </v>
      </c>
      <c r="AO261" s="43" t="str">
        <f>IF(W261&gt;0," ",1)</f>
        <v xml:space="preserve"> </v>
      </c>
    </row>
    <row r="262" spans="1:41" ht="15.95" customHeight="1">
      <c r="A262" s="57" t="s">
        <v>63</v>
      </c>
      <c r="B262" s="57" t="s">
        <v>553</v>
      </c>
      <c r="C262" s="57" t="s">
        <v>51</v>
      </c>
      <c r="D262" s="57" t="s">
        <v>554</v>
      </c>
      <c r="E262" s="19">
        <v>5277.8799999999992</v>
      </c>
      <c r="F262" s="2">
        <f t="shared" si="62"/>
        <v>8270437.959999999</v>
      </c>
      <c r="G262" s="41">
        <v>2132762.0699999998</v>
      </c>
      <c r="H262" s="58">
        <v>627670</v>
      </c>
      <c r="I262" s="50">
        <f t="shared" si="52"/>
        <v>470752.5</v>
      </c>
      <c r="J262" s="58">
        <v>523946</v>
      </c>
      <c r="K262" s="58">
        <v>1092243</v>
      </c>
      <c r="L262" s="58">
        <v>1355901</v>
      </c>
      <c r="M262" s="58">
        <v>90806</v>
      </c>
      <c r="N262" s="2">
        <f t="shared" si="53"/>
        <v>5666410.5700000003</v>
      </c>
      <c r="O262" s="4">
        <f t="shared" si="54"/>
        <v>2604027</v>
      </c>
      <c r="P262" s="58">
        <v>1785</v>
      </c>
      <c r="Q262" s="58">
        <v>42</v>
      </c>
      <c r="R262" s="4">
        <f t="shared" si="55"/>
        <v>104208</v>
      </c>
      <c r="S262" s="6">
        <f t="shared" si="63"/>
        <v>379637.90840000001</v>
      </c>
      <c r="T262" s="39">
        <v>134644070</v>
      </c>
      <c r="U262" s="6">
        <f t="shared" si="56"/>
        <v>134644.07</v>
      </c>
      <c r="V262" s="6">
        <f t="shared" si="57"/>
        <v>244993.83840000001</v>
      </c>
      <c r="W262" s="4">
        <f t="shared" si="58"/>
        <v>4899877</v>
      </c>
      <c r="X262" s="21">
        <f t="shared" si="59"/>
        <v>7608112</v>
      </c>
      <c r="Y262" s="22">
        <v>0</v>
      </c>
      <c r="Z262" s="22"/>
      <c r="AA262" s="20">
        <v>0</v>
      </c>
      <c r="AB262" s="4">
        <f t="shared" si="60"/>
        <v>0</v>
      </c>
      <c r="AC262" s="4">
        <f t="shared" si="61"/>
        <v>7608112</v>
      </c>
      <c r="AD262" s="22"/>
      <c r="AE262" s="22"/>
      <c r="AF262" s="22"/>
      <c r="AG262" s="22"/>
      <c r="AH262" s="22"/>
      <c r="AI262" s="22"/>
      <c r="AJ262" s="28">
        <v>0</v>
      </c>
      <c r="AK262" s="28"/>
      <c r="AL262" s="28"/>
      <c r="AM262" s="7">
        <f t="shared" si="64"/>
        <v>7608112</v>
      </c>
      <c r="AN262" s="43" t="str">
        <f>IF(O262&gt;0," ",1)</f>
        <v xml:space="preserve"> </v>
      </c>
      <c r="AO262" s="43" t="str">
        <f>IF(W262&gt;0," ",1)</f>
        <v xml:space="preserve"> </v>
      </c>
    </row>
    <row r="263" spans="1:41" ht="15.95" customHeight="1">
      <c r="A263" s="57" t="s">
        <v>63</v>
      </c>
      <c r="B263" s="57" t="s">
        <v>553</v>
      </c>
      <c r="C263" s="57" t="s">
        <v>192</v>
      </c>
      <c r="D263" s="57" t="s">
        <v>555</v>
      </c>
      <c r="E263" s="19">
        <v>1021.56</v>
      </c>
      <c r="F263" s="2">
        <f t="shared" si="62"/>
        <v>1600784.52</v>
      </c>
      <c r="G263" s="41">
        <v>371398.06</v>
      </c>
      <c r="H263" s="58">
        <v>118123</v>
      </c>
      <c r="I263" s="50">
        <f t="shared" si="52"/>
        <v>88592.25</v>
      </c>
      <c r="J263" s="58">
        <v>98603</v>
      </c>
      <c r="K263" s="58">
        <v>205781</v>
      </c>
      <c r="L263" s="58">
        <v>256450</v>
      </c>
      <c r="M263" s="58">
        <v>57252</v>
      </c>
      <c r="N263" s="2">
        <f t="shared" si="53"/>
        <v>1078076.31</v>
      </c>
      <c r="O263" s="4">
        <f t="shared" si="54"/>
        <v>522708</v>
      </c>
      <c r="P263" s="58">
        <v>535</v>
      </c>
      <c r="Q263" s="58">
        <v>68</v>
      </c>
      <c r="R263" s="4">
        <f t="shared" si="55"/>
        <v>50568</v>
      </c>
      <c r="S263" s="6">
        <f t="shared" si="63"/>
        <v>73480.810800000007</v>
      </c>
      <c r="T263" s="39">
        <v>23311301</v>
      </c>
      <c r="U263" s="6">
        <f t="shared" si="56"/>
        <v>23311.300999999999</v>
      </c>
      <c r="V263" s="6">
        <f t="shared" si="57"/>
        <v>50169.509800000007</v>
      </c>
      <c r="W263" s="4">
        <f t="shared" si="58"/>
        <v>1003390</v>
      </c>
      <c r="X263" s="21">
        <f t="shared" si="59"/>
        <v>1576666</v>
      </c>
      <c r="Y263" s="22">
        <v>0</v>
      </c>
      <c r="Z263" s="22"/>
      <c r="AA263" s="20">
        <v>0</v>
      </c>
      <c r="AB263" s="4">
        <f t="shared" si="60"/>
        <v>0</v>
      </c>
      <c r="AC263" s="4">
        <f t="shared" si="61"/>
        <v>1576666</v>
      </c>
      <c r="AD263" s="22"/>
      <c r="AE263" s="22"/>
      <c r="AF263" s="22"/>
      <c r="AG263" s="22"/>
      <c r="AH263" s="22"/>
      <c r="AI263" s="22"/>
      <c r="AJ263" s="28">
        <v>0</v>
      </c>
      <c r="AK263" s="28"/>
      <c r="AL263" s="28"/>
      <c r="AM263" s="7">
        <f t="shared" si="64"/>
        <v>1576666</v>
      </c>
      <c r="AN263" s="43" t="str">
        <f>IF(O263&gt;0," ",1)</f>
        <v xml:space="preserve"> </v>
      </c>
      <c r="AO263" s="43" t="str">
        <f>IF(W263&gt;0," ",1)</f>
        <v xml:space="preserve"> </v>
      </c>
    </row>
    <row r="264" spans="1:41" ht="15.95" customHeight="1">
      <c r="A264" s="57" t="s">
        <v>63</v>
      </c>
      <c r="B264" s="57" t="s">
        <v>553</v>
      </c>
      <c r="C264" s="57" t="s">
        <v>96</v>
      </c>
      <c r="D264" s="57" t="s">
        <v>556</v>
      </c>
      <c r="E264" s="19">
        <v>504.61</v>
      </c>
      <c r="F264" s="2">
        <f t="shared" si="62"/>
        <v>790723.87</v>
      </c>
      <c r="G264" s="41">
        <v>473276.23</v>
      </c>
      <c r="H264" s="58">
        <v>43609</v>
      </c>
      <c r="I264" s="50">
        <f t="shared" si="52"/>
        <v>32706.75</v>
      </c>
      <c r="J264" s="58">
        <v>36402</v>
      </c>
      <c r="K264" s="58">
        <v>75863</v>
      </c>
      <c r="L264" s="58">
        <v>97346</v>
      </c>
      <c r="M264" s="58">
        <v>186437</v>
      </c>
      <c r="N264" s="2">
        <f t="shared" si="53"/>
        <v>902030.98</v>
      </c>
      <c r="O264" s="4">
        <f t="shared" si="54"/>
        <v>0</v>
      </c>
      <c r="P264" s="58">
        <v>199</v>
      </c>
      <c r="Q264" s="58">
        <v>103</v>
      </c>
      <c r="R264" s="4">
        <f t="shared" si="55"/>
        <v>28491</v>
      </c>
      <c r="S264" s="6">
        <f t="shared" si="63"/>
        <v>36296.597300000001</v>
      </c>
      <c r="T264" s="39">
        <v>28999510</v>
      </c>
      <c r="U264" s="6">
        <f t="shared" si="56"/>
        <v>28999.51</v>
      </c>
      <c r="V264" s="6">
        <f t="shared" si="57"/>
        <v>7297.0873000000029</v>
      </c>
      <c r="W264" s="4">
        <f t="shared" si="58"/>
        <v>145942</v>
      </c>
      <c r="X264" s="21">
        <f t="shared" si="59"/>
        <v>174433</v>
      </c>
      <c r="Y264" s="22">
        <v>0</v>
      </c>
      <c r="Z264" s="22"/>
      <c r="AA264" s="20">
        <v>0</v>
      </c>
      <c r="AB264" s="4">
        <f t="shared" si="60"/>
        <v>0</v>
      </c>
      <c r="AC264" s="4">
        <f t="shared" si="61"/>
        <v>174433</v>
      </c>
      <c r="AD264" s="22"/>
      <c r="AE264" s="22"/>
      <c r="AF264" s="22"/>
      <c r="AG264" s="22"/>
      <c r="AH264" s="22"/>
      <c r="AI264" s="22"/>
      <c r="AJ264" s="28">
        <v>0</v>
      </c>
      <c r="AK264" s="28"/>
      <c r="AL264" s="28"/>
      <c r="AM264" s="7">
        <f t="shared" si="64"/>
        <v>174433</v>
      </c>
      <c r="AN264" s="43">
        <f>IF(O264&gt;0," ",1)</f>
        <v>1</v>
      </c>
      <c r="AO264" s="43" t="str">
        <f>IF(W264&gt;0," ",1)</f>
        <v xml:space="preserve"> </v>
      </c>
    </row>
    <row r="265" spans="1:41" ht="15.95" customHeight="1">
      <c r="A265" s="57" t="s">
        <v>63</v>
      </c>
      <c r="B265" s="57" t="s">
        <v>553</v>
      </c>
      <c r="C265" s="57" t="s">
        <v>38</v>
      </c>
      <c r="D265" s="57" t="s">
        <v>557</v>
      </c>
      <c r="E265" s="19">
        <v>643.25</v>
      </c>
      <c r="F265" s="2">
        <f t="shared" si="62"/>
        <v>1007972.75</v>
      </c>
      <c r="G265" s="41">
        <v>342293.88</v>
      </c>
      <c r="H265" s="58">
        <v>54887</v>
      </c>
      <c r="I265" s="50">
        <f t="shared" si="52"/>
        <v>41165.25</v>
      </c>
      <c r="J265" s="58">
        <v>45817</v>
      </c>
      <c r="K265" s="58">
        <v>95034</v>
      </c>
      <c r="L265" s="58">
        <v>126770</v>
      </c>
      <c r="M265" s="58">
        <v>239382</v>
      </c>
      <c r="N265" s="2">
        <f t="shared" si="53"/>
        <v>890462.13</v>
      </c>
      <c r="O265" s="4">
        <f t="shared" si="54"/>
        <v>117511</v>
      </c>
      <c r="P265" s="58">
        <v>250</v>
      </c>
      <c r="Q265" s="58">
        <v>90</v>
      </c>
      <c r="R265" s="4">
        <f t="shared" si="55"/>
        <v>31275</v>
      </c>
      <c r="S265" s="6">
        <f t="shared" si="63"/>
        <v>46268.972500000003</v>
      </c>
      <c r="T265" s="39">
        <v>20175321</v>
      </c>
      <c r="U265" s="6">
        <f t="shared" si="56"/>
        <v>20175.321</v>
      </c>
      <c r="V265" s="6">
        <f t="shared" si="57"/>
        <v>26093.651500000004</v>
      </c>
      <c r="W265" s="4">
        <f t="shared" si="58"/>
        <v>521873</v>
      </c>
      <c r="X265" s="21">
        <f t="shared" si="59"/>
        <v>670659</v>
      </c>
      <c r="Y265" s="22">
        <v>0</v>
      </c>
      <c r="Z265" s="22"/>
      <c r="AA265" s="20">
        <v>0</v>
      </c>
      <c r="AB265" s="4">
        <f t="shared" si="60"/>
        <v>0</v>
      </c>
      <c r="AC265" s="4">
        <f t="shared" si="61"/>
        <v>670659</v>
      </c>
      <c r="AD265" s="22"/>
      <c r="AE265" s="22"/>
      <c r="AF265" s="22"/>
      <c r="AG265" s="22"/>
      <c r="AH265" s="22"/>
      <c r="AI265" s="22"/>
      <c r="AJ265" s="28">
        <v>0</v>
      </c>
      <c r="AK265" s="28"/>
      <c r="AL265" s="28"/>
      <c r="AM265" s="7">
        <f t="shared" si="64"/>
        <v>670659</v>
      </c>
      <c r="AN265" s="43" t="str">
        <f>IF(O265&gt;0," ",1)</f>
        <v xml:space="preserve"> </v>
      </c>
      <c r="AO265" s="43" t="str">
        <f>IF(W265&gt;0," ",1)</f>
        <v xml:space="preserve"> </v>
      </c>
    </row>
    <row r="266" spans="1:41" ht="15.95" customHeight="1">
      <c r="A266" s="57" t="s">
        <v>198</v>
      </c>
      <c r="B266" s="57" t="s">
        <v>558</v>
      </c>
      <c r="C266" s="57" t="s">
        <v>160</v>
      </c>
      <c r="D266" s="57" t="s">
        <v>559</v>
      </c>
      <c r="E266" s="19">
        <v>258.93</v>
      </c>
      <c r="F266" s="2">
        <f t="shared" si="62"/>
        <v>405743.31</v>
      </c>
      <c r="G266" s="41">
        <v>113100.37</v>
      </c>
      <c r="H266" s="58">
        <v>27316</v>
      </c>
      <c r="I266" s="50">
        <f t="shared" si="52"/>
        <v>20487</v>
      </c>
      <c r="J266" s="58">
        <v>19248</v>
      </c>
      <c r="K266" s="58">
        <v>0</v>
      </c>
      <c r="L266" s="58">
        <v>0</v>
      </c>
      <c r="M266" s="58">
        <v>23681</v>
      </c>
      <c r="N266" s="2">
        <f t="shared" si="53"/>
        <v>176516.37</v>
      </c>
      <c r="O266" s="4">
        <f t="shared" si="54"/>
        <v>229227</v>
      </c>
      <c r="P266" s="58">
        <v>99</v>
      </c>
      <c r="Q266" s="58">
        <v>84</v>
      </c>
      <c r="R266" s="4">
        <f t="shared" si="55"/>
        <v>11559</v>
      </c>
      <c r="S266" s="6">
        <f t="shared" si="63"/>
        <v>18624.834900000002</v>
      </c>
      <c r="T266" s="39">
        <v>6934419</v>
      </c>
      <c r="U266" s="6">
        <f t="shared" si="56"/>
        <v>6934.4189999999999</v>
      </c>
      <c r="V266" s="6">
        <f t="shared" si="57"/>
        <v>11690.415900000002</v>
      </c>
      <c r="W266" s="4">
        <f t="shared" si="58"/>
        <v>233808</v>
      </c>
      <c r="X266" s="21">
        <f t="shared" si="59"/>
        <v>474594</v>
      </c>
      <c r="Y266" s="22">
        <v>0</v>
      </c>
      <c r="Z266" s="22"/>
      <c r="AA266" s="20">
        <v>0</v>
      </c>
      <c r="AB266" s="4">
        <f t="shared" si="60"/>
        <v>0</v>
      </c>
      <c r="AC266" s="4">
        <f t="shared" si="61"/>
        <v>474594</v>
      </c>
      <c r="AD266" s="22"/>
      <c r="AE266" s="22"/>
      <c r="AF266" s="22"/>
      <c r="AG266" s="22"/>
      <c r="AH266" s="22"/>
      <c r="AI266" s="22"/>
      <c r="AJ266" s="28">
        <v>0</v>
      </c>
      <c r="AK266" s="28"/>
      <c r="AL266" s="28"/>
      <c r="AM266" s="7">
        <f t="shared" si="64"/>
        <v>474594</v>
      </c>
      <c r="AN266" s="43" t="str">
        <f>IF(O266&gt;0," ",1)</f>
        <v xml:space="preserve"> </v>
      </c>
      <c r="AO266" s="43" t="str">
        <f>IF(W266&gt;0," ",1)</f>
        <v xml:space="preserve"> </v>
      </c>
    </row>
    <row r="267" spans="1:41" ht="15.95" customHeight="1">
      <c r="A267" s="57" t="s">
        <v>198</v>
      </c>
      <c r="B267" s="57" t="s">
        <v>558</v>
      </c>
      <c r="C267" s="57" t="s">
        <v>209</v>
      </c>
      <c r="D267" s="57" t="s">
        <v>560</v>
      </c>
      <c r="E267" s="19">
        <v>622.33999999999992</v>
      </c>
      <c r="F267" s="2">
        <f t="shared" si="62"/>
        <v>975206.77999999991</v>
      </c>
      <c r="G267" s="41">
        <v>596407.26</v>
      </c>
      <c r="H267" s="58">
        <v>158308</v>
      </c>
      <c r="I267" s="50">
        <f t="shared" si="52"/>
        <v>118731</v>
      </c>
      <c r="J267" s="58">
        <v>48959</v>
      </c>
      <c r="K267" s="58">
        <v>67638</v>
      </c>
      <c r="L267" s="58">
        <v>120509</v>
      </c>
      <c r="M267" s="58">
        <v>56092</v>
      </c>
      <c r="N267" s="2">
        <f t="shared" si="53"/>
        <v>1008336.26</v>
      </c>
      <c r="O267" s="4">
        <f t="shared" si="54"/>
        <v>0</v>
      </c>
      <c r="P267" s="58">
        <v>287</v>
      </c>
      <c r="Q267" s="58">
        <v>62</v>
      </c>
      <c r="R267" s="4">
        <f t="shared" si="55"/>
        <v>24734</v>
      </c>
      <c r="S267" s="6">
        <f t="shared" si="63"/>
        <v>44764.9162</v>
      </c>
      <c r="T267" s="39">
        <v>36769868</v>
      </c>
      <c r="U267" s="6">
        <f t="shared" si="56"/>
        <v>36769.868000000002</v>
      </c>
      <c r="V267" s="6">
        <f t="shared" si="57"/>
        <v>7995.0481999999975</v>
      </c>
      <c r="W267" s="4">
        <f t="shared" si="58"/>
        <v>159901</v>
      </c>
      <c r="X267" s="21">
        <f t="shared" si="59"/>
        <v>184635</v>
      </c>
      <c r="Y267" s="22">
        <v>0</v>
      </c>
      <c r="Z267" s="22"/>
      <c r="AA267" s="20">
        <v>0</v>
      </c>
      <c r="AB267" s="4">
        <f t="shared" si="60"/>
        <v>0</v>
      </c>
      <c r="AC267" s="4">
        <f t="shared" si="61"/>
        <v>184635</v>
      </c>
      <c r="AD267" s="22"/>
      <c r="AE267" s="22"/>
      <c r="AF267" s="22"/>
      <c r="AG267" s="22"/>
      <c r="AH267" s="22"/>
      <c r="AI267" s="22"/>
      <c r="AJ267" s="28">
        <v>0</v>
      </c>
      <c r="AK267" s="28"/>
      <c r="AL267" s="28"/>
      <c r="AM267" s="7">
        <f t="shared" si="64"/>
        <v>184635</v>
      </c>
      <c r="AN267" s="43">
        <f>IF(O267&gt;0," ",1)</f>
        <v>1</v>
      </c>
      <c r="AO267" s="43" t="str">
        <f>IF(W267&gt;0," ",1)</f>
        <v xml:space="preserve"> </v>
      </c>
    </row>
    <row r="268" spans="1:41" ht="15.95" customHeight="1">
      <c r="A268" s="57" t="s">
        <v>198</v>
      </c>
      <c r="B268" s="57" t="s">
        <v>558</v>
      </c>
      <c r="C268" s="57" t="s">
        <v>224</v>
      </c>
      <c r="D268" s="57" t="s">
        <v>561</v>
      </c>
      <c r="E268" s="19">
        <v>649.64</v>
      </c>
      <c r="F268" s="2">
        <f t="shared" si="62"/>
        <v>1017985.88</v>
      </c>
      <c r="G268" s="41">
        <v>313520.84000000003</v>
      </c>
      <c r="H268" s="58">
        <v>97394</v>
      </c>
      <c r="I268" s="50">
        <f t="shared" si="52"/>
        <v>73045.5</v>
      </c>
      <c r="J268" s="58">
        <v>49649</v>
      </c>
      <c r="K268" s="58">
        <v>68909</v>
      </c>
      <c r="L268" s="58">
        <v>124743</v>
      </c>
      <c r="M268" s="58">
        <v>192784</v>
      </c>
      <c r="N268" s="2">
        <f t="shared" si="53"/>
        <v>822651.34000000008</v>
      </c>
      <c r="O268" s="4">
        <f t="shared" si="54"/>
        <v>195335</v>
      </c>
      <c r="P268" s="58">
        <v>301</v>
      </c>
      <c r="Q268" s="58">
        <v>92</v>
      </c>
      <c r="R268" s="4">
        <f t="shared" si="55"/>
        <v>38492</v>
      </c>
      <c r="S268" s="6">
        <f t="shared" si="63"/>
        <v>46728.605199999998</v>
      </c>
      <c r="T268" s="39">
        <v>18420731</v>
      </c>
      <c r="U268" s="6">
        <f t="shared" si="56"/>
        <v>18420.731</v>
      </c>
      <c r="V268" s="6">
        <f t="shared" si="57"/>
        <v>28307.874199999998</v>
      </c>
      <c r="W268" s="4">
        <f t="shared" si="58"/>
        <v>566157</v>
      </c>
      <c r="X268" s="21">
        <f t="shared" si="59"/>
        <v>799984</v>
      </c>
      <c r="Y268" s="22">
        <v>0</v>
      </c>
      <c r="Z268" s="22"/>
      <c r="AA268" s="20">
        <v>0</v>
      </c>
      <c r="AB268" s="4">
        <f t="shared" si="60"/>
        <v>0</v>
      </c>
      <c r="AC268" s="4">
        <f t="shared" si="61"/>
        <v>799984</v>
      </c>
      <c r="AD268" s="22"/>
      <c r="AE268" s="22"/>
      <c r="AF268" s="22"/>
      <c r="AG268" s="22"/>
      <c r="AH268" s="22"/>
      <c r="AI268" s="22"/>
      <c r="AJ268" s="28">
        <v>0</v>
      </c>
      <c r="AK268" s="28"/>
      <c r="AL268" s="28"/>
      <c r="AM268" s="7">
        <f t="shared" si="64"/>
        <v>799984</v>
      </c>
      <c r="AN268" s="43" t="str">
        <f>IF(O268&gt;0," ",1)</f>
        <v xml:space="preserve"> </v>
      </c>
      <c r="AO268" s="43" t="str">
        <f>IF(W268&gt;0," ",1)</f>
        <v xml:space="preserve"> </v>
      </c>
    </row>
    <row r="269" spans="1:41" ht="15.95" customHeight="1">
      <c r="A269" s="57" t="s">
        <v>198</v>
      </c>
      <c r="B269" s="57" t="s">
        <v>558</v>
      </c>
      <c r="C269" s="57" t="s">
        <v>13</v>
      </c>
      <c r="D269" s="57" t="s">
        <v>562</v>
      </c>
      <c r="E269" s="19">
        <v>1808.4399999999998</v>
      </c>
      <c r="F269" s="2">
        <f t="shared" si="62"/>
        <v>2833825.4799999995</v>
      </c>
      <c r="G269" s="41">
        <v>433600.97</v>
      </c>
      <c r="H269" s="58">
        <v>118374</v>
      </c>
      <c r="I269" s="50">
        <f t="shared" si="52"/>
        <v>88780.5</v>
      </c>
      <c r="J269" s="58">
        <v>159130</v>
      </c>
      <c r="K269" s="58">
        <v>220844</v>
      </c>
      <c r="L269" s="58">
        <v>381875</v>
      </c>
      <c r="M269" s="58">
        <v>124430</v>
      </c>
      <c r="N269" s="2">
        <f t="shared" si="53"/>
        <v>1408660.47</v>
      </c>
      <c r="O269" s="4">
        <f t="shared" si="54"/>
        <v>1425165</v>
      </c>
      <c r="P269" s="58">
        <v>933</v>
      </c>
      <c r="Q269" s="58">
        <v>57</v>
      </c>
      <c r="R269" s="4">
        <f t="shared" si="55"/>
        <v>73922</v>
      </c>
      <c r="S269" s="6">
        <f t="shared" si="63"/>
        <v>130081.0892</v>
      </c>
      <c r="T269" s="39">
        <v>27617896</v>
      </c>
      <c r="U269" s="6">
        <f t="shared" si="56"/>
        <v>27617.896000000001</v>
      </c>
      <c r="V269" s="6">
        <f t="shared" si="57"/>
        <v>102463.19320000001</v>
      </c>
      <c r="W269" s="4">
        <f t="shared" si="58"/>
        <v>2049264</v>
      </c>
      <c r="X269" s="21">
        <f t="shared" si="59"/>
        <v>3548351</v>
      </c>
      <c r="Y269" s="22">
        <v>0</v>
      </c>
      <c r="Z269" s="22"/>
      <c r="AA269" s="20">
        <v>0</v>
      </c>
      <c r="AB269" s="4">
        <f t="shared" si="60"/>
        <v>0</v>
      </c>
      <c r="AC269" s="4">
        <f t="shared" si="61"/>
        <v>3548351</v>
      </c>
      <c r="AD269" s="22"/>
      <c r="AE269" s="22"/>
      <c r="AF269" s="22"/>
      <c r="AG269" s="22"/>
      <c r="AH269" s="22"/>
      <c r="AI269" s="22"/>
      <c r="AJ269" s="28">
        <v>0</v>
      </c>
      <c r="AK269" s="28"/>
      <c r="AL269" s="28"/>
      <c r="AM269" s="7">
        <f t="shared" si="64"/>
        <v>3548351</v>
      </c>
      <c r="AN269" s="43" t="str">
        <f>IF(O269&gt;0," ",1)</f>
        <v xml:space="preserve"> </v>
      </c>
      <c r="AO269" s="43" t="str">
        <f>IF(W269&gt;0," ",1)</f>
        <v xml:space="preserve"> </v>
      </c>
    </row>
    <row r="270" spans="1:41" ht="15.95" customHeight="1">
      <c r="A270" s="57" t="s">
        <v>34</v>
      </c>
      <c r="B270" s="57" t="s">
        <v>563</v>
      </c>
      <c r="C270" s="57" t="s">
        <v>51</v>
      </c>
      <c r="D270" s="57" t="s">
        <v>564</v>
      </c>
      <c r="E270" s="19">
        <v>644.73</v>
      </c>
      <c r="F270" s="2">
        <f t="shared" si="62"/>
        <v>1010291.91</v>
      </c>
      <c r="G270" s="41">
        <v>324282.56</v>
      </c>
      <c r="H270" s="58">
        <v>106230</v>
      </c>
      <c r="I270" s="50">
        <f t="shared" si="52"/>
        <v>79672.5</v>
      </c>
      <c r="J270" s="58">
        <v>63704</v>
      </c>
      <c r="K270" s="58">
        <v>187268</v>
      </c>
      <c r="L270" s="58">
        <v>156738</v>
      </c>
      <c r="M270" s="58">
        <v>139830</v>
      </c>
      <c r="N270" s="2">
        <f t="shared" si="53"/>
        <v>951495.06</v>
      </c>
      <c r="O270" s="4">
        <f t="shared" si="54"/>
        <v>58797</v>
      </c>
      <c r="P270" s="58">
        <v>268</v>
      </c>
      <c r="Q270" s="58">
        <v>81</v>
      </c>
      <c r="R270" s="4">
        <f t="shared" si="55"/>
        <v>30174</v>
      </c>
      <c r="S270" s="6">
        <f t="shared" si="63"/>
        <v>46375.428899999999</v>
      </c>
      <c r="T270" s="39">
        <v>18875856</v>
      </c>
      <c r="U270" s="6">
        <f t="shared" si="56"/>
        <v>18875.856</v>
      </c>
      <c r="V270" s="6">
        <f t="shared" si="57"/>
        <v>27499.572899999999</v>
      </c>
      <c r="W270" s="4">
        <f t="shared" si="58"/>
        <v>549991</v>
      </c>
      <c r="X270" s="21">
        <f t="shared" si="59"/>
        <v>638962</v>
      </c>
      <c r="Y270" s="22">
        <v>0</v>
      </c>
      <c r="Z270" s="22"/>
      <c r="AA270" s="20">
        <v>0</v>
      </c>
      <c r="AB270" s="4">
        <f t="shared" si="60"/>
        <v>0</v>
      </c>
      <c r="AC270" s="4">
        <f t="shared" si="61"/>
        <v>638962</v>
      </c>
      <c r="AD270" s="22"/>
      <c r="AE270" s="22"/>
      <c r="AF270" s="22"/>
      <c r="AG270" s="22"/>
      <c r="AH270" s="22"/>
      <c r="AI270" s="22"/>
      <c r="AJ270" s="28">
        <v>0</v>
      </c>
      <c r="AK270" s="28"/>
      <c r="AL270" s="28"/>
      <c r="AM270" s="7">
        <f t="shared" si="64"/>
        <v>638962</v>
      </c>
      <c r="AN270" s="43" t="str">
        <f>IF(O270&gt;0," ",1)</f>
        <v xml:space="preserve"> </v>
      </c>
      <c r="AO270" s="43" t="str">
        <f>IF(W270&gt;0," ",1)</f>
        <v xml:space="preserve"> </v>
      </c>
    </row>
    <row r="271" spans="1:41" ht="15.95" customHeight="1">
      <c r="A271" s="57" t="s">
        <v>34</v>
      </c>
      <c r="B271" s="57" t="s">
        <v>563</v>
      </c>
      <c r="C271" s="57" t="s">
        <v>209</v>
      </c>
      <c r="D271" s="57" t="s">
        <v>565</v>
      </c>
      <c r="E271" s="19">
        <v>314.51</v>
      </c>
      <c r="F271" s="2">
        <f t="shared" si="62"/>
        <v>492837.17</v>
      </c>
      <c r="G271" s="41">
        <v>305131.14</v>
      </c>
      <c r="H271" s="58">
        <v>39522</v>
      </c>
      <c r="I271" s="50">
        <f t="shared" si="52"/>
        <v>29641.5</v>
      </c>
      <c r="J271" s="58">
        <v>23974</v>
      </c>
      <c r="K271" s="58">
        <v>70402</v>
      </c>
      <c r="L271" s="58">
        <v>75290</v>
      </c>
      <c r="M271" s="58">
        <v>198394</v>
      </c>
      <c r="N271" s="2">
        <f t="shared" si="53"/>
        <v>702832.64000000001</v>
      </c>
      <c r="O271" s="4">
        <f t="shared" si="54"/>
        <v>0</v>
      </c>
      <c r="P271" s="58">
        <v>85</v>
      </c>
      <c r="Q271" s="58">
        <v>150</v>
      </c>
      <c r="R271" s="4">
        <f t="shared" si="55"/>
        <v>17723</v>
      </c>
      <c r="S271" s="6">
        <f t="shared" si="63"/>
        <v>22622.704300000001</v>
      </c>
      <c r="T271" s="39">
        <v>17392156</v>
      </c>
      <c r="U271" s="6">
        <f t="shared" si="56"/>
        <v>17392.155999999999</v>
      </c>
      <c r="V271" s="6">
        <f t="shared" si="57"/>
        <v>5230.5483000000022</v>
      </c>
      <c r="W271" s="4">
        <f t="shared" si="58"/>
        <v>104611</v>
      </c>
      <c r="X271" s="21">
        <f t="shared" si="59"/>
        <v>122334</v>
      </c>
      <c r="Y271" s="22">
        <v>0</v>
      </c>
      <c r="Z271" s="22"/>
      <c r="AA271" s="20">
        <v>0</v>
      </c>
      <c r="AB271" s="4">
        <f t="shared" si="60"/>
        <v>0</v>
      </c>
      <c r="AC271" s="4">
        <f t="shared" si="61"/>
        <v>122334</v>
      </c>
      <c r="AD271" s="22"/>
      <c r="AE271" s="22"/>
      <c r="AF271" s="22"/>
      <c r="AG271" s="22"/>
      <c r="AH271" s="22"/>
      <c r="AI271" s="22"/>
      <c r="AJ271" s="28">
        <v>0</v>
      </c>
      <c r="AK271" s="28"/>
      <c r="AL271" s="28"/>
      <c r="AM271" s="7">
        <f t="shared" si="64"/>
        <v>122334</v>
      </c>
      <c r="AN271" s="43">
        <f>IF(O271&gt;0," ",1)</f>
        <v>1</v>
      </c>
      <c r="AO271" s="43" t="str">
        <f>IF(W271&gt;0," ",1)</f>
        <v xml:space="preserve"> </v>
      </c>
    </row>
    <row r="272" spans="1:41" ht="15.95" customHeight="1">
      <c r="A272" s="57" t="s">
        <v>34</v>
      </c>
      <c r="B272" s="57" t="s">
        <v>563</v>
      </c>
      <c r="C272" s="57" t="s">
        <v>232</v>
      </c>
      <c r="D272" s="57" t="s">
        <v>566</v>
      </c>
      <c r="E272" s="19">
        <v>1380.6200000000003</v>
      </c>
      <c r="F272" s="2">
        <f t="shared" si="62"/>
        <v>2163431.5400000005</v>
      </c>
      <c r="G272" s="41">
        <v>613704.56999999995</v>
      </c>
      <c r="H272" s="58">
        <v>187290</v>
      </c>
      <c r="I272" s="50">
        <f t="shared" si="52"/>
        <v>140467.5</v>
      </c>
      <c r="J272" s="58">
        <v>113876</v>
      </c>
      <c r="K272" s="58">
        <v>334344</v>
      </c>
      <c r="L272" s="58">
        <v>306938</v>
      </c>
      <c r="M272" s="58">
        <v>131402</v>
      </c>
      <c r="N272" s="2">
        <f t="shared" si="53"/>
        <v>1640732.0699999998</v>
      </c>
      <c r="O272" s="4">
        <f t="shared" si="54"/>
        <v>522699</v>
      </c>
      <c r="P272" s="58">
        <v>306</v>
      </c>
      <c r="Q272" s="58">
        <v>97</v>
      </c>
      <c r="R272" s="4">
        <f t="shared" si="55"/>
        <v>41258</v>
      </c>
      <c r="S272" s="6">
        <f t="shared" si="63"/>
        <v>99307.996599999999</v>
      </c>
      <c r="T272" s="39">
        <v>36550706</v>
      </c>
      <c r="U272" s="6">
        <f t="shared" si="56"/>
        <v>36550.705999999998</v>
      </c>
      <c r="V272" s="6">
        <f t="shared" si="57"/>
        <v>62757.2906</v>
      </c>
      <c r="W272" s="4">
        <f t="shared" si="58"/>
        <v>1255146</v>
      </c>
      <c r="X272" s="21">
        <f t="shared" si="59"/>
        <v>1819103</v>
      </c>
      <c r="Y272" s="22">
        <v>0</v>
      </c>
      <c r="Z272" s="22"/>
      <c r="AA272" s="20">
        <v>0</v>
      </c>
      <c r="AB272" s="4">
        <f t="shared" si="60"/>
        <v>0</v>
      </c>
      <c r="AC272" s="4">
        <f t="shared" si="61"/>
        <v>1819103</v>
      </c>
      <c r="AD272" s="22"/>
      <c r="AE272" s="22"/>
      <c r="AF272" s="22"/>
      <c r="AG272" s="22"/>
      <c r="AH272" s="22"/>
      <c r="AI272" s="22"/>
      <c r="AJ272" s="28">
        <v>0</v>
      </c>
      <c r="AK272" s="28"/>
      <c r="AL272" s="28"/>
      <c r="AM272" s="7">
        <f t="shared" si="64"/>
        <v>1819103</v>
      </c>
      <c r="AN272" s="43" t="str">
        <f>IF(O272&gt;0," ",1)</f>
        <v xml:space="preserve"> </v>
      </c>
      <c r="AO272" s="43" t="str">
        <f>IF(W272&gt;0," ",1)</f>
        <v xml:space="preserve"> </v>
      </c>
    </row>
    <row r="273" spans="1:41" ht="15.95" customHeight="1">
      <c r="A273" s="57" t="s">
        <v>34</v>
      </c>
      <c r="B273" s="57" t="s">
        <v>563</v>
      </c>
      <c r="C273" s="57" t="s">
        <v>233</v>
      </c>
      <c r="D273" s="57" t="s">
        <v>567</v>
      </c>
      <c r="E273" s="19">
        <v>425.45</v>
      </c>
      <c r="F273" s="2">
        <f t="shared" si="62"/>
        <v>666680.15</v>
      </c>
      <c r="G273" s="41">
        <v>363389.56</v>
      </c>
      <c r="H273" s="58">
        <v>72266</v>
      </c>
      <c r="I273" s="50">
        <f t="shared" si="52"/>
        <v>54199.5</v>
      </c>
      <c r="J273" s="58">
        <v>41224</v>
      </c>
      <c r="K273" s="58">
        <v>121740</v>
      </c>
      <c r="L273" s="58">
        <v>135664</v>
      </c>
      <c r="M273" s="58">
        <v>42748</v>
      </c>
      <c r="N273" s="2">
        <f t="shared" si="53"/>
        <v>758965.06</v>
      </c>
      <c r="O273" s="4">
        <f t="shared" si="54"/>
        <v>0</v>
      </c>
      <c r="P273" s="58">
        <v>154</v>
      </c>
      <c r="Q273" s="58">
        <v>95</v>
      </c>
      <c r="R273" s="4">
        <f t="shared" si="55"/>
        <v>20336</v>
      </c>
      <c r="S273" s="6">
        <f t="shared" si="63"/>
        <v>30602.6185</v>
      </c>
      <c r="T273" s="39">
        <v>20843048</v>
      </c>
      <c r="U273" s="6">
        <f t="shared" si="56"/>
        <v>20843.047999999999</v>
      </c>
      <c r="V273" s="6">
        <f t="shared" si="57"/>
        <v>9759.5705000000016</v>
      </c>
      <c r="W273" s="4">
        <f t="shared" si="58"/>
        <v>195191</v>
      </c>
      <c r="X273" s="21">
        <f t="shared" si="59"/>
        <v>215527</v>
      </c>
      <c r="Y273" s="22">
        <v>0</v>
      </c>
      <c r="Z273" s="22"/>
      <c r="AA273" s="20">
        <v>0</v>
      </c>
      <c r="AB273" s="4">
        <f t="shared" si="60"/>
        <v>0</v>
      </c>
      <c r="AC273" s="4">
        <f t="shared" si="61"/>
        <v>215527</v>
      </c>
      <c r="AD273" s="22"/>
      <c r="AE273" s="22"/>
      <c r="AF273" s="22"/>
      <c r="AG273" s="22"/>
      <c r="AH273" s="22"/>
      <c r="AI273" s="22"/>
      <c r="AJ273" s="28">
        <v>0</v>
      </c>
      <c r="AK273" s="28"/>
      <c r="AL273" s="28"/>
      <c r="AM273" s="7">
        <f t="shared" si="64"/>
        <v>215527</v>
      </c>
      <c r="AN273" s="43">
        <f>IF(O273&gt;0," ",1)</f>
        <v>1</v>
      </c>
      <c r="AO273" s="43" t="str">
        <f>IF(W273&gt;0," ",1)</f>
        <v xml:space="preserve"> </v>
      </c>
    </row>
    <row r="274" spans="1:41" ht="15.95" customHeight="1">
      <c r="A274" s="57" t="s">
        <v>234</v>
      </c>
      <c r="B274" s="57" t="s">
        <v>568</v>
      </c>
      <c r="C274" s="57" t="s">
        <v>192</v>
      </c>
      <c r="D274" s="57" t="s">
        <v>569</v>
      </c>
      <c r="E274" s="19">
        <v>2882.9999999999995</v>
      </c>
      <c r="F274" s="2">
        <f t="shared" si="62"/>
        <v>4517660.9999999991</v>
      </c>
      <c r="G274" s="41">
        <v>982329.03</v>
      </c>
      <c r="H274" s="58">
        <v>296241</v>
      </c>
      <c r="I274" s="50">
        <f t="shared" si="52"/>
        <v>222180.75</v>
      </c>
      <c r="J274" s="58">
        <v>261445</v>
      </c>
      <c r="K274" s="58">
        <v>314341</v>
      </c>
      <c r="L274" s="58">
        <v>615006</v>
      </c>
      <c r="M274" s="58">
        <v>144705</v>
      </c>
      <c r="N274" s="2">
        <f t="shared" si="53"/>
        <v>2540006.7800000003</v>
      </c>
      <c r="O274" s="4">
        <f t="shared" si="54"/>
        <v>1977654</v>
      </c>
      <c r="P274" s="58">
        <v>1136</v>
      </c>
      <c r="Q274" s="58">
        <v>64</v>
      </c>
      <c r="R274" s="4">
        <f t="shared" si="55"/>
        <v>101059</v>
      </c>
      <c r="S274" s="6">
        <f t="shared" si="63"/>
        <v>207374.19</v>
      </c>
      <c r="T274" s="39">
        <v>61090114</v>
      </c>
      <c r="U274" s="6">
        <f t="shared" si="56"/>
        <v>61090.114000000001</v>
      </c>
      <c r="V274" s="6">
        <f t="shared" si="57"/>
        <v>146284.076</v>
      </c>
      <c r="W274" s="4">
        <f t="shared" si="58"/>
        <v>2925682</v>
      </c>
      <c r="X274" s="21">
        <f t="shared" si="59"/>
        <v>5004395</v>
      </c>
      <c r="Y274" s="22">
        <v>0</v>
      </c>
      <c r="Z274" s="22"/>
      <c r="AA274" s="20">
        <v>0</v>
      </c>
      <c r="AB274" s="4">
        <f t="shared" si="60"/>
        <v>0</v>
      </c>
      <c r="AC274" s="4">
        <f t="shared" si="61"/>
        <v>5004395</v>
      </c>
      <c r="AD274" s="22"/>
      <c r="AE274" s="22"/>
      <c r="AF274" s="22"/>
      <c r="AG274" s="22"/>
      <c r="AH274" s="22"/>
      <c r="AI274" s="22"/>
      <c r="AJ274" s="28">
        <v>0</v>
      </c>
      <c r="AK274" s="28"/>
      <c r="AL274" s="28"/>
      <c r="AM274" s="7">
        <f t="shared" si="64"/>
        <v>5004395</v>
      </c>
      <c r="AN274" s="43" t="str">
        <f>IF(O274&gt;0," ",1)</f>
        <v xml:space="preserve"> </v>
      </c>
      <c r="AO274" s="43" t="str">
        <f>IF(W274&gt;0," ",1)</f>
        <v xml:space="preserve"> </v>
      </c>
    </row>
    <row r="275" spans="1:41" ht="15.95" customHeight="1">
      <c r="A275" s="57" t="s">
        <v>234</v>
      </c>
      <c r="B275" s="57" t="s">
        <v>568</v>
      </c>
      <c r="C275" s="57" t="s">
        <v>96</v>
      </c>
      <c r="D275" s="57" t="s">
        <v>570</v>
      </c>
      <c r="E275" s="19">
        <v>2067.5399999999995</v>
      </c>
      <c r="F275" s="2">
        <f t="shared" si="62"/>
        <v>3239835.1799999992</v>
      </c>
      <c r="G275" s="41">
        <v>1031463.7</v>
      </c>
      <c r="H275" s="58">
        <v>205873</v>
      </c>
      <c r="I275" s="50">
        <f t="shared" si="52"/>
        <v>154404.75</v>
      </c>
      <c r="J275" s="58">
        <v>182064</v>
      </c>
      <c r="K275" s="58">
        <v>218028</v>
      </c>
      <c r="L275" s="58">
        <v>431307</v>
      </c>
      <c r="M275" s="58">
        <v>141868</v>
      </c>
      <c r="N275" s="2">
        <f t="shared" si="53"/>
        <v>2159135.4500000002</v>
      </c>
      <c r="O275" s="4">
        <f t="shared" si="54"/>
        <v>1080700</v>
      </c>
      <c r="P275" s="58">
        <v>1048</v>
      </c>
      <c r="Q275" s="58">
        <v>55</v>
      </c>
      <c r="R275" s="4">
        <f t="shared" si="55"/>
        <v>80120</v>
      </c>
      <c r="S275" s="6">
        <f t="shared" si="63"/>
        <v>148718.15220000001</v>
      </c>
      <c r="T275" s="39">
        <v>63435652</v>
      </c>
      <c r="U275" s="6">
        <f t="shared" si="56"/>
        <v>63435.652000000002</v>
      </c>
      <c r="V275" s="6">
        <f t="shared" si="57"/>
        <v>85282.500200000009</v>
      </c>
      <c r="W275" s="4">
        <f t="shared" si="58"/>
        <v>1705650</v>
      </c>
      <c r="X275" s="21">
        <f t="shared" si="59"/>
        <v>2866470</v>
      </c>
      <c r="Y275" s="22">
        <v>0</v>
      </c>
      <c r="Z275" s="22"/>
      <c r="AA275" s="20">
        <v>0</v>
      </c>
      <c r="AB275" s="4">
        <f t="shared" si="60"/>
        <v>0</v>
      </c>
      <c r="AC275" s="4">
        <f t="shared" si="61"/>
        <v>2866470</v>
      </c>
      <c r="AD275" s="22"/>
      <c r="AE275" s="22"/>
      <c r="AF275" s="22"/>
      <c r="AG275" s="22"/>
      <c r="AH275" s="22"/>
      <c r="AI275" s="22"/>
      <c r="AJ275" s="28">
        <v>0</v>
      </c>
      <c r="AK275" s="28"/>
      <c r="AL275" s="28"/>
      <c r="AM275" s="7">
        <f t="shared" si="64"/>
        <v>2866470</v>
      </c>
      <c r="AN275" s="43" t="str">
        <f>IF(O275&gt;0," ",1)</f>
        <v xml:space="preserve"> </v>
      </c>
      <c r="AO275" s="43" t="str">
        <f>IF(W275&gt;0," ",1)</f>
        <v xml:space="preserve"> </v>
      </c>
    </row>
    <row r="276" spans="1:41" ht="15.95" customHeight="1">
      <c r="A276" s="57" t="s">
        <v>98</v>
      </c>
      <c r="B276" s="57" t="s">
        <v>571</v>
      </c>
      <c r="C276" s="57" t="s">
        <v>106</v>
      </c>
      <c r="D276" s="57" t="s">
        <v>572</v>
      </c>
      <c r="E276" s="19">
        <v>247.33</v>
      </c>
      <c r="F276" s="2">
        <f t="shared" si="62"/>
        <v>387566.11000000004</v>
      </c>
      <c r="G276" s="41">
        <v>29334.6</v>
      </c>
      <c r="H276" s="58">
        <v>38754</v>
      </c>
      <c r="I276" s="50">
        <f t="shared" si="52"/>
        <v>29065.5</v>
      </c>
      <c r="J276" s="58">
        <v>21948</v>
      </c>
      <c r="K276" s="58">
        <v>0</v>
      </c>
      <c r="L276" s="58">
        <v>0</v>
      </c>
      <c r="M276" s="58">
        <v>12883</v>
      </c>
      <c r="N276" s="2">
        <f t="shared" si="53"/>
        <v>93231.1</v>
      </c>
      <c r="O276" s="4">
        <f t="shared" si="54"/>
        <v>294335</v>
      </c>
      <c r="P276" s="58">
        <v>67</v>
      </c>
      <c r="Q276" s="58">
        <v>73</v>
      </c>
      <c r="R276" s="4">
        <f t="shared" si="55"/>
        <v>6798</v>
      </c>
      <c r="S276" s="6">
        <f t="shared" si="63"/>
        <v>17790.446899999999</v>
      </c>
      <c r="T276" s="39">
        <v>1782175</v>
      </c>
      <c r="U276" s="6">
        <f t="shared" si="56"/>
        <v>1782.175</v>
      </c>
      <c r="V276" s="6">
        <f t="shared" si="57"/>
        <v>16008.2719</v>
      </c>
      <c r="W276" s="4">
        <f t="shared" si="58"/>
        <v>320165</v>
      </c>
      <c r="X276" s="21">
        <f t="shared" si="59"/>
        <v>621298</v>
      </c>
      <c r="Y276" s="22">
        <v>0</v>
      </c>
      <c r="Z276" s="22"/>
      <c r="AA276" s="20">
        <v>0</v>
      </c>
      <c r="AB276" s="4">
        <f t="shared" si="60"/>
        <v>0</v>
      </c>
      <c r="AC276" s="4">
        <f t="shared" si="61"/>
        <v>621298</v>
      </c>
      <c r="AD276" s="22"/>
      <c r="AE276" s="22"/>
      <c r="AF276" s="22"/>
      <c r="AG276" s="22"/>
      <c r="AH276" s="22">
        <v>4071</v>
      </c>
      <c r="AI276" s="22"/>
      <c r="AJ276" s="28">
        <v>0</v>
      </c>
      <c r="AK276" s="28"/>
      <c r="AL276" s="28"/>
      <c r="AM276" s="7">
        <f t="shared" si="64"/>
        <v>617227</v>
      </c>
      <c r="AN276" s="43" t="str">
        <f>IF(O276&gt;0," ",1)</f>
        <v xml:space="preserve"> </v>
      </c>
      <c r="AO276" s="43" t="str">
        <f>IF(W276&gt;0," ",1)</f>
        <v xml:space="preserve"> </v>
      </c>
    </row>
    <row r="277" spans="1:41" ht="15.95" customHeight="1">
      <c r="A277" s="57" t="s">
        <v>98</v>
      </c>
      <c r="B277" s="57" t="s">
        <v>571</v>
      </c>
      <c r="C277" s="57" t="s">
        <v>179</v>
      </c>
      <c r="D277" s="57" t="s">
        <v>573</v>
      </c>
      <c r="E277" s="19">
        <v>270</v>
      </c>
      <c r="F277" s="2">
        <f t="shared" si="62"/>
        <v>423090</v>
      </c>
      <c r="G277" s="41">
        <v>282223.32</v>
      </c>
      <c r="H277" s="58">
        <v>44414</v>
      </c>
      <c r="I277" s="50">
        <f t="shared" si="52"/>
        <v>33310.5</v>
      </c>
      <c r="J277" s="58">
        <v>25141</v>
      </c>
      <c r="K277" s="58">
        <v>0</v>
      </c>
      <c r="L277" s="58">
        <v>0</v>
      </c>
      <c r="M277" s="58">
        <v>10290</v>
      </c>
      <c r="N277" s="2">
        <f t="shared" si="53"/>
        <v>350964.82</v>
      </c>
      <c r="O277" s="4">
        <f t="shared" si="54"/>
        <v>72125</v>
      </c>
      <c r="P277" s="58">
        <v>94</v>
      </c>
      <c r="Q277" s="58">
        <v>77</v>
      </c>
      <c r="R277" s="4">
        <f t="shared" si="55"/>
        <v>10061</v>
      </c>
      <c r="S277" s="6">
        <f t="shared" si="63"/>
        <v>19421.099999999999</v>
      </c>
      <c r="T277" s="39">
        <v>16869296</v>
      </c>
      <c r="U277" s="6">
        <f t="shared" si="56"/>
        <v>16869.295999999998</v>
      </c>
      <c r="V277" s="6">
        <f t="shared" si="57"/>
        <v>2551.8040000000001</v>
      </c>
      <c r="W277" s="4">
        <f t="shared" si="58"/>
        <v>51036</v>
      </c>
      <c r="X277" s="21">
        <f t="shared" si="59"/>
        <v>133222</v>
      </c>
      <c r="Y277" s="22">
        <v>0</v>
      </c>
      <c r="Z277" s="22"/>
      <c r="AA277" s="20">
        <v>0</v>
      </c>
      <c r="AB277" s="4">
        <f t="shared" si="60"/>
        <v>0</v>
      </c>
      <c r="AC277" s="4">
        <f t="shared" si="61"/>
        <v>133222</v>
      </c>
      <c r="AD277" s="22"/>
      <c r="AE277" s="22"/>
      <c r="AF277" s="22"/>
      <c r="AG277" s="22"/>
      <c r="AH277" s="22"/>
      <c r="AI277" s="22"/>
      <c r="AJ277" s="28">
        <v>0</v>
      </c>
      <c r="AK277" s="28"/>
      <c r="AL277" s="28"/>
      <c r="AM277" s="7">
        <f t="shared" si="64"/>
        <v>133222</v>
      </c>
      <c r="AN277" s="43" t="str">
        <f>IF(O277&gt;0," ",1)</f>
        <v xml:space="preserve"> </v>
      </c>
      <c r="AO277" s="43" t="str">
        <f>IF(W277&gt;0," ",1)</f>
        <v xml:space="preserve"> </v>
      </c>
    </row>
    <row r="278" spans="1:41" ht="15.95" customHeight="1">
      <c r="A278" s="57" t="s">
        <v>98</v>
      </c>
      <c r="B278" s="57" t="s">
        <v>571</v>
      </c>
      <c r="C278" s="57" t="s">
        <v>51</v>
      </c>
      <c r="D278" s="57" t="s">
        <v>574</v>
      </c>
      <c r="E278" s="19">
        <v>4247.4799999999996</v>
      </c>
      <c r="F278" s="2">
        <f t="shared" si="62"/>
        <v>6655801.1599999992</v>
      </c>
      <c r="G278" s="41">
        <v>6744824</v>
      </c>
      <c r="H278" s="58">
        <v>710995</v>
      </c>
      <c r="I278" s="50">
        <f t="shared" si="52"/>
        <v>533246.25</v>
      </c>
      <c r="J278" s="58">
        <v>402662</v>
      </c>
      <c r="K278" s="58">
        <v>292</v>
      </c>
      <c r="L278" s="58">
        <v>997118</v>
      </c>
      <c r="M278" s="58">
        <v>79434</v>
      </c>
      <c r="N278" s="2">
        <f t="shared" si="53"/>
        <v>8757576.25</v>
      </c>
      <c r="O278" s="4">
        <f t="shared" si="54"/>
        <v>0</v>
      </c>
      <c r="P278" s="58">
        <v>1324</v>
      </c>
      <c r="Q278" s="58">
        <v>33</v>
      </c>
      <c r="R278" s="4">
        <f t="shared" si="55"/>
        <v>60732</v>
      </c>
      <c r="S278" s="6">
        <f t="shared" si="63"/>
        <v>305521.23639999999</v>
      </c>
      <c r="T278" s="39">
        <v>427157948</v>
      </c>
      <c r="U278" s="6">
        <f t="shared" si="56"/>
        <v>427157.94799999997</v>
      </c>
      <c r="V278" s="6">
        <f t="shared" si="57"/>
        <v>0</v>
      </c>
      <c r="W278" s="4">
        <f t="shared" si="58"/>
        <v>0</v>
      </c>
      <c r="X278" s="21">
        <f t="shared" si="59"/>
        <v>60732</v>
      </c>
      <c r="Y278" s="22">
        <v>0</v>
      </c>
      <c r="Z278" s="22"/>
      <c r="AA278" s="20">
        <v>0</v>
      </c>
      <c r="AB278" s="4">
        <f t="shared" si="60"/>
        <v>0</v>
      </c>
      <c r="AC278" s="4">
        <f t="shared" si="61"/>
        <v>60732</v>
      </c>
      <c r="AD278" s="22"/>
      <c r="AE278" s="22"/>
      <c r="AF278" s="22"/>
      <c r="AG278" s="22"/>
      <c r="AH278" s="22"/>
      <c r="AI278" s="22"/>
      <c r="AJ278" s="28">
        <v>0</v>
      </c>
      <c r="AK278" s="28"/>
      <c r="AL278" s="28"/>
      <c r="AM278" s="7">
        <f t="shared" si="64"/>
        <v>60732</v>
      </c>
      <c r="AN278" s="43">
        <f>IF(O278&gt;0," ",1)</f>
        <v>1</v>
      </c>
      <c r="AO278" s="43">
        <f>IF(W278&gt;0," ",1)</f>
        <v>1</v>
      </c>
    </row>
    <row r="279" spans="1:41" ht="15.95" customHeight="1">
      <c r="A279" s="57" t="s">
        <v>98</v>
      </c>
      <c r="B279" s="57" t="s">
        <v>571</v>
      </c>
      <c r="C279" s="57" t="s">
        <v>192</v>
      </c>
      <c r="D279" s="57" t="s">
        <v>575</v>
      </c>
      <c r="E279" s="19">
        <v>1642.1299999999999</v>
      </c>
      <c r="F279" s="2">
        <f t="shared" si="62"/>
        <v>2573217.71</v>
      </c>
      <c r="G279" s="41">
        <v>429854.07</v>
      </c>
      <c r="H279" s="58">
        <v>289839</v>
      </c>
      <c r="I279" s="50">
        <f t="shared" si="52"/>
        <v>217379.25</v>
      </c>
      <c r="J279" s="58">
        <v>164140</v>
      </c>
      <c r="K279" s="58">
        <v>117</v>
      </c>
      <c r="L279" s="58">
        <v>389080</v>
      </c>
      <c r="M279" s="58">
        <v>94482</v>
      </c>
      <c r="N279" s="2">
        <f t="shared" si="53"/>
        <v>1295052.32</v>
      </c>
      <c r="O279" s="4">
        <f t="shared" si="54"/>
        <v>1278165</v>
      </c>
      <c r="P279" s="58">
        <v>1026</v>
      </c>
      <c r="Q279" s="58">
        <v>55</v>
      </c>
      <c r="R279" s="4">
        <f t="shared" si="55"/>
        <v>78438</v>
      </c>
      <c r="S279" s="6">
        <f t="shared" si="63"/>
        <v>118118.4109</v>
      </c>
      <c r="T279" s="39">
        <v>28656938</v>
      </c>
      <c r="U279" s="6">
        <f t="shared" si="56"/>
        <v>28656.937999999998</v>
      </c>
      <c r="V279" s="6">
        <f t="shared" si="57"/>
        <v>89461.472900000008</v>
      </c>
      <c r="W279" s="4">
        <f t="shared" si="58"/>
        <v>1789229</v>
      </c>
      <c r="X279" s="21">
        <f t="shared" si="59"/>
        <v>3145832</v>
      </c>
      <c r="Y279" s="22">
        <v>0</v>
      </c>
      <c r="Z279" s="22"/>
      <c r="AA279" s="20">
        <v>0</v>
      </c>
      <c r="AB279" s="4">
        <f t="shared" si="60"/>
        <v>0</v>
      </c>
      <c r="AC279" s="4">
        <f t="shared" si="61"/>
        <v>3145832</v>
      </c>
      <c r="AD279" s="22"/>
      <c r="AE279" s="22"/>
      <c r="AF279" s="22"/>
      <c r="AG279" s="22"/>
      <c r="AH279" s="22"/>
      <c r="AI279" s="22"/>
      <c r="AJ279" s="28">
        <v>0</v>
      </c>
      <c r="AK279" s="28"/>
      <c r="AL279" s="28">
        <v>90</v>
      </c>
      <c r="AM279" s="7">
        <f t="shared" si="64"/>
        <v>3145922</v>
      </c>
      <c r="AN279" s="43" t="str">
        <f>IF(O279&gt;0," ",1)</f>
        <v xml:space="preserve"> </v>
      </c>
      <c r="AO279" s="43" t="str">
        <f>IF(W279&gt;0," ",1)</f>
        <v xml:space="preserve"> </v>
      </c>
    </row>
    <row r="280" spans="1:41" ht="15.95" customHeight="1">
      <c r="A280" s="57" t="s">
        <v>98</v>
      </c>
      <c r="B280" s="57" t="s">
        <v>571</v>
      </c>
      <c r="C280" s="57" t="s">
        <v>13</v>
      </c>
      <c r="D280" s="57" t="s">
        <v>576</v>
      </c>
      <c r="E280" s="19">
        <v>1484.7000000000005</v>
      </c>
      <c r="F280" s="2">
        <f t="shared" si="62"/>
        <v>2326524.9000000008</v>
      </c>
      <c r="G280" s="41">
        <v>304161.32</v>
      </c>
      <c r="H280" s="58">
        <v>228574</v>
      </c>
      <c r="I280" s="50">
        <f t="shared" si="52"/>
        <v>171430.5</v>
      </c>
      <c r="J280" s="58">
        <v>129447</v>
      </c>
      <c r="K280" s="58">
        <v>90</v>
      </c>
      <c r="L280" s="58">
        <v>319708</v>
      </c>
      <c r="M280" s="58">
        <v>36112</v>
      </c>
      <c r="N280" s="2">
        <f t="shared" si="53"/>
        <v>960948.82000000007</v>
      </c>
      <c r="O280" s="4">
        <f t="shared" si="54"/>
        <v>1365576</v>
      </c>
      <c r="P280" s="58">
        <v>713</v>
      </c>
      <c r="Q280" s="58">
        <v>51</v>
      </c>
      <c r="R280" s="4">
        <f t="shared" si="55"/>
        <v>50545</v>
      </c>
      <c r="S280" s="6">
        <f t="shared" si="63"/>
        <v>106794.47100000001</v>
      </c>
      <c r="T280" s="39">
        <v>18798598</v>
      </c>
      <c r="U280" s="6">
        <f t="shared" si="56"/>
        <v>18798.598000000002</v>
      </c>
      <c r="V280" s="6">
        <f t="shared" si="57"/>
        <v>87995.873000000007</v>
      </c>
      <c r="W280" s="4">
        <f t="shared" si="58"/>
        <v>1759917</v>
      </c>
      <c r="X280" s="21">
        <f t="shared" si="59"/>
        <v>3176038</v>
      </c>
      <c r="Y280" s="22">
        <v>0</v>
      </c>
      <c r="Z280" s="22"/>
      <c r="AA280" s="20">
        <v>0</v>
      </c>
      <c r="AB280" s="4">
        <f t="shared" si="60"/>
        <v>0</v>
      </c>
      <c r="AC280" s="4">
        <f t="shared" si="61"/>
        <v>3176038</v>
      </c>
      <c r="AD280" s="22"/>
      <c r="AE280" s="22"/>
      <c r="AF280" s="22"/>
      <c r="AG280" s="22"/>
      <c r="AH280" s="22"/>
      <c r="AI280" s="22"/>
      <c r="AJ280" s="28">
        <v>0</v>
      </c>
      <c r="AK280" s="28"/>
      <c r="AL280" s="28"/>
      <c r="AM280" s="7">
        <f t="shared" si="64"/>
        <v>3176038</v>
      </c>
      <c r="AN280" s="43" t="str">
        <f>IF(O280&gt;0," ",1)</f>
        <v xml:space="preserve"> </v>
      </c>
      <c r="AO280" s="43" t="str">
        <f>IF(W280&gt;0," ",1)</f>
        <v xml:space="preserve"> </v>
      </c>
    </row>
    <row r="281" spans="1:41" ht="15.95" customHeight="1">
      <c r="A281" s="57" t="s">
        <v>98</v>
      </c>
      <c r="B281" s="57" t="s">
        <v>571</v>
      </c>
      <c r="C281" s="57" t="s">
        <v>239</v>
      </c>
      <c r="D281" s="57" t="s">
        <v>577</v>
      </c>
      <c r="E281" s="19">
        <v>2555.23</v>
      </c>
      <c r="F281" s="2">
        <f t="shared" si="62"/>
        <v>4004045.41</v>
      </c>
      <c r="G281" s="41">
        <v>519224.57</v>
      </c>
      <c r="H281" s="58">
        <v>379176</v>
      </c>
      <c r="I281" s="50">
        <f t="shared" si="52"/>
        <v>284382</v>
      </c>
      <c r="J281" s="58">
        <v>214707</v>
      </c>
      <c r="K281" s="58">
        <v>156</v>
      </c>
      <c r="L281" s="58">
        <v>547198</v>
      </c>
      <c r="M281" s="58">
        <v>61478</v>
      </c>
      <c r="N281" s="2">
        <f t="shared" si="53"/>
        <v>1627145.57</v>
      </c>
      <c r="O281" s="4">
        <f t="shared" si="54"/>
        <v>2376900</v>
      </c>
      <c r="P281" s="58">
        <v>1159</v>
      </c>
      <c r="Q281" s="58">
        <v>48</v>
      </c>
      <c r="R281" s="4">
        <f t="shared" si="55"/>
        <v>77328</v>
      </c>
      <c r="S281" s="6">
        <f t="shared" si="63"/>
        <v>183797.69390000001</v>
      </c>
      <c r="T281" s="39">
        <v>31453799</v>
      </c>
      <c r="U281" s="6">
        <f t="shared" si="56"/>
        <v>31453.798999999999</v>
      </c>
      <c r="V281" s="6">
        <f t="shared" si="57"/>
        <v>152343.89490000001</v>
      </c>
      <c r="W281" s="4">
        <f t="shared" si="58"/>
        <v>3046878</v>
      </c>
      <c r="X281" s="21">
        <f t="shared" si="59"/>
        <v>5501106</v>
      </c>
      <c r="Y281" s="22">
        <v>0</v>
      </c>
      <c r="Z281" s="22"/>
      <c r="AA281" s="20">
        <v>0</v>
      </c>
      <c r="AB281" s="4">
        <f t="shared" si="60"/>
        <v>0</v>
      </c>
      <c r="AC281" s="4">
        <f t="shared" si="61"/>
        <v>5501106</v>
      </c>
      <c r="AD281" s="22"/>
      <c r="AE281" s="22"/>
      <c r="AF281" s="22"/>
      <c r="AG281" s="22"/>
      <c r="AH281" s="22"/>
      <c r="AI281" s="22"/>
      <c r="AJ281" s="28">
        <v>0</v>
      </c>
      <c r="AK281" s="28"/>
      <c r="AL281" s="28"/>
      <c r="AM281" s="7">
        <f t="shared" si="64"/>
        <v>5501106</v>
      </c>
      <c r="AN281" s="43" t="str">
        <f>IF(O281&gt;0," ",1)</f>
        <v xml:space="preserve"> </v>
      </c>
      <c r="AO281" s="43" t="str">
        <f>IF(W281&gt;0," ",1)</f>
        <v xml:space="preserve"> </v>
      </c>
    </row>
    <row r="282" spans="1:41" ht="15.95" customHeight="1">
      <c r="A282" s="57" t="s">
        <v>98</v>
      </c>
      <c r="B282" s="57" t="s">
        <v>571</v>
      </c>
      <c r="C282" s="57" t="s">
        <v>1</v>
      </c>
      <c r="D282" s="57" t="s">
        <v>578</v>
      </c>
      <c r="E282" s="19">
        <v>1472.03</v>
      </c>
      <c r="F282" s="2">
        <f t="shared" si="62"/>
        <v>2306671.0099999998</v>
      </c>
      <c r="G282" s="41">
        <v>791909.45</v>
      </c>
      <c r="H282" s="58">
        <v>239688</v>
      </c>
      <c r="I282" s="50">
        <f t="shared" si="52"/>
        <v>179766</v>
      </c>
      <c r="J282" s="58">
        <v>135742</v>
      </c>
      <c r="K282" s="58">
        <v>98</v>
      </c>
      <c r="L282" s="58">
        <v>342552</v>
      </c>
      <c r="M282" s="58">
        <v>2846377</v>
      </c>
      <c r="N282" s="2">
        <f t="shared" si="53"/>
        <v>4296444.45</v>
      </c>
      <c r="O282" s="4">
        <f t="shared" si="54"/>
        <v>0</v>
      </c>
      <c r="P282" s="58">
        <v>690</v>
      </c>
      <c r="Q282" s="58">
        <v>59</v>
      </c>
      <c r="R282" s="4">
        <f t="shared" si="55"/>
        <v>56587</v>
      </c>
      <c r="S282" s="6">
        <f t="shared" si="63"/>
        <v>105883.1179</v>
      </c>
      <c r="T282" s="39">
        <v>49238336</v>
      </c>
      <c r="U282" s="6">
        <f t="shared" si="56"/>
        <v>49238.336000000003</v>
      </c>
      <c r="V282" s="6">
        <f t="shared" si="57"/>
        <v>56644.781899999994</v>
      </c>
      <c r="W282" s="4">
        <f t="shared" si="58"/>
        <v>1132896</v>
      </c>
      <c r="X282" s="21">
        <f t="shared" si="59"/>
        <v>1189483</v>
      </c>
      <c r="Y282" s="22">
        <v>0</v>
      </c>
      <c r="Z282" s="22"/>
      <c r="AA282" s="20">
        <v>0</v>
      </c>
      <c r="AB282" s="4">
        <f t="shared" si="60"/>
        <v>0</v>
      </c>
      <c r="AC282" s="4">
        <f t="shared" si="61"/>
        <v>1189483</v>
      </c>
      <c r="AD282" s="22"/>
      <c r="AE282" s="22"/>
      <c r="AF282" s="22"/>
      <c r="AG282" s="22"/>
      <c r="AH282" s="22"/>
      <c r="AI282" s="22"/>
      <c r="AJ282" s="28">
        <v>0</v>
      </c>
      <c r="AK282" s="28"/>
      <c r="AL282" s="28"/>
      <c r="AM282" s="7">
        <f t="shared" si="64"/>
        <v>1189483</v>
      </c>
      <c r="AN282" s="43">
        <f>IF(O282&gt;0," ",1)</f>
        <v>1</v>
      </c>
      <c r="AO282" s="43" t="str">
        <f>IF(W282&gt;0," ",1)</f>
        <v xml:space="preserve"> </v>
      </c>
    </row>
    <row r="283" spans="1:41" ht="15.95" customHeight="1">
      <c r="A283" s="57" t="s">
        <v>200</v>
      </c>
      <c r="B283" s="57" t="s">
        <v>579</v>
      </c>
      <c r="C283" s="57" t="s">
        <v>51</v>
      </c>
      <c r="D283" s="57" t="s">
        <v>580</v>
      </c>
      <c r="E283" s="19">
        <v>3220.8099999999995</v>
      </c>
      <c r="F283" s="2">
        <f t="shared" si="62"/>
        <v>5047009.2699999996</v>
      </c>
      <c r="G283" s="41">
        <v>1595237.77</v>
      </c>
      <c r="H283" s="58">
        <v>271731</v>
      </c>
      <c r="I283" s="50">
        <f t="shared" si="52"/>
        <v>203798.25</v>
      </c>
      <c r="J283" s="58">
        <v>308046</v>
      </c>
      <c r="K283" s="58">
        <v>150447</v>
      </c>
      <c r="L283" s="58">
        <v>679791</v>
      </c>
      <c r="M283" s="58">
        <v>174119</v>
      </c>
      <c r="N283" s="2">
        <f t="shared" si="53"/>
        <v>3111439.02</v>
      </c>
      <c r="O283" s="4">
        <f t="shared" si="54"/>
        <v>1935570</v>
      </c>
      <c r="P283" s="58">
        <v>1912</v>
      </c>
      <c r="Q283" s="58">
        <v>33</v>
      </c>
      <c r="R283" s="4">
        <f t="shared" si="55"/>
        <v>87703</v>
      </c>
      <c r="S283" s="6">
        <f t="shared" si="63"/>
        <v>231672.8633</v>
      </c>
      <c r="T283" s="39">
        <v>99324075</v>
      </c>
      <c r="U283" s="6">
        <f t="shared" si="56"/>
        <v>99324.074999999997</v>
      </c>
      <c r="V283" s="6">
        <f t="shared" si="57"/>
        <v>132348.78830000001</v>
      </c>
      <c r="W283" s="4">
        <f t="shared" si="58"/>
        <v>2646976</v>
      </c>
      <c r="X283" s="21">
        <f t="shared" si="59"/>
        <v>4670249</v>
      </c>
      <c r="Y283" s="22">
        <v>0</v>
      </c>
      <c r="Z283" s="22"/>
      <c r="AA283" s="20">
        <v>0</v>
      </c>
      <c r="AB283" s="4">
        <f t="shared" si="60"/>
        <v>0</v>
      </c>
      <c r="AC283" s="4">
        <f t="shared" si="61"/>
        <v>4670249</v>
      </c>
      <c r="AD283" s="22"/>
      <c r="AE283" s="22"/>
      <c r="AF283" s="22"/>
      <c r="AG283" s="22"/>
      <c r="AH283" s="22"/>
      <c r="AI283" s="22"/>
      <c r="AJ283" s="28">
        <v>0</v>
      </c>
      <c r="AK283" s="28"/>
      <c r="AL283" s="28"/>
      <c r="AM283" s="7">
        <f t="shared" si="64"/>
        <v>4670249</v>
      </c>
      <c r="AN283" s="43" t="str">
        <f>IF(O283&gt;0," ",1)</f>
        <v xml:space="preserve"> </v>
      </c>
      <c r="AO283" s="43" t="str">
        <f>IF(W283&gt;0," ",1)</f>
        <v xml:space="preserve"> </v>
      </c>
    </row>
    <row r="284" spans="1:41" ht="15.95" customHeight="1">
      <c r="A284" s="57" t="s">
        <v>200</v>
      </c>
      <c r="B284" s="57" t="s">
        <v>579</v>
      </c>
      <c r="C284" s="57" t="s">
        <v>192</v>
      </c>
      <c r="D284" s="57" t="s">
        <v>581</v>
      </c>
      <c r="E284" s="19">
        <v>1025.55</v>
      </c>
      <c r="F284" s="2">
        <f t="shared" si="62"/>
        <v>1607036.8499999999</v>
      </c>
      <c r="G284" s="41">
        <v>292708.7</v>
      </c>
      <c r="H284" s="58">
        <v>90666</v>
      </c>
      <c r="I284" s="50">
        <f t="shared" si="52"/>
        <v>67999.5</v>
      </c>
      <c r="J284" s="58">
        <v>102748</v>
      </c>
      <c r="K284" s="58">
        <v>50616</v>
      </c>
      <c r="L284" s="58">
        <v>250932</v>
      </c>
      <c r="M284" s="58">
        <v>89519</v>
      </c>
      <c r="N284" s="2">
        <f t="shared" si="53"/>
        <v>854523.2</v>
      </c>
      <c r="O284" s="4">
        <f t="shared" si="54"/>
        <v>752514</v>
      </c>
      <c r="P284" s="58">
        <v>580</v>
      </c>
      <c r="Q284" s="58">
        <v>46</v>
      </c>
      <c r="R284" s="4">
        <f t="shared" si="55"/>
        <v>37085</v>
      </c>
      <c r="S284" s="6">
        <f t="shared" si="63"/>
        <v>73767.811499999996</v>
      </c>
      <c r="T284" s="39">
        <v>18009191</v>
      </c>
      <c r="U284" s="6">
        <f t="shared" si="56"/>
        <v>18009.190999999999</v>
      </c>
      <c r="V284" s="6">
        <f t="shared" si="57"/>
        <v>55758.620499999997</v>
      </c>
      <c r="W284" s="4">
        <f t="shared" si="58"/>
        <v>1115172</v>
      </c>
      <c r="X284" s="21">
        <f t="shared" si="59"/>
        <v>1904771</v>
      </c>
      <c r="Y284" s="22">
        <v>0</v>
      </c>
      <c r="Z284" s="22"/>
      <c r="AA284" s="20">
        <v>0</v>
      </c>
      <c r="AB284" s="4">
        <f t="shared" si="60"/>
        <v>0</v>
      </c>
      <c r="AC284" s="4">
        <f t="shared" si="61"/>
        <v>1904771</v>
      </c>
      <c r="AD284" s="22"/>
      <c r="AE284" s="22"/>
      <c r="AF284" s="22"/>
      <c r="AG284" s="22"/>
      <c r="AH284" s="22"/>
      <c r="AI284" s="22"/>
      <c r="AJ284" s="28">
        <v>0</v>
      </c>
      <c r="AK284" s="28"/>
      <c r="AL284" s="28"/>
      <c r="AM284" s="7">
        <f t="shared" si="64"/>
        <v>1904771</v>
      </c>
      <c r="AN284" s="43" t="str">
        <f>IF(O284&gt;0," ",1)</f>
        <v xml:space="preserve"> </v>
      </c>
      <c r="AO284" s="43" t="str">
        <f>IF(W284&gt;0," ",1)</f>
        <v xml:space="preserve"> </v>
      </c>
    </row>
    <row r="285" spans="1:41" ht="15.95" customHeight="1">
      <c r="A285" s="57" t="s">
        <v>200</v>
      </c>
      <c r="B285" s="57" t="s">
        <v>579</v>
      </c>
      <c r="C285" s="57" t="s">
        <v>224</v>
      </c>
      <c r="D285" s="57" t="s">
        <v>582</v>
      </c>
      <c r="E285" s="19">
        <v>1452.93</v>
      </c>
      <c r="F285" s="2">
        <f t="shared" si="62"/>
        <v>2276741.31</v>
      </c>
      <c r="G285" s="41">
        <v>452042.79</v>
      </c>
      <c r="H285" s="58">
        <v>136057</v>
      </c>
      <c r="I285" s="50">
        <f t="shared" si="52"/>
        <v>102042.75</v>
      </c>
      <c r="J285" s="58">
        <v>154225</v>
      </c>
      <c r="K285" s="58">
        <v>75517</v>
      </c>
      <c r="L285" s="58">
        <v>349189</v>
      </c>
      <c r="M285" s="58">
        <v>177085</v>
      </c>
      <c r="N285" s="2">
        <f t="shared" si="53"/>
        <v>1310101.54</v>
      </c>
      <c r="O285" s="4">
        <f t="shared" si="54"/>
        <v>966640</v>
      </c>
      <c r="P285" s="58">
        <v>819</v>
      </c>
      <c r="Q285" s="58">
        <v>42</v>
      </c>
      <c r="R285" s="4">
        <f t="shared" si="55"/>
        <v>47813</v>
      </c>
      <c r="S285" s="6">
        <f t="shared" si="63"/>
        <v>104509.2549</v>
      </c>
      <c r="T285" s="39">
        <v>28042357</v>
      </c>
      <c r="U285" s="6">
        <f t="shared" si="56"/>
        <v>28042.357</v>
      </c>
      <c r="V285" s="6">
        <f t="shared" si="57"/>
        <v>76466.897899999996</v>
      </c>
      <c r="W285" s="4">
        <f t="shared" si="58"/>
        <v>1529338</v>
      </c>
      <c r="X285" s="21">
        <f t="shared" si="59"/>
        <v>2543791</v>
      </c>
      <c r="Y285" s="22">
        <v>0</v>
      </c>
      <c r="Z285" s="22"/>
      <c r="AA285" s="20">
        <v>0</v>
      </c>
      <c r="AB285" s="4">
        <f t="shared" si="60"/>
        <v>0</v>
      </c>
      <c r="AC285" s="4">
        <f t="shared" si="61"/>
        <v>2543791</v>
      </c>
      <c r="AD285" s="22"/>
      <c r="AE285" s="22"/>
      <c r="AF285" s="22"/>
      <c r="AG285" s="22"/>
      <c r="AH285" s="22"/>
      <c r="AI285" s="22"/>
      <c r="AJ285" s="28">
        <v>0</v>
      </c>
      <c r="AK285" s="28"/>
      <c r="AL285" s="28"/>
      <c r="AM285" s="7">
        <f t="shared" si="64"/>
        <v>2543791</v>
      </c>
      <c r="AN285" s="43" t="str">
        <f>IF(O285&gt;0," ",1)</f>
        <v xml:space="preserve"> </v>
      </c>
      <c r="AO285" s="43" t="str">
        <f>IF(W285&gt;0," ",1)</f>
        <v xml:space="preserve"> </v>
      </c>
    </row>
    <row r="286" spans="1:41" ht="15.95" customHeight="1">
      <c r="A286" s="57" t="s">
        <v>200</v>
      </c>
      <c r="B286" s="57" t="s">
        <v>579</v>
      </c>
      <c r="C286" s="57" t="s">
        <v>114</v>
      </c>
      <c r="D286" s="57" t="s">
        <v>583</v>
      </c>
      <c r="E286" s="19">
        <v>886.95</v>
      </c>
      <c r="F286" s="2">
        <f t="shared" si="62"/>
        <v>1389850.6500000001</v>
      </c>
      <c r="G286" s="41">
        <v>349408.23</v>
      </c>
      <c r="H286" s="58">
        <v>73093</v>
      </c>
      <c r="I286" s="50">
        <f t="shared" si="52"/>
        <v>54819.75</v>
      </c>
      <c r="J286" s="58">
        <v>82824</v>
      </c>
      <c r="K286" s="58">
        <v>40886</v>
      </c>
      <c r="L286" s="58">
        <v>211683</v>
      </c>
      <c r="M286" s="58">
        <v>67200</v>
      </c>
      <c r="N286" s="2">
        <f t="shared" si="53"/>
        <v>806820.98</v>
      </c>
      <c r="O286" s="4">
        <f t="shared" si="54"/>
        <v>583030</v>
      </c>
      <c r="P286" s="58">
        <v>381</v>
      </c>
      <c r="Q286" s="58">
        <v>84</v>
      </c>
      <c r="R286" s="4">
        <f t="shared" si="55"/>
        <v>44486</v>
      </c>
      <c r="S286" s="6">
        <f t="shared" si="63"/>
        <v>63798.313499999997</v>
      </c>
      <c r="T286" s="39">
        <v>21558679</v>
      </c>
      <c r="U286" s="6">
        <f t="shared" si="56"/>
        <v>21558.679</v>
      </c>
      <c r="V286" s="6">
        <f t="shared" si="57"/>
        <v>42239.6345</v>
      </c>
      <c r="W286" s="4">
        <f t="shared" si="58"/>
        <v>844793</v>
      </c>
      <c r="X286" s="21">
        <f t="shared" si="59"/>
        <v>1472309</v>
      </c>
      <c r="Y286" s="22">
        <v>0</v>
      </c>
      <c r="Z286" s="22"/>
      <c r="AA286" s="20">
        <v>0</v>
      </c>
      <c r="AB286" s="4">
        <f t="shared" si="60"/>
        <v>0</v>
      </c>
      <c r="AC286" s="4">
        <f t="shared" si="61"/>
        <v>1472309</v>
      </c>
      <c r="AD286" s="22"/>
      <c r="AE286" s="22"/>
      <c r="AF286" s="22"/>
      <c r="AG286" s="22"/>
      <c r="AH286" s="22"/>
      <c r="AI286" s="22"/>
      <c r="AJ286" s="28">
        <v>0</v>
      </c>
      <c r="AK286" s="28"/>
      <c r="AL286" s="28"/>
      <c r="AM286" s="7">
        <f t="shared" si="64"/>
        <v>1472309</v>
      </c>
      <c r="AN286" s="43" t="str">
        <f>IF(O286&gt;0," ",1)</f>
        <v xml:space="preserve"> </v>
      </c>
      <c r="AO286" s="43" t="str">
        <f>IF(W286&gt;0," ",1)</f>
        <v xml:space="preserve"> </v>
      </c>
    </row>
    <row r="287" spans="1:41" ht="15.95" customHeight="1">
      <c r="A287" s="57" t="s">
        <v>200</v>
      </c>
      <c r="B287" s="57" t="s">
        <v>579</v>
      </c>
      <c r="C287" s="57" t="s">
        <v>86</v>
      </c>
      <c r="D287" s="57" t="s">
        <v>584</v>
      </c>
      <c r="E287" s="19">
        <v>2328.1500000000005</v>
      </c>
      <c r="F287" s="2">
        <f t="shared" si="62"/>
        <v>3648211.0500000007</v>
      </c>
      <c r="G287" s="41">
        <v>668824.68999999994</v>
      </c>
      <c r="H287" s="58">
        <v>192021</v>
      </c>
      <c r="I287" s="50">
        <f t="shared" si="52"/>
        <v>144015.75</v>
      </c>
      <c r="J287" s="58">
        <v>217623</v>
      </c>
      <c r="K287" s="58">
        <v>107054</v>
      </c>
      <c r="L287" s="58">
        <v>531824</v>
      </c>
      <c r="M287" s="58">
        <v>33725</v>
      </c>
      <c r="N287" s="2">
        <f t="shared" si="53"/>
        <v>1703066.44</v>
      </c>
      <c r="O287" s="4">
        <f t="shared" si="54"/>
        <v>1945145</v>
      </c>
      <c r="P287" s="58">
        <v>766</v>
      </c>
      <c r="Q287" s="58">
        <v>33</v>
      </c>
      <c r="R287" s="4">
        <f t="shared" si="55"/>
        <v>35136</v>
      </c>
      <c r="S287" s="6">
        <f t="shared" si="63"/>
        <v>167463.82949999999</v>
      </c>
      <c r="T287" s="39">
        <v>42411204</v>
      </c>
      <c r="U287" s="6">
        <f t="shared" si="56"/>
        <v>42411.203999999998</v>
      </c>
      <c r="V287" s="6">
        <f t="shared" si="57"/>
        <v>125052.62549999999</v>
      </c>
      <c r="W287" s="4">
        <f t="shared" si="58"/>
        <v>2501053</v>
      </c>
      <c r="X287" s="21">
        <f t="shared" si="59"/>
        <v>4481334</v>
      </c>
      <c r="Y287" s="22">
        <v>0</v>
      </c>
      <c r="Z287" s="22"/>
      <c r="AA287" s="20">
        <v>0</v>
      </c>
      <c r="AB287" s="4">
        <f t="shared" si="60"/>
        <v>0</v>
      </c>
      <c r="AC287" s="4">
        <f t="shared" si="61"/>
        <v>4481334</v>
      </c>
      <c r="AD287" s="22"/>
      <c r="AE287" s="22"/>
      <c r="AF287" s="22"/>
      <c r="AG287" s="22"/>
      <c r="AH287" s="22"/>
      <c r="AI287" s="22"/>
      <c r="AJ287" s="28">
        <v>0</v>
      </c>
      <c r="AK287" s="28"/>
      <c r="AL287" s="28"/>
      <c r="AM287" s="7">
        <f t="shared" si="64"/>
        <v>4481334</v>
      </c>
      <c r="AN287" s="43" t="str">
        <f>IF(O287&gt;0," ",1)</f>
        <v xml:space="preserve"> </v>
      </c>
      <c r="AO287" s="43" t="str">
        <f>IF(W287&gt;0," ",1)</f>
        <v xml:space="preserve"> </v>
      </c>
    </row>
    <row r="288" spans="1:41" ht="15.95" customHeight="1">
      <c r="A288" s="57" t="s">
        <v>200</v>
      </c>
      <c r="B288" s="57" t="s">
        <v>579</v>
      </c>
      <c r="C288" s="57" t="s">
        <v>17</v>
      </c>
      <c r="D288" s="57" t="s">
        <v>585</v>
      </c>
      <c r="E288" s="19">
        <v>3039.8800000000006</v>
      </c>
      <c r="F288" s="2">
        <f t="shared" si="62"/>
        <v>4763491.9600000009</v>
      </c>
      <c r="G288" s="41">
        <v>919844.78</v>
      </c>
      <c r="H288" s="58">
        <v>262242</v>
      </c>
      <c r="I288" s="50">
        <f t="shared" si="52"/>
        <v>196681.5</v>
      </c>
      <c r="J288" s="58">
        <v>297281</v>
      </c>
      <c r="K288" s="58">
        <v>145282</v>
      </c>
      <c r="L288" s="58">
        <v>649088</v>
      </c>
      <c r="M288" s="58">
        <v>159788</v>
      </c>
      <c r="N288" s="2">
        <f t="shared" si="53"/>
        <v>2367965.2800000003</v>
      </c>
      <c r="O288" s="4">
        <f t="shared" si="54"/>
        <v>2395527</v>
      </c>
      <c r="P288" s="58">
        <v>1465</v>
      </c>
      <c r="Q288" s="58">
        <v>33</v>
      </c>
      <c r="R288" s="4">
        <f t="shared" si="55"/>
        <v>67200</v>
      </c>
      <c r="S288" s="6">
        <f t="shared" si="63"/>
        <v>218658.56839999999</v>
      </c>
      <c r="T288" s="39">
        <v>56679168</v>
      </c>
      <c r="U288" s="6">
        <f t="shared" si="56"/>
        <v>56679.167999999998</v>
      </c>
      <c r="V288" s="6">
        <f t="shared" si="57"/>
        <v>161979.40039999998</v>
      </c>
      <c r="W288" s="4">
        <f t="shared" si="58"/>
        <v>3239588</v>
      </c>
      <c r="X288" s="21">
        <f t="shared" si="59"/>
        <v>5702315</v>
      </c>
      <c r="Y288" s="22">
        <v>0</v>
      </c>
      <c r="Z288" s="22"/>
      <c r="AA288" s="20">
        <v>0</v>
      </c>
      <c r="AB288" s="4">
        <f t="shared" si="60"/>
        <v>0</v>
      </c>
      <c r="AC288" s="4">
        <f t="shared" si="61"/>
        <v>5702315</v>
      </c>
      <c r="AD288" s="22"/>
      <c r="AE288" s="22"/>
      <c r="AF288" s="22"/>
      <c r="AG288" s="22"/>
      <c r="AH288" s="22"/>
      <c r="AI288" s="22"/>
      <c r="AJ288" s="28">
        <v>0</v>
      </c>
      <c r="AK288" s="28"/>
      <c r="AL288" s="28"/>
      <c r="AM288" s="7">
        <f t="shared" si="64"/>
        <v>5702315</v>
      </c>
      <c r="AN288" s="43" t="str">
        <f>IF(O288&gt;0," ",1)</f>
        <v xml:space="preserve"> </v>
      </c>
      <c r="AO288" s="43" t="str">
        <f>IF(W288&gt;0," ",1)</f>
        <v xml:space="preserve"> </v>
      </c>
    </row>
    <row r="289" spans="1:41" ht="15.95" customHeight="1">
      <c r="A289" s="57" t="s">
        <v>0</v>
      </c>
      <c r="B289" s="57" t="s">
        <v>586</v>
      </c>
      <c r="C289" s="57" t="s">
        <v>206</v>
      </c>
      <c r="D289" s="57" t="s">
        <v>587</v>
      </c>
      <c r="E289" s="19">
        <v>333.17</v>
      </c>
      <c r="F289" s="2">
        <f t="shared" si="62"/>
        <v>522077.39</v>
      </c>
      <c r="G289" s="41">
        <v>120516.34</v>
      </c>
      <c r="H289" s="58">
        <v>20440</v>
      </c>
      <c r="I289" s="50">
        <f t="shared" si="52"/>
        <v>15330</v>
      </c>
      <c r="J289" s="58">
        <v>27489</v>
      </c>
      <c r="K289" s="58">
        <v>0</v>
      </c>
      <c r="L289" s="58">
        <v>0</v>
      </c>
      <c r="M289" s="58">
        <v>36511</v>
      </c>
      <c r="N289" s="2">
        <f t="shared" si="53"/>
        <v>199846.34</v>
      </c>
      <c r="O289" s="4">
        <f t="shared" si="54"/>
        <v>322231</v>
      </c>
      <c r="P289" s="58">
        <v>159</v>
      </c>
      <c r="Q289" s="58">
        <v>70</v>
      </c>
      <c r="R289" s="4">
        <f t="shared" si="55"/>
        <v>15471</v>
      </c>
      <c r="S289" s="6">
        <f t="shared" si="63"/>
        <v>23964.918099999999</v>
      </c>
      <c r="T289" s="39">
        <v>7589190</v>
      </c>
      <c r="U289" s="6">
        <f t="shared" si="56"/>
        <v>7589.19</v>
      </c>
      <c r="V289" s="6">
        <f t="shared" si="57"/>
        <v>16375.7281</v>
      </c>
      <c r="W289" s="4">
        <f t="shared" si="58"/>
        <v>327515</v>
      </c>
      <c r="X289" s="21">
        <f t="shared" si="59"/>
        <v>665217</v>
      </c>
      <c r="Y289" s="22">
        <v>0</v>
      </c>
      <c r="Z289" s="22"/>
      <c r="AA289" s="20">
        <v>0</v>
      </c>
      <c r="AB289" s="4">
        <f t="shared" si="60"/>
        <v>0</v>
      </c>
      <c r="AC289" s="4">
        <f t="shared" si="61"/>
        <v>665217</v>
      </c>
      <c r="AD289" s="22"/>
      <c r="AE289" s="22"/>
      <c r="AF289" s="22"/>
      <c r="AG289" s="22"/>
      <c r="AH289" s="22"/>
      <c r="AI289" s="22"/>
      <c r="AJ289" s="28">
        <v>0</v>
      </c>
      <c r="AK289" s="28"/>
      <c r="AL289" s="28"/>
      <c r="AM289" s="7">
        <f t="shared" si="64"/>
        <v>665217</v>
      </c>
      <c r="AN289" s="43" t="str">
        <f>IF(O289&gt;0," ",1)</f>
        <v xml:space="preserve"> </v>
      </c>
      <c r="AO289" s="43" t="str">
        <f>IF(W289&gt;0," ",1)</f>
        <v xml:space="preserve"> </v>
      </c>
    </row>
    <row r="290" spans="1:41" ht="15.95" customHeight="1">
      <c r="A290" s="57" t="s">
        <v>0</v>
      </c>
      <c r="B290" s="57" t="s">
        <v>586</v>
      </c>
      <c r="C290" s="57" t="s">
        <v>204</v>
      </c>
      <c r="D290" s="57" t="s">
        <v>588</v>
      </c>
      <c r="E290" s="19">
        <v>596.58000000000004</v>
      </c>
      <c r="F290" s="2">
        <f t="shared" si="62"/>
        <v>934840.8600000001</v>
      </c>
      <c r="G290" s="41">
        <v>97527.14</v>
      </c>
      <c r="H290" s="58">
        <v>42442</v>
      </c>
      <c r="I290" s="50">
        <f t="shared" si="52"/>
        <v>31831.5</v>
      </c>
      <c r="J290" s="58">
        <v>56929</v>
      </c>
      <c r="K290" s="58">
        <v>0</v>
      </c>
      <c r="L290" s="58">
        <v>0</v>
      </c>
      <c r="M290" s="58">
        <v>22707</v>
      </c>
      <c r="N290" s="2">
        <f t="shared" si="53"/>
        <v>208994.64</v>
      </c>
      <c r="O290" s="4">
        <f t="shared" si="54"/>
        <v>725846</v>
      </c>
      <c r="P290" s="58">
        <v>338</v>
      </c>
      <c r="Q290" s="58">
        <v>33</v>
      </c>
      <c r="R290" s="4">
        <f t="shared" si="55"/>
        <v>15504</v>
      </c>
      <c r="S290" s="6">
        <f t="shared" si="63"/>
        <v>42911.999400000001</v>
      </c>
      <c r="T290" s="39">
        <v>6211920</v>
      </c>
      <c r="U290" s="6">
        <f t="shared" si="56"/>
        <v>6211.92</v>
      </c>
      <c r="V290" s="6">
        <f t="shared" si="57"/>
        <v>36700.079400000002</v>
      </c>
      <c r="W290" s="4">
        <f t="shared" si="58"/>
        <v>734002</v>
      </c>
      <c r="X290" s="21">
        <f t="shared" si="59"/>
        <v>1475352</v>
      </c>
      <c r="Y290" s="22">
        <v>0</v>
      </c>
      <c r="Z290" s="22"/>
      <c r="AA290" s="20">
        <v>0</v>
      </c>
      <c r="AB290" s="4">
        <f t="shared" si="60"/>
        <v>0</v>
      </c>
      <c r="AC290" s="4">
        <f t="shared" si="61"/>
        <v>1475352</v>
      </c>
      <c r="AD290" s="22"/>
      <c r="AE290" s="22"/>
      <c r="AF290" s="22"/>
      <c r="AG290" s="22"/>
      <c r="AH290" s="22"/>
      <c r="AI290" s="22"/>
      <c r="AJ290" s="28">
        <v>0</v>
      </c>
      <c r="AK290" s="28"/>
      <c r="AL290" s="28"/>
      <c r="AM290" s="7">
        <f t="shared" si="64"/>
        <v>1475352</v>
      </c>
      <c r="AN290" s="43" t="str">
        <f>IF(O290&gt;0," ",1)</f>
        <v xml:space="preserve"> </v>
      </c>
      <c r="AO290" s="43" t="str">
        <f>IF(W290&gt;0," ",1)</f>
        <v xml:space="preserve"> </v>
      </c>
    </row>
    <row r="291" spans="1:41" ht="15.95" customHeight="1">
      <c r="A291" s="57" t="s">
        <v>0</v>
      </c>
      <c r="B291" s="57" t="s">
        <v>586</v>
      </c>
      <c r="C291" s="57" t="s">
        <v>55</v>
      </c>
      <c r="D291" s="57" t="s">
        <v>589</v>
      </c>
      <c r="E291" s="19">
        <v>147.69999999999999</v>
      </c>
      <c r="F291" s="2">
        <f t="shared" si="62"/>
        <v>231445.9</v>
      </c>
      <c r="G291" s="41">
        <v>36369.440000000002</v>
      </c>
      <c r="H291" s="58">
        <v>8857</v>
      </c>
      <c r="I291" s="50">
        <f t="shared" si="52"/>
        <v>6642.75</v>
      </c>
      <c r="J291" s="58">
        <v>11773</v>
      </c>
      <c r="K291" s="58">
        <v>0</v>
      </c>
      <c r="L291" s="58">
        <v>0</v>
      </c>
      <c r="M291" s="58">
        <v>13837</v>
      </c>
      <c r="N291" s="2">
        <f t="shared" si="53"/>
        <v>68622.19</v>
      </c>
      <c r="O291" s="4">
        <f t="shared" si="54"/>
        <v>162824</v>
      </c>
      <c r="P291" s="58">
        <v>54</v>
      </c>
      <c r="Q291" s="58">
        <v>86</v>
      </c>
      <c r="R291" s="4">
        <f t="shared" si="55"/>
        <v>6455</v>
      </c>
      <c r="S291" s="6">
        <f t="shared" si="63"/>
        <v>10624.061</v>
      </c>
      <c r="T291" s="39">
        <v>2290267</v>
      </c>
      <c r="U291" s="6">
        <f t="shared" si="56"/>
        <v>2290.2669999999998</v>
      </c>
      <c r="V291" s="6">
        <f t="shared" si="57"/>
        <v>8333.7939999999999</v>
      </c>
      <c r="W291" s="4">
        <f t="shared" si="58"/>
        <v>166676</v>
      </c>
      <c r="X291" s="21">
        <f t="shared" si="59"/>
        <v>335955</v>
      </c>
      <c r="Y291" s="22">
        <v>0</v>
      </c>
      <c r="Z291" s="22"/>
      <c r="AA291" s="20">
        <v>0</v>
      </c>
      <c r="AB291" s="4">
        <f t="shared" si="60"/>
        <v>0</v>
      </c>
      <c r="AC291" s="4">
        <f t="shared" si="61"/>
        <v>335955</v>
      </c>
      <c r="AD291" s="22"/>
      <c r="AE291" s="22"/>
      <c r="AF291" s="22"/>
      <c r="AG291" s="22"/>
      <c r="AH291" s="22"/>
      <c r="AI291" s="22"/>
      <c r="AJ291" s="28">
        <v>0</v>
      </c>
      <c r="AK291" s="28"/>
      <c r="AL291" s="28"/>
      <c r="AM291" s="7">
        <f t="shared" si="64"/>
        <v>335955</v>
      </c>
      <c r="AN291" s="43" t="str">
        <f>IF(O291&gt;0," ",1)</f>
        <v xml:space="preserve"> </v>
      </c>
      <c r="AO291" s="43" t="str">
        <f>IF(W291&gt;0," ",1)</f>
        <v xml:space="preserve"> </v>
      </c>
    </row>
    <row r="292" spans="1:41" ht="15.95" customHeight="1">
      <c r="A292" s="57" t="s">
        <v>0</v>
      </c>
      <c r="B292" s="57" t="s">
        <v>586</v>
      </c>
      <c r="C292" s="57" t="s">
        <v>197</v>
      </c>
      <c r="D292" s="57" t="s">
        <v>590</v>
      </c>
      <c r="E292" s="19">
        <v>501.5</v>
      </c>
      <c r="F292" s="2">
        <f t="shared" si="62"/>
        <v>785850.5</v>
      </c>
      <c r="G292" s="41">
        <v>104158.33</v>
      </c>
      <c r="H292" s="58">
        <v>32005</v>
      </c>
      <c r="I292" s="50">
        <f t="shared" si="52"/>
        <v>24003.75</v>
      </c>
      <c r="J292" s="58">
        <v>42712</v>
      </c>
      <c r="K292" s="58">
        <v>0</v>
      </c>
      <c r="L292" s="58">
        <v>0</v>
      </c>
      <c r="M292" s="58">
        <v>29254</v>
      </c>
      <c r="N292" s="2">
        <f t="shared" si="53"/>
        <v>200128.08000000002</v>
      </c>
      <c r="O292" s="4">
        <f t="shared" si="54"/>
        <v>585722</v>
      </c>
      <c r="P292" s="58">
        <v>236</v>
      </c>
      <c r="Q292" s="58">
        <v>42</v>
      </c>
      <c r="R292" s="4">
        <f t="shared" si="55"/>
        <v>13778</v>
      </c>
      <c r="S292" s="6">
        <f t="shared" si="63"/>
        <v>36072.894999999997</v>
      </c>
      <c r="T292" s="39">
        <v>6575652</v>
      </c>
      <c r="U292" s="6">
        <f t="shared" si="56"/>
        <v>6575.652</v>
      </c>
      <c r="V292" s="6">
        <f t="shared" si="57"/>
        <v>29497.242999999995</v>
      </c>
      <c r="W292" s="4">
        <f t="shared" si="58"/>
        <v>589945</v>
      </c>
      <c r="X292" s="21">
        <f t="shared" si="59"/>
        <v>1189445</v>
      </c>
      <c r="Y292" s="22">
        <v>0</v>
      </c>
      <c r="Z292" s="22"/>
      <c r="AA292" s="20">
        <v>0</v>
      </c>
      <c r="AB292" s="4">
        <f t="shared" si="60"/>
        <v>0</v>
      </c>
      <c r="AC292" s="4">
        <f t="shared" si="61"/>
        <v>1189445</v>
      </c>
      <c r="AD292" s="22"/>
      <c r="AE292" s="22"/>
      <c r="AF292" s="22"/>
      <c r="AG292" s="22"/>
      <c r="AH292" s="22"/>
      <c r="AI292" s="22"/>
      <c r="AJ292" s="28">
        <v>0</v>
      </c>
      <c r="AK292" s="28"/>
      <c r="AL292" s="28"/>
      <c r="AM292" s="7">
        <f t="shared" si="64"/>
        <v>1189445</v>
      </c>
      <c r="AN292" s="43" t="str">
        <f>IF(O292&gt;0," ",1)</f>
        <v xml:space="preserve"> </v>
      </c>
      <c r="AO292" s="43" t="str">
        <f>IF(W292&gt;0," ",1)</f>
        <v xml:space="preserve"> </v>
      </c>
    </row>
    <row r="293" spans="1:41" ht="15.95" customHeight="1">
      <c r="A293" s="57" t="s">
        <v>0</v>
      </c>
      <c r="B293" s="57" t="s">
        <v>586</v>
      </c>
      <c r="C293" s="57" t="s">
        <v>75</v>
      </c>
      <c r="D293" s="57" t="s">
        <v>591</v>
      </c>
      <c r="E293" s="19">
        <v>428.79</v>
      </c>
      <c r="F293" s="2">
        <f t="shared" si="62"/>
        <v>671913.93</v>
      </c>
      <c r="G293" s="41">
        <v>44372.03</v>
      </c>
      <c r="H293" s="58">
        <v>25955</v>
      </c>
      <c r="I293" s="50">
        <f t="shared" si="52"/>
        <v>19466.25</v>
      </c>
      <c r="J293" s="58">
        <v>34869</v>
      </c>
      <c r="K293" s="58">
        <v>0</v>
      </c>
      <c r="L293" s="58">
        <v>0</v>
      </c>
      <c r="M293" s="58">
        <v>23073</v>
      </c>
      <c r="N293" s="2">
        <f t="shared" si="53"/>
        <v>121780.28</v>
      </c>
      <c r="O293" s="4">
        <f t="shared" si="54"/>
        <v>550134</v>
      </c>
      <c r="P293" s="58">
        <v>187</v>
      </c>
      <c r="Q293" s="58">
        <v>59</v>
      </c>
      <c r="R293" s="4">
        <f t="shared" si="55"/>
        <v>15336</v>
      </c>
      <c r="S293" s="6">
        <f t="shared" si="63"/>
        <v>30842.864699999998</v>
      </c>
      <c r="T293" s="39">
        <v>2687585</v>
      </c>
      <c r="U293" s="6">
        <f t="shared" si="56"/>
        <v>2687.585</v>
      </c>
      <c r="V293" s="6">
        <f t="shared" si="57"/>
        <v>28155.279699999999</v>
      </c>
      <c r="W293" s="4">
        <f t="shared" si="58"/>
        <v>563106</v>
      </c>
      <c r="X293" s="21">
        <f t="shared" si="59"/>
        <v>1128576</v>
      </c>
      <c r="Y293" s="22">
        <v>0</v>
      </c>
      <c r="Z293" s="22"/>
      <c r="AA293" s="20">
        <v>0</v>
      </c>
      <c r="AB293" s="4">
        <f t="shared" si="60"/>
        <v>0</v>
      </c>
      <c r="AC293" s="4">
        <f t="shared" si="61"/>
        <v>1128576</v>
      </c>
      <c r="AD293" s="22"/>
      <c r="AE293" s="22"/>
      <c r="AF293" s="22"/>
      <c r="AG293" s="22"/>
      <c r="AH293" s="22"/>
      <c r="AI293" s="22"/>
      <c r="AJ293" s="28">
        <v>0</v>
      </c>
      <c r="AK293" s="28"/>
      <c r="AL293" s="28"/>
      <c r="AM293" s="7">
        <f t="shared" si="64"/>
        <v>1128576</v>
      </c>
      <c r="AN293" s="43" t="str">
        <f>IF(O293&gt;0," ",1)</f>
        <v xml:space="preserve"> </v>
      </c>
      <c r="AO293" s="43" t="str">
        <f>IF(W293&gt;0," ",1)</f>
        <v xml:space="preserve"> </v>
      </c>
    </row>
    <row r="294" spans="1:41" ht="15.95" customHeight="1">
      <c r="A294" s="57" t="s">
        <v>0</v>
      </c>
      <c r="B294" s="57" t="s">
        <v>586</v>
      </c>
      <c r="C294" s="57" t="s">
        <v>224</v>
      </c>
      <c r="D294" s="57" t="s">
        <v>592</v>
      </c>
      <c r="E294" s="19">
        <v>2151.66</v>
      </c>
      <c r="F294" s="2">
        <f t="shared" si="62"/>
        <v>3371651.2199999997</v>
      </c>
      <c r="G294" s="41">
        <v>406092.03</v>
      </c>
      <c r="H294" s="58">
        <v>139373</v>
      </c>
      <c r="I294" s="50">
        <f t="shared" si="52"/>
        <v>104529.75</v>
      </c>
      <c r="J294" s="58">
        <v>186671</v>
      </c>
      <c r="K294" s="58">
        <v>0</v>
      </c>
      <c r="L294" s="58">
        <v>537093</v>
      </c>
      <c r="M294" s="58">
        <v>40337</v>
      </c>
      <c r="N294" s="2">
        <f t="shared" si="53"/>
        <v>1274722.78</v>
      </c>
      <c r="O294" s="4">
        <f t="shared" si="54"/>
        <v>2096928</v>
      </c>
      <c r="P294" s="58">
        <v>677</v>
      </c>
      <c r="Q294" s="58">
        <v>70</v>
      </c>
      <c r="R294" s="4">
        <f t="shared" si="55"/>
        <v>65872</v>
      </c>
      <c r="S294" s="6">
        <f t="shared" si="63"/>
        <v>154768.9038</v>
      </c>
      <c r="T294" s="39">
        <v>25981576</v>
      </c>
      <c r="U294" s="6">
        <f t="shared" si="56"/>
        <v>25981.576000000001</v>
      </c>
      <c r="V294" s="6">
        <f t="shared" si="57"/>
        <v>128787.3278</v>
      </c>
      <c r="W294" s="4">
        <f t="shared" si="58"/>
        <v>2575747</v>
      </c>
      <c r="X294" s="21">
        <f t="shared" si="59"/>
        <v>4738547</v>
      </c>
      <c r="Y294" s="22">
        <v>0</v>
      </c>
      <c r="Z294" s="22"/>
      <c r="AA294" s="20">
        <v>0</v>
      </c>
      <c r="AB294" s="4">
        <f t="shared" si="60"/>
        <v>0</v>
      </c>
      <c r="AC294" s="4">
        <f t="shared" si="61"/>
        <v>4738547</v>
      </c>
      <c r="AD294" s="22"/>
      <c r="AE294" s="22"/>
      <c r="AF294" s="22"/>
      <c r="AG294" s="22"/>
      <c r="AH294" s="22"/>
      <c r="AI294" s="22"/>
      <c r="AJ294" s="28">
        <v>0</v>
      </c>
      <c r="AK294" s="28"/>
      <c r="AL294" s="28"/>
      <c r="AM294" s="7">
        <f t="shared" si="64"/>
        <v>4738547</v>
      </c>
      <c r="AN294" s="43" t="str">
        <f>IF(O294&gt;0," ",1)</f>
        <v xml:space="preserve"> </v>
      </c>
      <c r="AO294" s="43" t="str">
        <f>IF(W294&gt;0," ",1)</f>
        <v xml:space="preserve"> </v>
      </c>
    </row>
    <row r="295" spans="1:41" ht="15.95" customHeight="1">
      <c r="A295" s="57" t="s">
        <v>0</v>
      </c>
      <c r="B295" s="57" t="s">
        <v>586</v>
      </c>
      <c r="C295" s="57" t="s">
        <v>193</v>
      </c>
      <c r="D295" s="57" t="s">
        <v>593</v>
      </c>
      <c r="E295" s="19">
        <v>1161.51</v>
      </c>
      <c r="F295" s="2">
        <f t="shared" si="62"/>
        <v>1820086.17</v>
      </c>
      <c r="G295" s="41">
        <v>123620.45</v>
      </c>
      <c r="H295" s="58">
        <v>69852</v>
      </c>
      <c r="I295" s="50">
        <f t="shared" si="52"/>
        <v>52389</v>
      </c>
      <c r="J295" s="58">
        <v>93727</v>
      </c>
      <c r="K295" s="58">
        <v>0</v>
      </c>
      <c r="L295" s="58">
        <v>239993</v>
      </c>
      <c r="M295" s="58">
        <v>65699</v>
      </c>
      <c r="N295" s="2">
        <f t="shared" si="53"/>
        <v>575428.44999999995</v>
      </c>
      <c r="O295" s="4">
        <f t="shared" si="54"/>
        <v>1244658</v>
      </c>
      <c r="P295" s="58">
        <v>456</v>
      </c>
      <c r="Q295" s="58">
        <v>88</v>
      </c>
      <c r="R295" s="4">
        <f t="shared" si="55"/>
        <v>55778</v>
      </c>
      <c r="S295" s="6">
        <f t="shared" si="63"/>
        <v>83547.414300000004</v>
      </c>
      <c r="T295" s="39">
        <v>7616787</v>
      </c>
      <c r="U295" s="6">
        <f t="shared" si="56"/>
        <v>7616.7870000000003</v>
      </c>
      <c r="V295" s="6">
        <f t="shared" si="57"/>
        <v>75930.627300000007</v>
      </c>
      <c r="W295" s="4">
        <f t="shared" si="58"/>
        <v>1518613</v>
      </c>
      <c r="X295" s="21">
        <f t="shared" si="59"/>
        <v>2819049</v>
      </c>
      <c r="Y295" s="22">
        <v>0</v>
      </c>
      <c r="Z295" s="22"/>
      <c r="AA295" s="20">
        <v>0</v>
      </c>
      <c r="AB295" s="4">
        <f t="shared" si="60"/>
        <v>0</v>
      </c>
      <c r="AC295" s="4">
        <f t="shared" si="61"/>
        <v>2819049</v>
      </c>
      <c r="AD295" s="22"/>
      <c r="AE295" s="22"/>
      <c r="AF295" s="22"/>
      <c r="AG295" s="22"/>
      <c r="AH295" s="22"/>
      <c r="AI295" s="22"/>
      <c r="AJ295" s="28">
        <v>0</v>
      </c>
      <c r="AK295" s="28"/>
      <c r="AL295" s="28"/>
      <c r="AM295" s="7">
        <f t="shared" si="64"/>
        <v>2819049</v>
      </c>
      <c r="AN295" s="43" t="str">
        <f>IF(O295&gt;0," ",1)</f>
        <v xml:space="preserve"> </v>
      </c>
      <c r="AO295" s="43" t="str">
        <f>IF(W295&gt;0," ",1)</f>
        <v xml:space="preserve"> </v>
      </c>
    </row>
    <row r="296" spans="1:41" ht="15.95" customHeight="1">
      <c r="A296" s="57" t="s">
        <v>0</v>
      </c>
      <c r="B296" s="57" t="s">
        <v>586</v>
      </c>
      <c r="C296" s="57" t="s">
        <v>210</v>
      </c>
      <c r="D296" s="57" t="s">
        <v>594</v>
      </c>
      <c r="E296" s="19">
        <v>1480.46</v>
      </c>
      <c r="F296" s="2">
        <f t="shared" si="62"/>
        <v>2319880.8199999998</v>
      </c>
      <c r="G296" s="41">
        <v>1133774.54</v>
      </c>
      <c r="H296" s="58">
        <v>101305</v>
      </c>
      <c r="I296" s="50">
        <f t="shared" si="52"/>
        <v>75978.75</v>
      </c>
      <c r="J296" s="58">
        <v>135612</v>
      </c>
      <c r="K296" s="58">
        <v>0</v>
      </c>
      <c r="L296" s="58">
        <v>352496</v>
      </c>
      <c r="M296" s="58">
        <v>98103</v>
      </c>
      <c r="N296" s="2">
        <f t="shared" si="53"/>
        <v>1795964.29</v>
      </c>
      <c r="O296" s="4">
        <f t="shared" si="54"/>
        <v>523917</v>
      </c>
      <c r="P296" s="58">
        <v>727</v>
      </c>
      <c r="Q296" s="58">
        <v>62</v>
      </c>
      <c r="R296" s="4">
        <f t="shared" si="55"/>
        <v>62653</v>
      </c>
      <c r="S296" s="6">
        <f t="shared" si="63"/>
        <v>106489.4878</v>
      </c>
      <c r="T296" s="39">
        <v>74883651</v>
      </c>
      <c r="U296" s="6">
        <f t="shared" si="56"/>
        <v>74883.650999999998</v>
      </c>
      <c r="V296" s="6">
        <f t="shared" si="57"/>
        <v>31605.836800000005</v>
      </c>
      <c r="W296" s="4">
        <f t="shared" si="58"/>
        <v>632117</v>
      </c>
      <c r="X296" s="21">
        <f t="shared" si="59"/>
        <v>1218687</v>
      </c>
      <c r="Y296" s="22">
        <v>0</v>
      </c>
      <c r="Z296" s="22"/>
      <c r="AA296" s="20">
        <v>0</v>
      </c>
      <c r="AB296" s="4">
        <f t="shared" si="60"/>
        <v>0</v>
      </c>
      <c r="AC296" s="4">
        <f t="shared" si="61"/>
        <v>1218687</v>
      </c>
      <c r="AD296" s="22"/>
      <c r="AE296" s="22"/>
      <c r="AF296" s="22"/>
      <c r="AG296" s="22"/>
      <c r="AH296" s="22"/>
      <c r="AI296" s="22"/>
      <c r="AJ296" s="28">
        <v>0</v>
      </c>
      <c r="AK296" s="28"/>
      <c r="AL296" s="28"/>
      <c r="AM296" s="7">
        <f t="shared" si="64"/>
        <v>1218687</v>
      </c>
      <c r="AN296" s="43" t="str">
        <f>IF(O296&gt;0," ",1)</f>
        <v xml:space="preserve"> </v>
      </c>
      <c r="AO296" s="43" t="str">
        <f>IF(W296&gt;0," ",1)</f>
        <v xml:space="preserve"> </v>
      </c>
    </row>
    <row r="297" spans="1:41" ht="15.95" customHeight="1">
      <c r="A297" s="57" t="s">
        <v>0</v>
      </c>
      <c r="B297" s="57" t="s">
        <v>586</v>
      </c>
      <c r="C297" s="57" t="s">
        <v>199</v>
      </c>
      <c r="D297" s="57" t="s">
        <v>595</v>
      </c>
      <c r="E297" s="19">
        <v>443.73</v>
      </c>
      <c r="F297" s="2">
        <f t="shared" si="62"/>
        <v>695324.91</v>
      </c>
      <c r="G297" s="41">
        <v>101271.66</v>
      </c>
      <c r="H297" s="58">
        <v>21640</v>
      </c>
      <c r="I297" s="50">
        <f t="shared" si="52"/>
        <v>16230</v>
      </c>
      <c r="J297" s="58">
        <v>28793</v>
      </c>
      <c r="K297" s="58">
        <v>0</v>
      </c>
      <c r="L297" s="58">
        <v>82203</v>
      </c>
      <c r="M297" s="58">
        <v>20754</v>
      </c>
      <c r="N297" s="2">
        <f t="shared" si="53"/>
        <v>249251.66</v>
      </c>
      <c r="O297" s="4">
        <f t="shared" si="54"/>
        <v>446073</v>
      </c>
      <c r="P297" s="58">
        <v>136</v>
      </c>
      <c r="Q297" s="58">
        <v>147</v>
      </c>
      <c r="R297" s="4">
        <f t="shared" si="55"/>
        <v>27789</v>
      </c>
      <c r="S297" s="6">
        <f t="shared" si="63"/>
        <v>31917.498899999999</v>
      </c>
      <c r="T297" s="39">
        <v>6521034</v>
      </c>
      <c r="U297" s="6">
        <f t="shared" si="56"/>
        <v>6521.0339999999997</v>
      </c>
      <c r="V297" s="6">
        <f t="shared" si="57"/>
        <v>25396.464899999999</v>
      </c>
      <c r="W297" s="4">
        <f t="shared" si="58"/>
        <v>507929</v>
      </c>
      <c r="X297" s="21">
        <f t="shared" si="59"/>
        <v>981791</v>
      </c>
      <c r="Y297" s="22">
        <v>0</v>
      </c>
      <c r="Z297" s="22"/>
      <c r="AA297" s="20">
        <v>0</v>
      </c>
      <c r="AB297" s="4">
        <f t="shared" si="60"/>
        <v>0</v>
      </c>
      <c r="AC297" s="4">
        <f t="shared" si="61"/>
        <v>981791</v>
      </c>
      <c r="AD297" s="22"/>
      <c r="AE297" s="22"/>
      <c r="AF297" s="22"/>
      <c r="AG297" s="22"/>
      <c r="AH297" s="22"/>
      <c r="AI297" s="22"/>
      <c r="AJ297" s="28">
        <v>0</v>
      </c>
      <c r="AK297" s="28"/>
      <c r="AL297" s="28"/>
      <c r="AM297" s="7">
        <f t="shared" si="64"/>
        <v>981791</v>
      </c>
      <c r="AN297" s="43" t="str">
        <f>IF(O297&gt;0," ",1)</f>
        <v xml:space="preserve"> </v>
      </c>
      <c r="AO297" s="43" t="str">
        <f>IF(W297&gt;0," ",1)</f>
        <v xml:space="preserve"> </v>
      </c>
    </row>
    <row r="298" spans="1:41" ht="15.95" customHeight="1">
      <c r="A298" s="57" t="s">
        <v>0</v>
      </c>
      <c r="B298" s="57" t="s">
        <v>586</v>
      </c>
      <c r="C298" s="57" t="s">
        <v>38</v>
      </c>
      <c r="D298" s="57" t="s">
        <v>596</v>
      </c>
      <c r="E298" s="19">
        <v>649.18999999999994</v>
      </c>
      <c r="F298" s="2">
        <f t="shared" si="62"/>
        <v>1017280.7299999999</v>
      </c>
      <c r="G298" s="41">
        <v>124422.07</v>
      </c>
      <c r="H298" s="58">
        <v>32034</v>
      </c>
      <c r="I298" s="50">
        <f t="shared" si="52"/>
        <v>24025.5</v>
      </c>
      <c r="J298" s="58">
        <v>42800</v>
      </c>
      <c r="K298" s="58">
        <v>0</v>
      </c>
      <c r="L298" s="58">
        <v>120106</v>
      </c>
      <c r="M298" s="58">
        <v>51091</v>
      </c>
      <c r="N298" s="2">
        <f t="shared" si="53"/>
        <v>362444.57</v>
      </c>
      <c r="O298" s="4">
        <f t="shared" si="54"/>
        <v>654836</v>
      </c>
      <c r="P298" s="58">
        <v>265</v>
      </c>
      <c r="Q298" s="58">
        <v>121</v>
      </c>
      <c r="R298" s="4">
        <f t="shared" si="55"/>
        <v>44570</v>
      </c>
      <c r="S298" s="6">
        <f t="shared" si="63"/>
        <v>46696.236700000001</v>
      </c>
      <c r="T298" s="39">
        <v>8003383</v>
      </c>
      <c r="U298" s="6">
        <f t="shared" si="56"/>
        <v>8003.3829999999998</v>
      </c>
      <c r="V298" s="6">
        <f t="shared" si="57"/>
        <v>38692.8537</v>
      </c>
      <c r="W298" s="4">
        <f t="shared" si="58"/>
        <v>773857</v>
      </c>
      <c r="X298" s="21">
        <f t="shared" si="59"/>
        <v>1473263</v>
      </c>
      <c r="Y298" s="22">
        <v>0</v>
      </c>
      <c r="Z298" s="22"/>
      <c r="AA298" s="20">
        <v>0</v>
      </c>
      <c r="AB298" s="4">
        <f t="shared" si="60"/>
        <v>0</v>
      </c>
      <c r="AC298" s="4">
        <f t="shared" si="61"/>
        <v>1473263</v>
      </c>
      <c r="AD298" s="22"/>
      <c r="AE298" s="22"/>
      <c r="AF298" s="22"/>
      <c r="AG298" s="22"/>
      <c r="AH298" s="22"/>
      <c r="AI298" s="22"/>
      <c r="AJ298" s="28">
        <v>0</v>
      </c>
      <c r="AK298" s="28"/>
      <c r="AL298" s="28"/>
      <c r="AM298" s="7">
        <f t="shared" si="64"/>
        <v>1473263</v>
      </c>
      <c r="AN298" s="43" t="str">
        <f>IF(O298&gt;0," ",1)</f>
        <v xml:space="preserve"> </v>
      </c>
      <c r="AO298" s="43" t="str">
        <f>IF(W298&gt;0," ",1)</f>
        <v xml:space="preserve"> </v>
      </c>
    </row>
    <row r="299" spans="1:41" ht="15.95" customHeight="1">
      <c r="A299" s="57" t="s">
        <v>0</v>
      </c>
      <c r="B299" s="57" t="s">
        <v>586</v>
      </c>
      <c r="C299" s="57" t="s">
        <v>120</v>
      </c>
      <c r="D299" s="57" t="s">
        <v>597</v>
      </c>
      <c r="E299" s="19">
        <v>760.05</v>
      </c>
      <c r="F299" s="2">
        <f t="shared" si="62"/>
        <v>1190998.3499999999</v>
      </c>
      <c r="G299" s="41">
        <v>62294.21</v>
      </c>
      <c r="H299" s="58">
        <v>51632</v>
      </c>
      <c r="I299" s="50">
        <f t="shared" si="52"/>
        <v>38724</v>
      </c>
      <c r="J299" s="58">
        <v>69342</v>
      </c>
      <c r="K299" s="58">
        <v>0</v>
      </c>
      <c r="L299" s="58">
        <v>179492</v>
      </c>
      <c r="M299" s="58">
        <v>21296</v>
      </c>
      <c r="N299" s="2">
        <f t="shared" si="53"/>
        <v>371148.20999999996</v>
      </c>
      <c r="O299" s="4">
        <f t="shared" si="54"/>
        <v>819850</v>
      </c>
      <c r="P299" s="58">
        <v>286</v>
      </c>
      <c r="Q299" s="58">
        <v>88</v>
      </c>
      <c r="R299" s="4">
        <f t="shared" si="55"/>
        <v>34984</v>
      </c>
      <c r="S299" s="6">
        <f t="shared" si="63"/>
        <v>54670.396500000003</v>
      </c>
      <c r="T299" s="39">
        <v>4029380</v>
      </c>
      <c r="U299" s="6">
        <f t="shared" si="56"/>
        <v>4029.38</v>
      </c>
      <c r="V299" s="6">
        <f t="shared" si="57"/>
        <v>50641.016500000005</v>
      </c>
      <c r="W299" s="4">
        <f t="shared" si="58"/>
        <v>1012820</v>
      </c>
      <c r="X299" s="21">
        <f t="shared" si="59"/>
        <v>1867654</v>
      </c>
      <c r="Y299" s="22">
        <v>0</v>
      </c>
      <c r="Z299" s="22"/>
      <c r="AA299" s="20">
        <v>0</v>
      </c>
      <c r="AB299" s="4">
        <f t="shared" si="60"/>
        <v>0</v>
      </c>
      <c r="AC299" s="4">
        <f t="shared" si="61"/>
        <v>1867654</v>
      </c>
      <c r="AD299" s="22"/>
      <c r="AE299" s="22"/>
      <c r="AF299" s="22"/>
      <c r="AG299" s="22"/>
      <c r="AH299" s="22"/>
      <c r="AI299" s="22"/>
      <c r="AJ299" s="28">
        <v>0</v>
      </c>
      <c r="AK299" s="28"/>
      <c r="AL299" s="28"/>
      <c r="AM299" s="7">
        <f t="shared" si="64"/>
        <v>1867654</v>
      </c>
      <c r="AN299" s="43" t="str">
        <f>IF(O299&gt;0," ",1)</f>
        <v xml:space="preserve"> </v>
      </c>
      <c r="AO299" s="43" t="str">
        <f>IF(W299&gt;0," ",1)</f>
        <v xml:space="preserve"> </v>
      </c>
    </row>
    <row r="300" spans="1:41" ht="15.95" customHeight="1">
      <c r="A300" s="57" t="s">
        <v>0</v>
      </c>
      <c r="B300" s="57" t="s">
        <v>586</v>
      </c>
      <c r="C300" s="57" t="s">
        <v>43</v>
      </c>
      <c r="D300" s="57" t="s">
        <v>598</v>
      </c>
      <c r="E300" s="19">
        <v>661.09999999999991</v>
      </c>
      <c r="F300" s="2">
        <f t="shared" si="62"/>
        <v>1035943.6999999998</v>
      </c>
      <c r="G300" s="41">
        <v>188487.13</v>
      </c>
      <c r="H300" s="58">
        <v>30938</v>
      </c>
      <c r="I300" s="50">
        <f t="shared" si="52"/>
        <v>23203.5</v>
      </c>
      <c r="J300" s="58">
        <v>41440</v>
      </c>
      <c r="K300" s="58">
        <v>0</v>
      </c>
      <c r="L300" s="58">
        <v>113698</v>
      </c>
      <c r="M300" s="58">
        <v>52898</v>
      </c>
      <c r="N300" s="2">
        <f t="shared" si="53"/>
        <v>419726.63</v>
      </c>
      <c r="O300" s="4">
        <f t="shared" si="54"/>
        <v>616217</v>
      </c>
      <c r="P300" s="58">
        <v>268</v>
      </c>
      <c r="Q300" s="58">
        <v>121</v>
      </c>
      <c r="R300" s="4">
        <f t="shared" si="55"/>
        <v>45075</v>
      </c>
      <c r="S300" s="6">
        <f t="shared" si="63"/>
        <v>47552.923000000003</v>
      </c>
      <c r="T300" s="39">
        <v>12017899</v>
      </c>
      <c r="U300" s="6">
        <f t="shared" si="56"/>
        <v>12017.898999999999</v>
      </c>
      <c r="V300" s="6">
        <f t="shared" si="57"/>
        <v>35535.024000000005</v>
      </c>
      <c r="W300" s="4">
        <f t="shared" si="58"/>
        <v>710700</v>
      </c>
      <c r="X300" s="21">
        <f t="shared" si="59"/>
        <v>1371992</v>
      </c>
      <c r="Y300" s="22">
        <v>0</v>
      </c>
      <c r="Z300" s="22"/>
      <c r="AA300" s="20">
        <v>0</v>
      </c>
      <c r="AB300" s="4">
        <f t="shared" si="60"/>
        <v>0</v>
      </c>
      <c r="AC300" s="4">
        <f t="shared" si="61"/>
        <v>1371992</v>
      </c>
      <c r="AD300" s="22"/>
      <c r="AE300" s="22"/>
      <c r="AF300" s="22"/>
      <c r="AG300" s="22"/>
      <c r="AH300" s="22"/>
      <c r="AI300" s="22"/>
      <c r="AJ300" s="28">
        <v>0</v>
      </c>
      <c r="AK300" s="28"/>
      <c r="AL300" s="28">
        <v>1022</v>
      </c>
      <c r="AM300" s="7">
        <f t="shared" si="64"/>
        <v>1373014</v>
      </c>
      <c r="AN300" s="43" t="str">
        <f>IF(O300&gt;0," ",1)</f>
        <v xml:space="preserve"> </v>
      </c>
      <c r="AO300" s="43" t="str">
        <f>IF(W300&gt;0," ",1)</f>
        <v xml:space="preserve"> </v>
      </c>
    </row>
    <row r="301" spans="1:41" ht="15.95" customHeight="1">
      <c r="A301" s="57" t="s">
        <v>0</v>
      </c>
      <c r="B301" s="57" t="s">
        <v>586</v>
      </c>
      <c r="C301" s="57" t="s">
        <v>140</v>
      </c>
      <c r="D301" s="57" t="s">
        <v>599</v>
      </c>
      <c r="E301" s="19">
        <v>2764.76</v>
      </c>
      <c r="F301" s="2">
        <f t="shared" si="62"/>
        <v>4332378.92</v>
      </c>
      <c r="G301" s="41">
        <v>823183.96</v>
      </c>
      <c r="H301" s="58">
        <v>196605</v>
      </c>
      <c r="I301" s="50">
        <f t="shared" si="52"/>
        <v>147453.75</v>
      </c>
      <c r="J301" s="58">
        <v>263645</v>
      </c>
      <c r="K301" s="58">
        <v>0</v>
      </c>
      <c r="L301" s="58">
        <v>665055</v>
      </c>
      <c r="M301" s="58">
        <v>118319</v>
      </c>
      <c r="N301" s="2">
        <f t="shared" si="53"/>
        <v>2017656.71</v>
      </c>
      <c r="O301" s="4">
        <f t="shared" si="54"/>
        <v>2314722</v>
      </c>
      <c r="P301" s="58">
        <v>1130</v>
      </c>
      <c r="Q301" s="58">
        <v>68</v>
      </c>
      <c r="R301" s="4">
        <f t="shared" si="55"/>
        <v>106808</v>
      </c>
      <c r="S301" s="6">
        <f t="shared" si="63"/>
        <v>198869.1868</v>
      </c>
      <c r="T301" s="39">
        <v>53246052</v>
      </c>
      <c r="U301" s="6">
        <f t="shared" si="56"/>
        <v>53246.052000000003</v>
      </c>
      <c r="V301" s="6">
        <f t="shared" si="57"/>
        <v>145623.1348</v>
      </c>
      <c r="W301" s="4">
        <f t="shared" si="58"/>
        <v>2912463</v>
      </c>
      <c r="X301" s="21">
        <f t="shared" si="59"/>
        <v>5333993</v>
      </c>
      <c r="Y301" s="22">
        <v>0</v>
      </c>
      <c r="Z301" s="22"/>
      <c r="AA301" s="20">
        <v>0</v>
      </c>
      <c r="AB301" s="4">
        <f t="shared" si="60"/>
        <v>0</v>
      </c>
      <c r="AC301" s="4">
        <f t="shared" si="61"/>
        <v>5333993</v>
      </c>
      <c r="AD301" s="22"/>
      <c r="AE301" s="22"/>
      <c r="AF301" s="22"/>
      <c r="AG301" s="22"/>
      <c r="AH301" s="22"/>
      <c r="AI301" s="22"/>
      <c r="AJ301" s="28">
        <v>0</v>
      </c>
      <c r="AK301" s="28"/>
      <c r="AL301" s="28"/>
      <c r="AM301" s="7">
        <f t="shared" si="64"/>
        <v>5333993</v>
      </c>
      <c r="AN301" s="43" t="str">
        <f>IF(O301&gt;0," ",1)</f>
        <v xml:space="preserve"> </v>
      </c>
      <c r="AO301" s="43" t="str">
        <f>IF(W301&gt;0," ",1)</f>
        <v xml:space="preserve"> </v>
      </c>
    </row>
    <row r="302" spans="1:41" ht="15.95" customHeight="1">
      <c r="A302" s="57" t="s">
        <v>101</v>
      </c>
      <c r="B302" s="57" t="s">
        <v>600</v>
      </c>
      <c r="C302" s="57" t="s">
        <v>160</v>
      </c>
      <c r="D302" s="57" t="s">
        <v>601</v>
      </c>
      <c r="E302" s="19">
        <v>142.62000000000003</v>
      </c>
      <c r="F302" s="2">
        <f t="shared" si="62"/>
        <v>223485.54000000004</v>
      </c>
      <c r="G302" s="41">
        <v>10353.08</v>
      </c>
      <c r="H302" s="58">
        <v>9015</v>
      </c>
      <c r="I302" s="50">
        <f t="shared" si="52"/>
        <v>6761.25</v>
      </c>
      <c r="J302" s="58">
        <v>9478</v>
      </c>
      <c r="K302" s="58">
        <v>0</v>
      </c>
      <c r="L302" s="58">
        <v>0</v>
      </c>
      <c r="M302" s="58">
        <v>0</v>
      </c>
      <c r="N302" s="2">
        <f t="shared" si="53"/>
        <v>26592.33</v>
      </c>
      <c r="O302" s="4">
        <f t="shared" si="54"/>
        <v>196893</v>
      </c>
      <c r="P302" s="58">
        <v>63</v>
      </c>
      <c r="Q302" s="58">
        <v>70</v>
      </c>
      <c r="R302" s="4">
        <f t="shared" si="55"/>
        <v>6130</v>
      </c>
      <c r="S302" s="6">
        <f t="shared" si="63"/>
        <v>10258.6566</v>
      </c>
      <c r="T302" s="39">
        <v>607219</v>
      </c>
      <c r="U302" s="6">
        <f t="shared" si="56"/>
        <v>607.21900000000005</v>
      </c>
      <c r="V302" s="6">
        <f t="shared" si="57"/>
        <v>9651.4376000000011</v>
      </c>
      <c r="W302" s="4">
        <f t="shared" si="58"/>
        <v>193029</v>
      </c>
      <c r="X302" s="21">
        <f t="shared" si="59"/>
        <v>396052</v>
      </c>
      <c r="Y302" s="22">
        <v>0</v>
      </c>
      <c r="Z302" s="22"/>
      <c r="AA302" s="20">
        <v>0</v>
      </c>
      <c r="AB302" s="4">
        <f t="shared" si="60"/>
        <v>0</v>
      </c>
      <c r="AC302" s="4">
        <f t="shared" si="61"/>
        <v>396052</v>
      </c>
      <c r="AD302" s="22"/>
      <c r="AE302" s="22"/>
      <c r="AF302" s="22"/>
      <c r="AG302" s="22"/>
      <c r="AH302" s="22"/>
      <c r="AI302" s="22"/>
      <c r="AJ302" s="28">
        <v>0</v>
      </c>
      <c r="AK302" s="28"/>
      <c r="AL302" s="28"/>
      <c r="AM302" s="7">
        <f t="shared" si="64"/>
        <v>396052</v>
      </c>
      <c r="AN302" s="43" t="str">
        <f>IF(O302&gt;0," ",1)</f>
        <v xml:space="preserve"> </v>
      </c>
      <c r="AO302" s="43" t="str">
        <f>IF(W302&gt;0," ",1)</f>
        <v xml:space="preserve"> </v>
      </c>
    </row>
    <row r="303" spans="1:41" ht="15.95" customHeight="1">
      <c r="A303" s="57" t="s">
        <v>101</v>
      </c>
      <c r="B303" s="57" t="s">
        <v>600</v>
      </c>
      <c r="C303" s="57" t="s">
        <v>119</v>
      </c>
      <c r="D303" s="57" t="s">
        <v>602</v>
      </c>
      <c r="E303" s="19">
        <v>207.01</v>
      </c>
      <c r="F303" s="2">
        <f t="shared" si="62"/>
        <v>324384.67</v>
      </c>
      <c r="G303" s="41">
        <v>35228.14</v>
      </c>
      <c r="H303" s="58">
        <v>14802</v>
      </c>
      <c r="I303" s="50">
        <f t="shared" si="52"/>
        <v>11101.5</v>
      </c>
      <c r="J303" s="58">
        <v>15535</v>
      </c>
      <c r="K303" s="58">
        <v>0</v>
      </c>
      <c r="L303" s="58">
        <v>0</v>
      </c>
      <c r="M303" s="58">
        <v>25052</v>
      </c>
      <c r="N303" s="2">
        <f t="shared" si="53"/>
        <v>86916.64</v>
      </c>
      <c r="O303" s="4">
        <f t="shared" si="54"/>
        <v>237468</v>
      </c>
      <c r="P303" s="58">
        <v>92</v>
      </c>
      <c r="Q303" s="58">
        <v>90</v>
      </c>
      <c r="R303" s="4">
        <f t="shared" si="55"/>
        <v>11509</v>
      </c>
      <c r="S303" s="6">
        <f t="shared" si="63"/>
        <v>14890.229300000001</v>
      </c>
      <c r="T303" s="39">
        <v>2019962</v>
      </c>
      <c r="U303" s="6">
        <f t="shared" si="56"/>
        <v>2019.962</v>
      </c>
      <c r="V303" s="6">
        <f t="shared" si="57"/>
        <v>12870.267300000001</v>
      </c>
      <c r="W303" s="4">
        <f t="shared" si="58"/>
        <v>257405</v>
      </c>
      <c r="X303" s="21">
        <f t="shared" si="59"/>
        <v>506382</v>
      </c>
      <c r="Y303" s="22">
        <v>0</v>
      </c>
      <c r="Z303" s="22"/>
      <c r="AA303" s="20">
        <v>0</v>
      </c>
      <c r="AB303" s="4">
        <f t="shared" si="60"/>
        <v>0</v>
      </c>
      <c r="AC303" s="4">
        <f t="shared" si="61"/>
        <v>506382</v>
      </c>
      <c r="AD303" s="22"/>
      <c r="AE303" s="22"/>
      <c r="AF303" s="22"/>
      <c r="AG303" s="22"/>
      <c r="AH303" s="22"/>
      <c r="AI303" s="22"/>
      <c r="AJ303" s="28">
        <v>0</v>
      </c>
      <c r="AK303" s="28"/>
      <c r="AL303" s="28"/>
      <c r="AM303" s="7">
        <f t="shared" si="64"/>
        <v>506382</v>
      </c>
      <c r="AN303" s="43" t="str">
        <f>IF(O303&gt;0," ",1)</f>
        <v xml:space="preserve"> </v>
      </c>
      <c r="AO303" s="43" t="str">
        <f>IF(W303&gt;0," ",1)</f>
        <v xml:space="preserve"> </v>
      </c>
    </row>
    <row r="304" spans="1:41" ht="15.95" customHeight="1">
      <c r="A304" s="57" t="s">
        <v>101</v>
      </c>
      <c r="B304" s="57" t="s">
        <v>600</v>
      </c>
      <c r="C304" s="57" t="s">
        <v>51</v>
      </c>
      <c r="D304" s="57" t="s">
        <v>603</v>
      </c>
      <c r="E304" s="19">
        <v>2067.4899999999998</v>
      </c>
      <c r="F304" s="2">
        <f t="shared" si="62"/>
        <v>3239756.8299999996</v>
      </c>
      <c r="G304" s="41">
        <v>745303.71</v>
      </c>
      <c r="H304" s="58">
        <v>170911</v>
      </c>
      <c r="I304" s="50">
        <f t="shared" si="52"/>
        <v>128183.25</v>
      </c>
      <c r="J304" s="58">
        <v>180877</v>
      </c>
      <c r="K304" s="58">
        <v>5940</v>
      </c>
      <c r="L304" s="58">
        <v>460664</v>
      </c>
      <c r="M304" s="58">
        <v>76968</v>
      </c>
      <c r="N304" s="2">
        <f t="shared" si="53"/>
        <v>1597935.96</v>
      </c>
      <c r="O304" s="4">
        <f t="shared" si="54"/>
        <v>1641821</v>
      </c>
      <c r="P304" s="58">
        <v>1120</v>
      </c>
      <c r="Q304" s="58">
        <v>57</v>
      </c>
      <c r="R304" s="4">
        <f t="shared" si="55"/>
        <v>88738</v>
      </c>
      <c r="S304" s="6">
        <f t="shared" si="63"/>
        <v>148714.5557</v>
      </c>
      <c r="T304" s="39">
        <v>48427792</v>
      </c>
      <c r="U304" s="6">
        <f t="shared" si="56"/>
        <v>48427.792000000001</v>
      </c>
      <c r="V304" s="6">
        <f t="shared" si="57"/>
        <v>100286.7637</v>
      </c>
      <c r="W304" s="4">
        <f t="shared" si="58"/>
        <v>2005735</v>
      </c>
      <c r="X304" s="21">
        <f t="shared" si="59"/>
        <v>3736294</v>
      </c>
      <c r="Y304" s="22">
        <v>0</v>
      </c>
      <c r="Z304" s="22"/>
      <c r="AA304" s="20">
        <v>0</v>
      </c>
      <c r="AB304" s="4">
        <f t="shared" si="60"/>
        <v>0</v>
      </c>
      <c r="AC304" s="4">
        <f t="shared" si="61"/>
        <v>3736294</v>
      </c>
      <c r="AD304" s="22"/>
      <c r="AE304" s="22"/>
      <c r="AF304" s="22"/>
      <c r="AG304" s="22"/>
      <c r="AH304" s="22"/>
      <c r="AI304" s="22"/>
      <c r="AJ304" s="28">
        <v>0</v>
      </c>
      <c r="AK304" s="28"/>
      <c r="AL304" s="28"/>
      <c r="AM304" s="7">
        <f t="shared" si="64"/>
        <v>3736294</v>
      </c>
      <c r="AN304" s="43" t="str">
        <f>IF(O304&gt;0," ",1)</f>
        <v xml:space="preserve"> </v>
      </c>
      <c r="AO304" s="43" t="str">
        <f>IF(W304&gt;0," ",1)</f>
        <v xml:space="preserve"> </v>
      </c>
    </row>
    <row r="305" spans="1:41" ht="15.95" customHeight="1">
      <c r="A305" s="57" t="s">
        <v>101</v>
      </c>
      <c r="B305" s="57" t="s">
        <v>600</v>
      </c>
      <c r="C305" s="57" t="s">
        <v>87</v>
      </c>
      <c r="D305" s="57" t="s">
        <v>604</v>
      </c>
      <c r="E305" s="19">
        <v>2586.75</v>
      </c>
      <c r="F305" s="2">
        <f t="shared" si="62"/>
        <v>4053437.25</v>
      </c>
      <c r="G305" s="41">
        <v>881513.39</v>
      </c>
      <c r="H305" s="58">
        <v>220771</v>
      </c>
      <c r="I305" s="50">
        <f t="shared" si="52"/>
        <v>165578.25</v>
      </c>
      <c r="J305" s="58">
        <v>233647</v>
      </c>
      <c r="K305" s="58">
        <v>7673</v>
      </c>
      <c r="L305" s="58">
        <v>600676</v>
      </c>
      <c r="M305" s="58">
        <v>203957</v>
      </c>
      <c r="N305" s="2">
        <f t="shared" si="53"/>
        <v>2093044.6400000001</v>
      </c>
      <c r="O305" s="4">
        <f t="shared" si="54"/>
        <v>1960393</v>
      </c>
      <c r="P305" s="58">
        <v>1108</v>
      </c>
      <c r="Q305" s="58">
        <v>68</v>
      </c>
      <c r="R305" s="4">
        <f t="shared" si="55"/>
        <v>104728</v>
      </c>
      <c r="S305" s="6">
        <f t="shared" si="63"/>
        <v>186064.92749999999</v>
      </c>
      <c r="T305" s="39">
        <v>56144671</v>
      </c>
      <c r="U305" s="6">
        <f t="shared" si="56"/>
        <v>56144.671000000002</v>
      </c>
      <c r="V305" s="6">
        <f t="shared" si="57"/>
        <v>129920.25649999999</v>
      </c>
      <c r="W305" s="4">
        <f t="shared" si="58"/>
        <v>2598405</v>
      </c>
      <c r="X305" s="21">
        <f t="shared" si="59"/>
        <v>4663526</v>
      </c>
      <c r="Y305" s="22">
        <v>0</v>
      </c>
      <c r="Z305" s="22"/>
      <c r="AA305" s="20">
        <v>0</v>
      </c>
      <c r="AB305" s="4">
        <f t="shared" si="60"/>
        <v>0</v>
      </c>
      <c r="AC305" s="4">
        <f t="shared" si="61"/>
        <v>4663526</v>
      </c>
      <c r="AD305" s="22"/>
      <c r="AE305" s="22"/>
      <c r="AF305" s="22"/>
      <c r="AG305" s="22"/>
      <c r="AH305" s="22"/>
      <c r="AI305" s="22"/>
      <c r="AJ305" s="28">
        <v>0</v>
      </c>
      <c r="AK305" s="28"/>
      <c r="AL305" s="28"/>
      <c r="AM305" s="7">
        <f t="shared" si="64"/>
        <v>4663526</v>
      </c>
      <c r="AN305" s="43" t="str">
        <f>IF(O305&gt;0," ",1)</f>
        <v xml:space="preserve"> </v>
      </c>
      <c r="AO305" s="43" t="str">
        <f>IF(W305&gt;0," ",1)</f>
        <v xml:space="preserve"> </v>
      </c>
    </row>
    <row r="306" spans="1:41" ht="15.95" customHeight="1">
      <c r="A306" s="57" t="s">
        <v>101</v>
      </c>
      <c r="B306" s="57" t="s">
        <v>600</v>
      </c>
      <c r="C306" s="57" t="s">
        <v>174</v>
      </c>
      <c r="D306" s="57" t="s">
        <v>605</v>
      </c>
      <c r="E306" s="19">
        <v>439.71</v>
      </c>
      <c r="F306" s="2">
        <f t="shared" si="62"/>
        <v>689025.57</v>
      </c>
      <c r="G306" s="41">
        <v>109513.44</v>
      </c>
      <c r="H306" s="58">
        <v>31002</v>
      </c>
      <c r="I306" s="50">
        <f t="shared" si="52"/>
        <v>23251.5</v>
      </c>
      <c r="J306" s="58">
        <v>32635</v>
      </c>
      <c r="K306" s="58">
        <v>1084</v>
      </c>
      <c r="L306" s="58">
        <v>103633</v>
      </c>
      <c r="M306" s="58">
        <v>34090</v>
      </c>
      <c r="N306" s="2">
        <f t="shared" si="53"/>
        <v>304206.94</v>
      </c>
      <c r="O306" s="4">
        <f t="shared" si="54"/>
        <v>384819</v>
      </c>
      <c r="P306" s="58">
        <v>205</v>
      </c>
      <c r="Q306" s="58">
        <v>86</v>
      </c>
      <c r="R306" s="4">
        <f t="shared" si="55"/>
        <v>24506</v>
      </c>
      <c r="S306" s="6">
        <f t="shared" si="63"/>
        <v>31628.3403</v>
      </c>
      <c r="T306" s="39">
        <v>6726912</v>
      </c>
      <c r="U306" s="6">
        <f t="shared" si="56"/>
        <v>6726.9120000000003</v>
      </c>
      <c r="V306" s="6">
        <f t="shared" si="57"/>
        <v>24901.4283</v>
      </c>
      <c r="W306" s="4">
        <f t="shared" si="58"/>
        <v>498029</v>
      </c>
      <c r="X306" s="21">
        <f t="shared" si="59"/>
        <v>907354</v>
      </c>
      <c r="Y306" s="22">
        <v>0</v>
      </c>
      <c r="Z306" s="22"/>
      <c r="AA306" s="20">
        <v>0</v>
      </c>
      <c r="AB306" s="4">
        <f t="shared" si="60"/>
        <v>0</v>
      </c>
      <c r="AC306" s="4">
        <f t="shared" si="61"/>
        <v>907354</v>
      </c>
      <c r="AD306" s="22">
        <v>4519</v>
      </c>
      <c r="AE306" s="22"/>
      <c r="AF306" s="22"/>
      <c r="AG306" s="22"/>
      <c r="AH306" s="22"/>
      <c r="AI306" s="22"/>
      <c r="AJ306" s="28">
        <v>0</v>
      </c>
      <c r="AK306" s="28"/>
      <c r="AL306" s="28"/>
      <c r="AM306" s="7">
        <f t="shared" si="64"/>
        <v>902835</v>
      </c>
      <c r="AN306" s="43" t="str">
        <f>IF(O306&gt;0," ",1)</f>
        <v xml:space="preserve"> </v>
      </c>
      <c r="AO306" s="43" t="str">
        <f>IF(W306&gt;0," ",1)</f>
        <v xml:space="preserve"> </v>
      </c>
    </row>
    <row r="307" spans="1:41" ht="15.95" customHeight="1">
      <c r="A307" s="57" t="s">
        <v>101</v>
      </c>
      <c r="B307" s="57" t="s">
        <v>600</v>
      </c>
      <c r="C307" s="57" t="s">
        <v>229</v>
      </c>
      <c r="D307" s="57" t="s">
        <v>606</v>
      </c>
      <c r="E307" s="19">
        <v>225.33</v>
      </c>
      <c r="F307" s="2">
        <f t="shared" si="62"/>
        <v>353092.11000000004</v>
      </c>
      <c r="G307" s="41">
        <v>65682.28</v>
      </c>
      <c r="H307" s="58">
        <v>14364</v>
      </c>
      <c r="I307" s="50">
        <f t="shared" si="52"/>
        <v>10773</v>
      </c>
      <c r="J307" s="58">
        <v>14661</v>
      </c>
      <c r="K307" s="58">
        <v>521</v>
      </c>
      <c r="L307" s="58">
        <v>48384</v>
      </c>
      <c r="M307" s="58">
        <v>58108</v>
      </c>
      <c r="N307" s="2">
        <f t="shared" si="53"/>
        <v>198129.28</v>
      </c>
      <c r="O307" s="4">
        <f t="shared" si="54"/>
        <v>154963</v>
      </c>
      <c r="P307" s="58">
        <v>44</v>
      </c>
      <c r="Q307" s="58">
        <v>154</v>
      </c>
      <c r="R307" s="4">
        <f t="shared" si="55"/>
        <v>9419</v>
      </c>
      <c r="S307" s="6">
        <f t="shared" si="63"/>
        <v>16207.9869</v>
      </c>
      <c r="T307" s="39">
        <v>3898058</v>
      </c>
      <c r="U307" s="6">
        <f t="shared" si="56"/>
        <v>3898.058</v>
      </c>
      <c r="V307" s="6">
        <f t="shared" si="57"/>
        <v>12309.928899999999</v>
      </c>
      <c r="W307" s="4">
        <f t="shared" si="58"/>
        <v>246199</v>
      </c>
      <c r="X307" s="21">
        <f t="shared" si="59"/>
        <v>410581</v>
      </c>
      <c r="Y307" s="22">
        <v>0</v>
      </c>
      <c r="Z307" s="22"/>
      <c r="AA307" s="20">
        <v>0</v>
      </c>
      <c r="AB307" s="4">
        <f t="shared" si="60"/>
        <v>0</v>
      </c>
      <c r="AC307" s="4">
        <f t="shared" si="61"/>
        <v>410581</v>
      </c>
      <c r="AD307" s="22"/>
      <c r="AE307" s="22"/>
      <c r="AF307" s="22"/>
      <c r="AG307" s="22"/>
      <c r="AH307" s="22">
        <v>14545</v>
      </c>
      <c r="AI307" s="22"/>
      <c r="AJ307" s="28">
        <v>0</v>
      </c>
      <c r="AK307" s="28"/>
      <c r="AL307" s="28"/>
      <c r="AM307" s="7">
        <f t="shared" si="64"/>
        <v>396036</v>
      </c>
      <c r="AN307" s="43" t="str">
        <f>IF(O307&gt;0," ",1)</f>
        <v xml:space="preserve"> </v>
      </c>
      <c r="AO307" s="43" t="str">
        <f>IF(W307&gt;0," ",1)</f>
        <v xml:space="preserve"> </v>
      </c>
    </row>
    <row r="308" spans="1:41" ht="15.95" customHeight="1">
      <c r="A308" s="57" t="s">
        <v>6</v>
      </c>
      <c r="B308" s="57" t="s">
        <v>607</v>
      </c>
      <c r="C308" s="57" t="s">
        <v>51</v>
      </c>
      <c r="D308" s="57" t="s">
        <v>608</v>
      </c>
      <c r="E308" s="19">
        <v>2461.31</v>
      </c>
      <c r="F308" s="2">
        <f t="shared" si="62"/>
        <v>3856872.77</v>
      </c>
      <c r="G308" s="41">
        <v>587887.9</v>
      </c>
      <c r="H308" s="58">
        <v>237230</v>
      </c>
      <c r="I308" s="50">
        <f t="shared" si="52"/>
        <v>177922.5</v>
      </c>
      <c r="J308" s="58">
        <v>238915</v>
      </c>
      <c r="K308" s="58">
        <v>25293</v>
      </c>
      <c r="L308" s="58">
        <v>596809</v>
      </c>
      <c r="M308" s="58">
        <v>62668</v>
      </c>
      <c r="N308" s="2">
        <f t="shared" si="53"/>
        <v>1689495.4</v>
      </c>
      <c r="O308" s="4">
        <f t="shared" si="54"/>
        <v>2167377</v>
      </c>
      <c r="P308" s="58">
        <v>715</v>
      </c>
      <c r="Q308" s="58">
        <v>62</v>
      </c>
      <c r="R308" s="4">
        <f t="shared" si="55"/>
        <v>61619</v>
      </c>
      <c r="S308" s="6">
        <f t="shared" si="63"/>
        <v>177042.02830000001</v>
      </c>
      <c r="T308" s="39">
        <v>36469473</v>
      </c>
      <c r="U308" s="6">
        <f t="shared" si="56"/>
        <v>36469.472999999998</v>
      </c>
      <c r="V308" s="6">
        <f t="shared" si="57"/>
        <v>140572.55530000001</v>
      </c>
      <c r="W308" s="4">
        <f t="shared" si="58"/>
        <v>2811451</v>
      </c>
      <c r="X308" s="21">
        <f t="shared" si="59"/>
        <v>5040447</v>
      </c>
      <c r="Y308" s="22">
        <v>0</v>
      </c>
      <c r="Z308" s="22"/>
      <c r="AA308" s="20">
        <v>0</v>
      </c>
      <c r="AB308" s="4">
        <f t="shared" si="60"/>
        <v>0</v>
      </c>
      <c r="AC308" s="4">
        <f t="shared" si="61"/>
        <v>5040447</v>
      </c>
      <c r="AD308" s="22"/>
      <c r="AE308" s="22"/>
      <c r="AF308" s="22"/>
      <c r="AG308" s="22"/>
      <c r="AH308" s="22"/>
      <c r="AI308" s="22"/>
      <c r="AJ308" s="28">
        <v>0</v>
      </c>
      <c r="AK308" s="28"/>
      <c r="AL308" s="28"/>
      <c r="AM308" s="7">
        <f t="shared" si="64"/>
        <v>5040447</v>
      </c>
      <c r="AN308" s="43" t="str">
        <f>IF(O308&gt;0," ",1)</f>
        <v xml:space="preserve"> </v>
      </c>
      <c r="AO308" s="43" t="str">
        <f>IF(W308&gt;0," ",1)</f>
        <v xml:space="preserve"> </v>
      </c>
    </row>
    <row r="309" spans="1:41" ht="15.95" customHeight="1">
      <c r="A309" s="57" t="s">
        <v>6</v>
      </c>
      <c r="B309" s="57" t="s">
        <v>607</v>
      </c>
      <c r="C309" s="57" t="s">
        <v>114</v>
      </c>
      <c r="D309" s="57" t="s">
        <v>609</v>
      </c>
      <c r="E309" s="19">
        <v>1636.6499999999999</v>
      </c>
      <c r="F309" s="2">
        <f t="shared" si="62"/>
        <v>2564630.5499999998</v>
      </c>
      <c r="G309" s="41">
        <v>1145212.95</v>
      </c>
      <c r="H309" s="58">
        <v>161919</v>
      </c>
      <c r="I309" s="50">
        <f t="shared" si="52"/>
        <v>121439.25</v>
      </c>
      <c r="J309" s="58">
        <v>162880</v>
      </c>
      <c r="K309" s="58">
        <v>17337</v>
      </c>
      <c r="L309" s="58">
        <v>397785</v>
      </c>
      <c r="M309" s="58">
        <v>16152</v>
      </c>
      <c r="N309" s="2">
        <f t="shared" si="53"/>
        <v>1860806.2</v>
      </c>
      <c r="O309" s="4">
        <f t="shared" si="54"/>
        <v>703824</v>
      </c>
      <c r="P309" s="58">
        <v>701</v>
      </c>
      <c r="Q309" s="58">
        <v>75</v>
      </c>
      <c r="R309" s="4">
        <f t="shared" si="55"/>
        <v>73079</v>
      </c>
      <c r="S309" s="6">
        <f t="shared" si="63"/>
        <v>117724.23450000001</v>
      </c>
      <c r="T309" s="39">
        <v>71043617</v>
      </c>
      <c r="U309" s="6">
        <f t="shared" si="56"/>
        <v>71043.616999999998</v>
      </c>
      <c r="V309" s="6">
        <f t="shared" si="57"/>
        <v>46680.617500000008</v>
      </c>
      <c r="W309" s="4">
        <f t="shared" si="58"/>
        <v>933612</v>
      </c>
      <c r="X309" s="21">
        <f t="shared" si="59"/>
        <v>1710515</v>
      </c>
      <c r="Y309" s="22">
        <v>0</v>
      </c>
      <c r="Z309" s="22"/>
      <c r="AA309" s="20">
        <v>0</v>
      </c>
      <c r="AB309" s="4">
        <f t="shared" si="60"/>
        <v>0</v>
      </c>
      <c r="AC309" s="4">
        <f t="shared" si="61"/>
        <v>1710515</v>
      </c>
      <c r="AD309" s="22"/>
      <c r="AE309" s="22"/>
      <c r="AF309" s="22"/>
      <c r="AG309" s="22"/>
      <c r="AH309" s="22"/>
      <c r="AI309" s="22"/>
      <c r="AJ309" s="28">
        <v>0</v>
      </c>
      <c r="AK309" s="28"/>
      <c r="AL309" s="28"/>
      <c r="AM309" s="7">
        <f t="shared" si="64"/>
        <v>1710515</v>
      </c>
      <c r="AN309" s="43" t="str">
        <f>IF(O309&gt;0," ",1)</f>
        <v xml:space="preserve"> </v>
      </c>
      <c r="AO309" s="43" t="str">
        <f>IF(W309&gt;0," ",1)</f>
        <v xml:space="preserve"> </v>
      </c>
    </row>
    <row r="310" spans="1:41" ht="15.95" customHeight="1">
      <c r="A310" s="57" t="s">
        <v>241</v>
      </c>
      <c r="B310" s="57" t="s">
        <v>610</v>
      </c>
      <c r="C310" s="57" t="s">
        <v>204</v>
      </c>
      <c r="D310" s="57" t="s">
        <v>611</v>
      </c>
      <c r="E310" s="19">
        <v>227.05</v>
      </c>
      <c r="F310" s="2">
        <f t="shared" si="62"/>
        <v>355787.35000000003</v>
      </c>
      <c r="G310" s="41">
        <v>53993.02</v>
      </c>
      <c r="H310" s="58">
        <v>18794</v>
      </c>
      <c r="I310" s="50">
        <f t="shared" si="52"/>
        <v>14095.5</v>
      </c>
      <c r="J310" s="58">
        <v>18439</v>
      </c>
      <c r="K310" s="58">
        <v>0</v>
      </c>
      <c r="L310" s="58">
        <v>0</v>
      </c>
      <c r="M310" s="58">
        <v>12959</v>
      </c>
      <c r="N310" s="2">
        <f t="shared" si="53"/>
        <v>99486.51999999999</v>
      </c>
      <c r="O310" s="4">
        <f t="shared" si="54"/>
        <v>256301</v>
      </c>
      <c r="P310" s="58">
        <v>66</v>
      </c>
      <c r="Q310" s="58">
        <v>92</v>
      </c>
      <c r="R310" s="4">
        <f t="shared" si="55"/>
        <v>8440</v>
      </c>
      <c r="S310" s="6">
        <f t="shared" si="63"/>
        <v>16331.7065</v>
      </c>
      <c r="T310" s="39">
        <v>3176060</v>
      </c>
      <c r="U310" s="6">
        <f t="shared" si="56"/>
        <v>3176.06</v>
      </c>
      <c r="V310" s="6">
        <f t="shared" si="57"/>
        <v>13155.646500000001</v>
      </c>
      <c r="W310" s="4">
        <f t="shared" si="58"/>
        <v>263113</v>
      </c>
      <c r="X310" s="21">
        <f t="shared" si="59"/>
        <v>527854</v>
      </c>
      <c r="Y310" s="22">
        <v>0</v>
      </c>
      <c r="Z310" s="22"/>
      <c r="AA310" s="20">
        <v>0</v>
      </c>
      <c r="AB310" s="4">
        <f t="shared" si="60"/>
        <v>0</v>
      </c>
      <c r="AC310" s="4">
        <f t="shared" si="61"/>
        <v>527854</v>
      </c>
      <c r="AD310" s="22"/>
      <c r="AE310" s="22"/>
      <c r="AF310" s="22"/>
      <c r="AG310" s="22"/>
      <c r="AH310" s="22"/>
      <c r="AI310" s="22"/>
      <c r="AJ310" s="28">
        <v>0</v>
      </c>
      <c r="AK310" s="28"/>
      <c r="AL310" s="28"/>
      <c r="AM310" s="7">
        <f t="shared" si="64"/>
        <v>527854</v>
      </c>
      <c r="AN310" s="43" t="str">
        <f>IF(O310&gt;0," ",1)</f>
        <v xml:space="preserve"> </v>
      </c>
      <c r="AO310" s="43" t="str">
        <f>IF(W310&gt;0," ",1)</f>
        <v xml:space="preserve"> </v>
      </c>
    </row>
    <row r="311" spans="1:41" ht="15.95" customHeight="1">
      <c r="A311" s="57" t="s">
        <v>241</v>
      </c>
      <c r="B311" s="57" t="s">
        <v>610</v>
      </c>
      <c r="C311" s="57" t="s">
        <v>192</v>
      </c>
      <c r="D311" s="57" t="s">
        <v>612</v>
      </c>
      <c r="E311" s="19">
        <v>1411.8999999999996</v>
      </c>
      <c r="F311" s="2">
        <f t="shared" si="62"/>
        <v>2212447.2999999993</v>
      </c>
      <c r="G311" s="41">
        <v>389462.49</v>
      </c>
      <c r="H311" s="58">
        <v>125341</v>
      </c>
      <c r="I311" s="50">
        <f t="shared" si="52"/>
        <v>94005.75</v>
      </c>
      <c r="J311" s="58">
        <v>123330</v>
      </c>
      <c r="K311" s="58">
        <v>609</v>
      </c>
      <c r="L311" s="58">
        <v>342990</v>
      </c>
      <c r="M311" s="58">
        <v>60564</v>
      </c>
      <c r="N311" s="2">
        <f t="shared" si="53"/>
        <v>1010961.24</v>
      </c>
      <c r="O311" s="4">
        <f t="shared" si="54"/>
        <v>1201486</v>
      </c>
      <c r="P311" s="58">
        <v>604</v>
      </c>
      <c r="Q311" s="58">
        <v>66</v>
      </c>
      <c r="R311" s="4">
        <f t="shared" si="55"/>
        <v>55411</v>
      </c>
      <c r="S311" s="6">
        <f t="shared" si="63"/>
        <v>101557.967</v>
      </c>
      <c r="T311" s="39">
        <v>24282678</v>
      </c>
      <c r="U311" s="6">
        <f t="shared" si="56"/>
        <v>24282.678</v>
      </c>
      <c r="V311" s="6">
        <f t="shared" si="57"/>
        <v>77275.289000000004</v>
      </c>
      <c r="W311" s="4">
        <f t="shared" si="58"/>
        <v>1545506</v>
      </c>
      <c r="X311" s="21">
        <f t="shared" si="59"/>
        <v>2802403</v>
      </c>
      <c r="Y311" s="22">
        <v>0</v>
      </c>
      <c r="Z311" s="22"/>
      <c r="AA311" s="20">
        <v>0</v>
      </c>
      <c r="AB311" s="4">
        <f t="shared" si="60"/>
        <v>0</v>
      </c>
      <c r="AC311" s="4">
        <f t="shared" si="61"/>
        <v>2802403</v>
      </c>
      <c r="AD311" s="22"/>
      <c r="AE311" s="22"/>
      <c r="AF311" s="22"/>
      <c r="AG311" s="22"/>
      <c r="AH311" s="22"/>
      <c r="AI311" s="22"/>
      <c r="AJ311" s="28">
        <v>0</v>
      </c>
      <c r="AK311" s="28"/>
      <c r="AL311" s="28"/>
      <c r="AM311" s="7">
        <f t="shared" si="64"/>
        <v>2802403</v>
      </c>
      <c r="AN311" s="43" t="str">
        <f>IF(O311&gt;0," ",1)</f>
        <v xml:space="preserve"> </v>
      </c>
      <c r="AO311" s="43" t="str">
        <f>IF(W311&gt;0," ",1)</f>
        <v xml:space="preserve"> </v>
      </c>
    </row>
    <row r="312" spans="1:41" ht="15.95" customHeight="1">
      <c r="A312" s="57" t="s">
        <v>241</v>
      </c>
      <c r="B312" s="57" t="s">
        <v>610</v>
      </c>
      <c r="C312" s="57" t="s">
        <v>96</v>
      </c>
      <c r="D312" s="57" t="s">
        <v>613</v>
      </c>
      <c r="E312" s="19">
        <v>2920.11</v>
      </c>
      <c r="F312" s="2">
        <f t="shared" si="62"/>
        <v>4575812.37</v>
      </c>
      <c r="G312" s="41">
        <v>1887789.51</v>
      </c>
      <c r="H312" s="58">
        <v>292743</v>
      </c>
      <c r="I312" s="50">
        <f t="shared" si="52"/>
        <v>219557.25</v>
      </c>
      <c r="J312" s="58">
        <v>287914</v>
      </c>
      <c r="K312" s="58">
        <v>1411</v>
      </c>
      <c r="L312" s="58">
        <v>702106</v>
      </c>
      <c r="M312" s="58">
        <v>31318</v>
      </c>
      <c r="N312" s="2">
        <f t="shared" si="53"/>
        <v>3130095.76</v>
      </c>
      <c r="O312" s="4">
        <f t="shared" si="54"/>
        <v>1445717</v>
      </c>
      <c r="P312" s="58">
        <v>1585</v>
      </c>
      <c r="Q312" s="58">
        <v>33</v>
      </c>
      <c r="R312" s="4">
        <f t="shared" si="55"/>
        <v>72704</v>
      </c>
      <c r="S312" s="6">
        <f t="shared" si="63"/>
        <v>210043.5123</v>
      </c>
      <c r="T312" s="39">
        <v>124254770</v>
      </c>
      <c r="U312" s="6">
        <f t="shared" si="56"/>
        <v>124254.77</v>
      </c>
      <c r="V312" s="6">
        <f t="shared" si="57"/>
        <v>85788.742299999998</v>
      </c>
      <c r="W312" s="4">
        <f t="shared" si="58"/>
        <v>1715775</v>
      </c>
      <c r="X312" s="21">
        <f t="shared" si="59"/>
        <v>3234196</v>
      </c>
      <c r="Y312" s="22">
        <v>0</v>
      </c>
      <c r="Z312" s="22"/>
      <c r="AA312" s="20">
        <v>0</v>
      </c>
      <c r="AB312" s="4">
        <f t="shared" si="60"/>
        <v>0</v>
      </c>
      <c r="AC312" s="4">
        <f t="shared" si="61"/>
        <v>3234196</v>
      </c>
      <c r="AD312" s="22"/>
      <c r="AE312" s="22"/>
      <c r="AF312" s="22"/>
      <c r="AG312" s="22"/>
      <c r="AH312" s="22"/>
      <c r="AI312" s="22"/>
      <c r="AJ312" s="28">
        <v>0</v>
      </c>
      <c r="AK312" s="28"/>
      <c r="AL312" s="28"/>
      <c r="AM312" s="7">
        <f t="shared" si="64"/>
        <v>3234196</v>
      </c>
      <c r="AN312" s="43" t="str">
        <f>IF(O312&gt;0," ",1)</f>
        <v xml:space="preserve"> </v>
      </c>
      <c r="AO312" s="43" t="str">
        <f>IF(W312&gt;0," ",1)</f>
        <v xml:space="preserve"> </v>
      </c>
    </row>
    <row r="313" spans="1:41" ht="15.95" customHeight="1">
      <c r="A313" s="57" t="s">
        <v>241</v>
      </c>
      <c r="B313" s="57" t="s">
        <v>610</v>
      </c>
      <c r="C313" s="57" t="s">
        <v>193</v>
      </c>
      <c r="D313" s="57" t="s">
        <v>614</v>
      </c>
      <c r="E313" s="19">
        <v>505.34</v>
      </c>
      <c r="F313" s="2">
        <f t="shared" si="62"/>
        <v>791867.77999999991</v>
      </c>
      <c r="G313" s="41">
        <v>129595.47</v>
      </c>
      <c r="H313" s="58">
        <v>41359</v>
      </c>
      <c r="I313" s="50">
        <f t="shared" si="52"/>
        <v>31019.25</v>
      </c>
      <c r="J313" s="58">
        <v>40683</v>
      </c>
      <c r="K313" s="58">
        <v>199</v>
      </c>
      <c r="L313" s="58">
        <v>114418</v>
      </c>
      <c r="M313" s="58">
        <v>71434</v>
      </c>
      <c r="N313" s="2">
        <f t="shared" si="53"/>
        <v>387348.72</v>
      </c>
      <c r="O313" s="4">
        <f t="shared" si="54"/>
        <v>404519</v>
      </c>
      <c r="P313" s="58">
        <v>211</v>
      </c>
      <c r="Q313" s="58">
        <v>81</v>
      </c>
      <c r="R313" s="4">
        <f t="shared" si="55"/>
        <v>23756</v>
      </c>
      <c r="S313" s="6">
        <f t="shared" si="63"/>
        <v>36349.106200000002</v>
      </c>
      <c r="T313" s="39">
        <v>8054411</v>
      </c>
      <c r="U313" s="6">
        <f t="shared" si="56"/>
        <v>8054.4110000000001</v>
      </c>
      <c r="V313" s="6">
        <f t="shared" si="57"/>
        <v>28294.695200000002</v>
      </c>
      <c r="W313" s="4">
        <f t="shared" si="58"/>
        <v>565894</v>
      </c>
      <c r="X313" s="21">
        <f t="shared" si="59"/>
        <v>994169</v>
      </c>
      <c r="Y313" s="22">
        <v>0</v>
      </c>
      <c r="Z313" s="22"/>
      <c r="AA313" s="20">
        <v>0</v>
      </c>
      <c r="AB313" s="4">
        <f t="shared" si="60"/>
        <v>0</v>
      </c>
      <c r="AC313" s="4">
        <f t="shared" si="61"/>
        <v>994169</v>
      </c>
      <c r="AD313" s="22"/>
      <c r="AE313" s="22"/>
      <c r="AF313" s="22"/>
      <c r="AG313" s="22"/>
      <c r="AH313" s="22"/>
      <c r="AI313" s="22"/>
      <c r="AJ313" s="28">
        <v>0</v>
      </c>
      <c r="AK313" s="28"/>
      <c r="AL313" s="28"/>
      <c r="AM313" s="7">
        <f t="shared" si="64"/>
        <v>994169</v>
      </c>
      <c r="AN313" s="43" t="str">
        <f>IF(O313&gt;0," ",1)</f>
        <v xml:space="preserve"> </v>
      </c>
      <c r="AO313" s="43" t="str">
        <f>IF(W313&gt;0," ",1)</f>
        <v xml:space="preserve"> </v>
      </c>
    </row>
    <row r="314" spans="1:41" ht="15.95" customHeight="1">
      <c r="A314" s="57" t="s">
        <v>241</v>
      </c>
      <c r="B314" s="57" t="s">
        <v>610</v>
      </c>
      <c r="C314" s="57" t="s">
        <v>29</v>
      </c>
      <c r="D314" s="57" t="s">
        <v>615</v>
      </c>
      <c r="E314" s="19">
        <v>1253.5899999999999</v>
      </c>
      <c r="F314" s="2">
        <f t="shared" si="62"/>
        <v>1964375.5299999998</v>
      </c>
      <c r="G314" s="41">
        <v>151330.57</v>
      </c>
      <c r="H314" s="58">
        <v>118164</v>
      </c>
      <c r="I314" s="50">
        <f t="shared" si="52"/>
        <v>88623</v>
      </c>
      <c r="J314" s="58">
        <v>116179</v>
      </c>
      <c r="K314" s="58">
        <v>570</v>
      </c>
      <c r="L314" s="58">
        <v>266802</v>
      </c>
      <c r="M314" s="58">
        <v>63658</v>
      </c>
      <c r="N314" s="2">
        <f t="shared" si="53"/>
        <v>687162.57000000007</v>
      </c>
      <c r="O314" s="4">
        <f t="shared" si="54"/>
        <v>1277213</v>
      </c>
      <c r="P314" s="58">
        <v>630</v>
      </c>
      <c r="Q314" s="58">
        <v>59</v>
      </c>
      <c r="R314" s="4">
        <f t="shared" si="55"/>
        <v>51666</v>
      </c>
      <c r="S314" s="6">
        <f t="shared" si="63"/>
        <v>90170.728700000007</v>
      </c>
      <c r="T314" s="39">
        <v>9072576</v>
      </c>
      <c r="U314" s="6">
        <f t="shared" si="56"/>
        <v>9072.5759999999991</v>
      </c>
      <c r="V314" s="6">
        <f t="shared" si="57"/>
        <v>81098.152700000006</v>
      </c>
      <c r="W314" s="4">
        <f t="shared" si="58"/>
        <v>1621963</v>
      </c>
      <c r="X314" s="21">
        <f t="shared" si="59"/>
        <v>2950842</v>
      </c>
      <c r="Y314" s="22">
        <v>0</v>
      </c>
      <c r="Z314" s="22"/>
      <c r="AA314" s="20">
        <v>0</v>
      </c>
      <c r="AB314" s="4">
        <f t="shared" si="60"/>
        <v>0</v>
      </c>
      <c r="AC314" s="4">
        <f t="shared" si="61"/>
        <v>2950842</v>
      </c>
      <c r="AD314" s="22">
        <v>6260</v>
      </c>
      <c r="AE314" s="22"/>
      <c r="AF314" s="22"/>
      <c r="AG314" s="22"/>
      <c r="AH314" s="22"/>
      <c r="AI314" s="22"/>
      <c r="AJ314" s="28">
        <v>0</v>
      </c>
      <c r="AK314" s="28"/>
      <c r="AL314" s="28"/>
      <c r="AM314" s="7">
        <f t="shared" si="64"/>
        <v>2944582</v>
      </c>
      <c r="AN314" s="43" t="str">
        <f>IF(O314&gt;0," ",1)</f>
        <v xml:space="preserve"> </v>
      </c>
      <c r="AO314" s="43" t="str">
        <f>IF(W314&gt;0," ",1)</f>
        <v xml:space="preserve"> </v>
      </c>
    </row>
    <row r="315" spans="1:41" ht="15.95" customHeight="1">
      <c r="A315" s="57" t="s">
        <v>241</v>
      </c>
      <c r="B315" s="57" t="s">
        <v>610</v>
      </c>
      <c r="C315" s="57" t="s">
        <v>26</v>
      </c>
      <c r="D315" s="57" t="s">
        <v>616</v>
      </c>
      <c r="E315" s="19">
        <v>9706.33</v>
      </c>
      <c r="F315" s="2">
        <f t="shared" si="62"/>
        <v>15209819.109999999</v>
      </c>
      <c r="G315" s="41">
        <v>4081639.24</v>
      </c>
      <c r="H315" s="58">
        <v>932300</v>
      </c>
      <c r="I315" s="50">
        <f t="shared" si="52"/>
        <v>699225</v>
      </c>
      <c r="J315" s="58">
        <v>916662</v>
      </c>
      <c r="K315" s="58">
        <v>4495</v>
      </c>
      <c r="L315" s="58">
        <v>2490595</v>
      </c>
      <c r="M315" s="58">
        <v>90304</v>
      </c>
      <c r="N315" s="2">
        <f t="shared" si="53"/>
        <v>8282920.2400000002</v>
      </c>
      <c r="O315" s="4">
        <f t="shared" si="54"/>
        <v>6926899</v>
      </c>
      <c r="P315" s="58">
        <v>4314</v>
      </c>
      <c r="Q315" s="58">
        <v>33</v>
      </c>
      <c r="R315" s="4">
        <f t="shared" si="55"/>
        <v>197883</v>
      </c>
      <c r="S315" s="6">
        <f t="shared" si="63"/>
        <v>698176.31689999998</v>
      </c>
      <c r="T315" s="39">
        <v>265041509</v>
      </c>
      <c r="U315" s="6">
        <f t="shared" si="56"/>
        <v>265041.50900000002</v>
      </c>
      <c r="V315" s="6">
        <f t="shared" si="57"/>
        <v>433134.80789999996</v>
      </c>
      <c r="W315" s="4">
        <f t="shared" si="58"/>
        <v>8662696</v>
      </c>
      <c r="X315" s="21">
        <f t="shared" si="59"/>
        <v>15787478</v>
      </c>
      <c r="Y315" s="22">
        <v>0</v>
      </c>
      <c r="Z315" s="22"/>
      <c r="AA315" s="20">
        <v>0</v>
      </c>
      <c r="AB315" s="4">
        <f t="shared" si="60"/>
        <v>0</v>
      </c>
      <c r="AC315" s="4">
        <f t="shared" si="61"/>
        <v>15787478</v>
      </c>
      <c r="AD315" s="22"/>
      <c r="AE315" s="22"/>
      <c r="AF315" s="22"/>
      <c r="AG315" s="22"/>
      <c r="AH315" s="22"/>
      <c r="AI315" s="22"/>
      <c r="AJ315" s="28">
        <v>0</v>
      </c>
      <c r="AK315" s="28"/>
      <c r="AL315" s="28">
        <v>2587</v>
      </c>
      <c r="AM315" s="7">
        <f t="shared" si="64"/>
        <v>15790065</v>
      </c>
      <c r="AN315" s="43" t="str">
        <f>IF(O315&gt;0," ",1)</f>
        <v xml:space="preserve"> </v>
      </c>
      <c r="AO315" s="43" t="str">
        <f>IF(W315&gt;0," ",1)</f>
        <v xml:space="preserve"> </v>
      </c>
    </row>
    <row r="316" spans="1:41" ht="15.95" customHeight="1">
      <c r="A316" s="57" t="s">
        <v>241</v>
      </c>
      <c r="B316" s="57" t="s">
        <v>610</v>
      </c>
      <c r="C316" s="57" t="s">
        <v>17</v>
      </c>
      <c r="D316" s="57" t="s">
        <v>617</v>
      </c>
      <c r="E316" s="19">
        <v>2921.16</v>
      </c>
      <c r="F316" s="2">
        <f t="shared" si="62"/>
        <v>4577457.72</v>
      </c>
      <c r="G316" s="41">
        <v>732763.99</v>
      </c>
      <c r="H316" s="58">
        <v>292551</v>
      </c>
      <c r="I316" s="50">
        <f t="shared" si="52"/>
        <v>219413.25</v>
      </c>
      <c r="J316" s="58">
        <v>287887</v>
      </c>
      <c r="K316" s="58">
        <v>1409</v>
      </c>
      <c r="L316" s="58">
        <v>697202</v>
      </c>
      <c r="M316" s="58">
        <v>14717</v>
      </c>
      <c r="N316" s="2">
        <f t="shared" si="53"/>
        <v>1953392.24</v>
      </c>
      <c r="O316" s="4">
        <f t="shared" si="54"/>
        <v>2624065</v>
      </c>
      <c r="P316" s="58">
        <v>1712</v>
      </c>
      <c r="Q316" s="58">
        <v>33</v>
      </c>
      <c r="R316" s="4">
        <f t="shared" si="55"/>
        <v>78529</v>
      </c>
      <c r="S316" s="6">
        <f t="shared" si="63"/>
        <v>210119.03880000001</v>
      </c>
      <c r="T316" s="39">
        <v>46583852</v>
      </c>
      <c r="U316" s="6">
        <f t="shared" si="56"/>
        <v>46583.851999999999</v>
      </c>
      <c r="V316" s="6">
        <f t="shared" si="57"/>
        <v>163535.18680000002</v>
      </c>
      <c r="W316" s="4">
        <f t="shared" si="58"/>
        <v>3270704</v>
      </c>
      <c r="X316" s="21">
        <f t="shared" si="59"/>
        <v>5973298</v>
      </c>
      <c r="Y316" s="22">
        <v>0</v>
      </c>
      <c r="Z316" s="22"/>
      <c r="AA316" s="20">
        <v>0</v>
      </c>
      <c r="AB316" s="4">
        <f t="shared" si="60"/>
        <v>0</v>
      </c>
      <c r="AC316" s="4">
        <f t="shared" si="61"/>
        <v>5973298</v>
      </c>
      <c r="AD316" s="22"/>
      <c r="AE316" s="22"/>
      <c r="AF316" s="22"/>
      <c r="AG316" s="22"/>
      <c r="AH316" s="22"/>
      <c r="AI316" s="22"/>
      <c r="AJ316" s="28">
        <v>0</v>
      </c>
      <c r="AK316" s="28"/>
      <c r="AL316" s="28"/>
      <c r="AM316" s="7">
        <f t="shared" si="64"/>
        <v>5973298</v>
      </c>
      <c r="AN316" s="43" t="str">
        <f>IF(O316&gt;0," ",1)</f>
        <v xml:space="preserve"> </v>
      </c>
      <c r="AO316" s="43" t="str">
        <f>IF(W316&gt;0," ",1)</f>
        <v xml:space="preserve"> </v>
      </c>
    </row>
    <row r="317" spans="1:41" ht="15.95" customHeight="1">
      <c r="A317" s="57" t="s">
        <v>241</v>
      </c>
      <c r="B317" s="57" t="s">
        <v>610</v>
      </c>
      <c r="C317" s="57" t="s">
        <v>52</v>
      </c>
      <c r="D317" s="57" t="s">
        <v>618</v>
      </c>
      <c r="E317" s="19">
        <v>348.33</v>
      </c>
      <c r="F317" s="2">
        <f t="shared" si="62"/>
        <v>545833.11</v>
      </c>
      <c r="G317" s="41">
        <v>89912.84</v>
      </c>
      <c r="H317" s="58">
        <v>28341</v>
      </c>
      <c r="I317" s="50">
        <f t="shared" si="52"/>
        <v>21255.75</v>
      </c>
      <c r="J317" s="58">
        <v>27902</v>
      </c>
      <c r="K317" s="58">
        <v>137</v>
      </c>
      <c r="L317" s="58">
        <v>79779</v>
      </c>
      <c r="M317" s="58">
        <v>16890</v>
      </c>
      <c r="N317" s="2">
        <f t="shared" si="53"/>
        <v>235876.59</v>
      </c>
      <c r="O317" s="4">
        <f t="shared" si="54"/>
        <v>309957</v>
      </c>
      <c r="P317" s="58">
        <v>139</v>
      </c>
      <c r="Q317" s="58">
        <v>86</v>
      </c>
      <c r="R317" s="4">
        <f t="shared" si="55"/>
        <v>16616</v>
      </c>
      <c r="S317" s="6">
        <f t="shared" si="63"/>
        <v>25055.376899999999</v>
      </c>
      <c r="T317" s="39">
        <v>5774952</v>
      </c>
      <c r="U317" s="6">
        <f t="shared" si="56"/>
        <v>5774.9520000000002</v>
      </c>
      <c r="V317" s="6">
        <f t="shared" si="57"/>
        <v>19280.424899999998</v>
      </c>
      <c r="W317" s="4">
        <f t="shared" si="58"/>
        <v>385608</v>
      </c>
      <c r="X317" s="21">
        <f t="shared" si="59"/>
        <v>712181</v>
      </c>
      <c r="Y317" s="22">
        <v>0</v>
      </c>
      <c r="Z317" s="22"/>
      <c r="AA317" s="20">
        <v>0</v>
      </c>
      <c r="AB317" s="4">
        <f t="shared" si="60"/>
        <v>0</v>
      </c>
      <c r="AC317" s="4">
        <f t="shared" si="61"/>
        <v>712181</v>
      </c>
      <c r="AD317" s="22"/>
      <c r="AE317" s="22"/>
      <c r="AF317" s="22"/>
      <c r="AG317" s="22"/>
      <c r="AH317" s="22"/>
      <c r="AI317" s="22"/>
      <c r="AJ317" s="28">
        <v>0</v>
      </c>
      <c r="AK317" s="28"/>
      <c r="AL317" s="28"/>
      <c r="AM317" s="7">
        <f t="shared" si="64"/>
        <v>712181</v>
      </c>
      <c r="AN317" s="43" t="str">
        <f>IF(O317&gt;0," ",1)</f>
        <v xml:space="preserve"> </v>
      </c>
      <c r="AO317" s="43" t="str">
        <f>IF(W317&gt;0," ",1)</f>
        <v xml:space="preserve"> </v>
      </c>
    </row>
    <row r="318" spans="1:41" ht="15.95" customHeight="1">
      <c r="A318" s="57" t="s">
        <v>241</v>
      </c>
      <c r="B318" s="57" t="s">
        <v>610</v>
      </c>
      <c r="C318" s="57" t="s">
        <v>140</v>
      </c>
      <c r="D318" s="57" t="s">
        <v>619</v>
      </c>
      <c r="E318" s="19">
        <v>1262.0999999999999</v>
      </c>
      <c r="F318" s="2">
        <f t="shared" si="62"/>
        <v>1977710.7</v>
      </c>
      <c r="G318" s="41">
        <v>214723.79</v>
      </c>
      <c r="H318" s="58">
        <v>119250</v>
      </c>
      <c r="I318" s="50">
        <f t="shared" si="52"/>
        <v>89437.5</v>
      </c>
      <c r="J318" s="58">
        <v>117462</v>
      </c>
      <c r="K318" s="58">
        <v>574</v>
      </c>
      <c r="L318" s="58">
        <v>295283</v>
      </c>
      <c r="M318" s="58">
        <v>29671</v>
      </c>
      <c r="N318" s="2">
        <f t="shared" si="53"/>
        <v>747151.29</v>
      </c>
      <c r="O318" s="4">
        <f t="shared" si="54"/>
        <v>1230559</v>
      </c>
      <c r="P318" s="58">
        <v>677</v>
      </c>
      <c r="Q318" s="58">
        <v>44</v>
      </c>
      <c r="R318" s="4">
        <f t="shared" si="55"/>
        <v>41405</v>
      </c>
      <c r="S318" s="6">
        <f t="shared" si="63"/>
        <v>90782.853000000003</v>
      </c>
      <c r="T318" s="39">
        <v>13489924</v>
      </c>
      <c r="U318" s="6">
        <f t="shared" si="56"/>
        <v>13489.924000000001</v>
      </c>
      <c r="V318" s="6">
        <f t="shared" si="57"/>
        <v>77292.929000000004</v>
      </c>
      <c r="W318" s="4">
        <f t="shared" si="58"/>
        <v>1545859</v>
      </c>
      <c r="X318" s="21">
        <f t="shared" si="59"/>
        <v>2817823</v>
      </c>
      <c r="Y318" s="22">
        <v>0</v>
      </c>
      <c r="Z318" s="22"/>
      <c r="AA318" s="20">
        <v>0</v>
      </c>
      <c r="AB318" s="4">
        <f t="shared" si="60"/>
        <v>0</v>
      </c>
      <c r="AC318" s="4">
        <f t="shared" si="61"/>
        <v>2817823</v>
      </c>
      <c r="AD318" s="22"/>
      <c r="AE318" s="22"/>
      <c r="AF318" s="22"/>
      <c r="AG318" s="22"/>
      <c r="AH318" s="22"/>
      <c r="AI318" s="22"/>
      <c r="AJ318" s="28">
        <v>0</v>
      </c>
      <c r="AK318" s="28"/>
      <c r="AL318" s="28"/>
      <c r="AM318" s="7">
        <f t="shared" si="64"/>
        <v>2817823</v>
      </c>
      <c r="AN318" s="43" t="str">
        <f>IF(O318&gt;0," ",1)</f>
        <v xml:space="preserve"> </v>
      </c>
      <c r="AO318" s="43" t="str">
        <f>IF(W318&gt;0," ",1)</f>
        <v xml:space="preserve"> </v>
      </c>
    </row>
    <row r="319" spans="1:41" ht="15.95" customHeight="1">
      <c r="A319" s="57" t="s">
        <v>241</v>
      </c>
      <c r="B319" s="57" t="s">
        <v>610</v>
      </c>
      <c r="C319" s="57" t="s">
        <v>4</v>
      </c>
      <c r="D319" s="57" t="s">
        <v>620</v>
      </c>
      <c r="E319" s="19">
        <v>820.77</v>
      </c>
      <c r="F319" s="2">
        <f t="shared" si="62"/>
        <v>1286146.5900000001</v>
      </c>
      <c r="G319" s="41">
        <v>96608.7</v>
      </c>
      <c r="H319" s="58">
        <v>78138</v>
      </c>
      <c r="I319" s="50">
        <f t="shared" si="52"/>
        <v>58603.5</v>
      </c>
      <c r="J319" s="58">
        <v>76930</v>
      </c>
      <c r="K319" s="58">
        <v>376</v>
      </c>
      <c r="L319" s="58">
        <v>194847</v>
      </c>
      <c r="M319" s="58">
        <v>27307</v>
      </c>
      <c r="N319" s="2">
        <f t="shared" si="53"/>
        <v>454672.2</v>
      </c>
      <c r="O319" s="4">
        <f t="shared" si="54"/>
        <v>831474</v>
      </c>
      <c r="P319" s="58">
        <v>361</v>
      </c>
      <c r="Q319" s="58">
        <v>70</v>
      </c>
      <c r="R319" s="4">
        <f t="shared" si="55"/>
        <v>35125</v>
      </c>
      <c r="S319" s="6">
        <f t="shared" si="63"/>
        <v>59037.986100000002</v>
      </c>
      <c r="T319" s="39">
        <v>5978261</v>
      </c>
      <c r="U319" s="6">
        <f t="shared" si="56"/>
        <v>5978.2610000000004</v>
      </c>
      <c r="V319" s="6">
        <f t="shared" si="57"/>
        <v>53059.725100000003</v>
      </c>
      <c r="W319" s="4">
        <f t="shared" si="58"/>
        <v>1061195</v>
      </c>
      <c r="X319" s="21">
        <f t="shared" si="59"/>
        <v>1927794</v>
      </c>
      <c r="Y319" s="22">
        <v>0</v>
      </c>
      <c r="Z319" s="22"/>
      <c r="AA319" s="20">
        <v>0</v>
      </c>
      <c r="AB319" s="4">
        <f t="shared" si="60"/>
        <v>0</v>
      </c>
      <c r="AC319" s="4">
        <f t="shared" si="61"/>
        <v>1927794</v>
      </c>
      <c r="AD319" s="22"/>
      <c r="AE319" s="22"/>
      <c r="AF319" s="22"/>
      <c r="AG319" s="22"/>
      <c r="AH319" s="22"/>
      <c r="AI319" s="22"/>
      <c r="AJ319" s="28">
        <v>0</v>
      </c>
      <c r="AK319" s="28"/>
      <c r="AL319" s="28"/>
      <c r="AM319" s="7">
        <f t="shared" si="64"/>
        <v>1927794</v>
      </c>
      <c r="AN319" s="43" t="str">
        <f>IF(O319&gt;0," ",1)</f>
        <v xml:space="preserve"> </v>
      </c>
      <c r="AO319" s="43" t="str">
        <f>IF(W319&gt;0," ",1)</f>
        <v xml:space="preserve"> </v>
      </c>
    </row>
    <row r="320" spans="1:41" ht="15.95" customHeight="1">
      <c r="A320" s="57" t="s">
        <v>5</v>
      </c>
      <c r="B320" s="57" t="s">
        <v>621</v>
      </c>
      <c r="C320" s="57" t="s">
        <v>51</v>
      </c>
      <c r="D320" s="57" t="s">
        <v>622</v>
      </c>
      <c r="E320" s="19">
        <v>1749.4</v>
      </c>
      <c r="F320" s="2">
        <f t="shared" si="62"/>
        <v>2741309.8000000003</v>
      </c>
      <c r="G320" s="41">
        <v>902549.65</v>
      </c>
      <c r="H320" s="58">
        <v>418935</v>
      </c>
      <c r="I320" s="50">
        <f t="shared" si="52"/>
        <v>314201.25</v>
      </c>
      <c r="J320" s="58">
        <v>181326</v>
      </c>
      <c r="K320" s="58">
        <v>478528</v>
      </c>
      <c r="L320" s="58">
        <v>484732</v>
      </c>
      <c r="M320" s="58">
        <v>157311</v>
      </c>
      <c r="N320" s="2">
        <f t="shared" si="53"/>
        <v>2518647.9</v>
      </c>
      <c r="O320" s="4">
        <f t="shared" si="54"/>
        <v>222662</v>
      </c>
      <c r="P320" s="58">
        <v>543</v>
      </c>
      <c r="Q320" s="58">
        <v>77</v>
      </c>
      <c r="R320" s="4">
        <f t="shared" si="55"/>
        <v>58117</v>
      </c>
      <c r="S320" s="6">
        <f t="shared" si="63"/>
        <v>125834.342</v>
      </c>
      <c r="T320" s="39">
        <v>55100711</v>
      </c>
      <c r="U320" s="6">
        <f t="shared" si="56"/>
        <v>55100.711000000003</v>
      </c>
      <c r="V320" s="6">
        <f t="shared" si="57"/>
        <v>70733.630999999994</v>
      </c>
      <c r="W320" s="4">
        <f t="shared" si="58"/>
        <v>1414673</v>
      </c>
      <c r="X320" s="21">
        <f t="shared" si="59"/>
        <v>1695452</v>
      </c>
      <c r="Y320" s="22">
        <v>0</v>
      </c>
      <c r="Z320" s="22"/>
      <c r="AA320" s="20">
        <v>0</v>
      </c>
      <c r="AB320" s="4">
        <f t="shared" si="60"/>
        <v>0</v>
      </c>
      <c r="AC320" s="4">
        <f t="shared" si="61"/>
        <v>1695452</v>
      </c>
      <c r="AD320" s="22"/>
      <c r="AE320" s="22"/>
      <c r="AF320" s="22"/>
      <c r="AG320" s="22"/>
      <c r="AH320" s="22"/>
      <c r="AI320" s="22"/>
      <c r="AJ320" s="28">
        <v>0</v>
      </c>
      <c r="AK320" s="28"/>
      <c r="AL320" s="28"/>
      <c r="AM320" s="7">
        <f t="shared" si="64"/>
        <v>1695452</v>
      </c>
      <c r="AN320" s="43" t="str">
        <f>IF(O320&gt;0," ",1)</f>
        <v xml:space="preserve"> </v>
      </c>
      <c r="AO320" s="43" t="str">
        <f>IF(W320&gt;0," ",1)</f>
        <v xml:space="preserve"> </v>
      </c>
    </row>
    <row r="321" spans="1:41" ht="15.95" customHeight="1">
      <c r="A321" s="57" t="s">
        <v>5</v>
      </c>
      <c r="B321" s="57" t="s">
        <v>621</v>
      </c>
      <c r="C321" s="57" t="s">
        <v>192</v>
      </c>
      <c r="D321" s="57" t="s">
        <v>623</v>
      </c>
      <c r="E321" s="19">
        <v>172.15</v>
      </c>
      <c r="F321" s="2">
        <f t="shared" si="62"/>
        <v>269759.05</v>
      </c>
      <c r="G321" s="41">
        <v>208645.56</v>
      </c>
      <c r="H321" s="58">
        <v>23218</v>
      </c>
      <c r="I321" s="50">
        <f t="shared" si="52"/>
        <v>17413.5</v>
      </c>
      <c r="J321" s="58">
        <v>10125</v>
      </c>
      <c r="K321" s="58">
        <v>26629</v>
      </c>
      <c r="L321" s="58">
        <v>41303</v>
      </c>
      <c r="M321" s="58">
        <v>68775</v>
      </c>
      <c r="N321" s="2">
        <f t="shared" si="53"/>
        <v>372891.06</v>
      </c>
      <c r="O321" s="4">
        <f t="shared" si="54"/>
        <v>0</v>
      </c>
      <c r="P321" s="58">
        <v>5</v>
      </c>
      <c r="Q321" s="58">
        <v>167</v>
      </c>
      <c r="R321" s="4">
        <f t="shared" si="55"/>
        <v>1161</v>
      </c>
      <c r="S321" s="6">
        <f t="shared" si="63"/>
        <v>12382.7495</v>
      </c>
      <c r="T321" s="39">
        <v>12992099</v>
      </c>
      <c r="U321" s="6">
        <f t="shared" si="56"/>
        <v>12992.099</v>
      </c>
      <c r="V321" s="6">
        <f t="shared" si="57"/>
        <v>0</v>
      </c>
      <c r="W321" s="4">
        <f t="shared" si="58"/>
        <v>0</v>
      </c>
      <c r="X321" s="21">
        <f t="shared" si="59"/>
        <v>1161</v>
      </c>
      <c r="Y321" s="22">
        <v>0</v>
      </c>
      <c r="Z321" s="22"/>
      <c r="AA321" s="20">
        <v>0</v>
      </c>
      <c r="AB321" s="4">
        <f t="shared" si="60"/>
        <v>0</v>
      </c>
      <c r="AC321" s="4">
        <f t="shared" si="61"/>
        <v>1161</v>
      </c>
      <c r="AD321" s="22"/>
      <c r="AE321" s="22"/>
      <c r="AF321" s="22"/>
      <c r="AG321" s="22"/>
      <c r="AH321" s="22"/>
      <c r="AI321" s="22"/>
      <c r="AJ321" s="28">
        <v>0</v>
      </c>
      <c r="AK321" s="28"/>
      <c r="AL321" s="28"/>
      <c r="AM321" s="7">
        <f t="shared" si="64"/>
        <v>1161</v>
      </c>
      <c r="AN321" s="43">
        <f>IF(O321&gt;0," ",1)</f>
        <v>1</v>
      </c>
      <c r="AO321" s="43">
        <f>IF(W321&gt;0," ",1)</f>
        <v>1</v>
      </c>
    </row>
    <row r="322" spans="1:41" ht="15.95" customHeight="1">
      <c r="A322" s="57" t="s">
        <v>5</v>
      </c>
      <c r="B322" s="57" t="s">
        <v>621</v>
      </c>
      <c r="C322" s="57" t="s">
        <v>209</v>
      </c>
      <c r="D322" s="57" t="s">
        <v>624</v>
      </c>
      <c r="E322" s="19">
        <v>779.34</v>
      </c>
      <c r="F322" s="2">
        <f t="shared" si="62"/>
        <v>1221225.78</v>
      </c>
      <c r="G322" s="41">
        <v>1349754.58</v>
      </c>
      <c r="H322" s="58">
        <v>135478</v>
      </c>
      <c r="I322" s="50">
        <f t="shared" si="52"/>
        <v>101608.5</v>
      </c>
      <c r="J322" s="58">
        <v>58656</v>
      </c>
      <c r="K322" s="58">
        <v>154068</v>
      </c>
      <c r="L322" s="58">
        <v>147839</v>
      </c>
      <c r="M322" s="58">
        <v>77947</v>
      </c>
      <c r="N322" s="2">
        <f t="shared" si="53"/>
        <v>1889873.08</v>
      </c>
      <c r="O322" s="4">
        <f t="shared" si="54"/>
        <v>0</v>
      </c>
      <c r="P322" s="58">
        <v>320</v>
      </c>
      <c r="Q322" s="58">
        <v>92</v>
      </c>
      <c r="R322" s="4">
        <f t="shared" si="55"/>
        <v>40922</v>
      </c>
      <c r="S322" s="6">
        <f t="shared" si="63"/>
        <v>56057.926200000002</v>
      </c>
      <c r="T322" s="39">
        <v>88216276</v>
      </c>
      <c r="U322" s="6">
        <f t="shared" si="56"/>
        <v>88216.275999999998</v>
      </c>
      <c r="V322" s="6">
        <f t="shared" si="57"/>
        <v>0</v>
      </c>
      <c r="W322" s="4">
        <f t="shared" si="58"/>
        <v>0</v>
      </c>
      <c r="X322" s="21">
        <f t="shared" si="59"/>
        <v>40922</v>
      </c>
      <c r="Y322" s="22">
        <v>0</v>
      </c>
      <c r="Z322" s="22"/>
      <c r="AA322" s="20">
        <v>0</v>
      </c>
      <c r="AB322" s="4">
        <f t="shared" si="60"/>
        <v>0</v>
      </c>
      <c r="AC322" s="4">
        <f t="shared" si="61"/>
        <v>40922</v>
      </c>
      <c r="AD322" s="22"/>
      <c r="AE322" s="22"/>
      <c r="AF322" s="22"/>
      <c r="AG322" s="22"/>
      <c r="AH322" s="22"/>
      <c r="AI322" s="22"/>
      <c r="AJ322" s="28">
        <v>0</v>
      </c>
      <c r="AK322" s="28"/>
      <c r="AL322" s="28"/>
      <c r="AM322" s="7">
        <f t="shared" si="64"/>
        <v>40922</v>
      </c>
      <c r="AN322" s="43">
        <f>IF(O322&gt;0," ",1)</f>
        <v>1</v>
      </c>
      <c r="AO322" s="43">
        <f>IF(W322&gt;0," ",1)</f>
        <v>1</v>
      </c>
    </row>
    <row r="323" spans="1:41" ht="15.95" customHeight="1">
      <c r="A323" s="57" t="s">
        <v>5</v>
      </c>
      <c r="B323" s="57" t="s">
        <v>621</v>
      </c>
      <c r="C323" s="57" t="s">
        <v>193</v>
      </c>
      <c r="D323" s="57" t="s">
        <v>625</v>
      </c>
      <c r="E323" s="19">
        <v>934.31</v>
      </c>
      <c r="F323" s="2">
        <f t="shared" si="62"/>
        <v>1464063.77</v>
      </c>
      <c r="G323" s="41">
        <v>639470.68999999994</v>
      </c>
      <c r="H323" s="58">
        <v>190804</v>
      </c>
      <c r="I323" s="50">
        <f t="shared" si="52"/>
        <v>143103</v>
      </c>
      <c r="J323" s="58">
        <v>82556</v>
      </c>
      <c r="K323" s="58">
        <v>219029</v>
      </c>
      <c r="L323" s="58">
        <v>198592</v>
      </c>
      <c r="M323" s="58">
        <v>54676</v>
      </c>
      <c r="N323" s="2">
        <f t="shared" si="53"/>
        <v>1337426.69</v>
      </c>
      <c r="O323" s="4">
        <f t="shared" si="54"/>
        <v>126637</v>
      </c>
      <c r="P323" s="58">
        <v>475</v>
      </c>
      <c r="Q323" s="58">
        <v>73</v>
      </c>
      <c r="R323" s="4">
        <f t="shared" si="55"/>
        <v>48198</v>
      </c>
      <c r="S323" s="6">
        <f t="shared" si="63"/>
        <v>67204.918300000005</v>
      </c>
      <c r="T323" s="39">
        <v>38372058</v>
      </c>
      <c r="U323" s="6">
        <f t="shared" si="56"/>
        <v>38372.057999999997</v>
      </c>
      <c r="V323" s="6">
        <f t="shared" si="57"/>
        <v>28832.860300000008</v>
      </c>
      <c r="W323" s="4">
        <f t="shared" si="58"/>
        <v>576657</v>
      </c>
      <c r="X323" s="21">
        <f t="shared" si="59"/>
        <v>751492</v>
      </c>
      <c r="Y323" s="22">
        <v>0</v>
      </c>
      <c r="Z323" s="22"/>
      <c r="AA323" s="20">
        <v>0</v>
      </c>
      <c r="AB323" s="4">
        <f t="shared" si="60"/>
        <v>0</v>
      </c>
      <c r="AC323" s="4">
        <f t="shared" si="61"/>
        <v>751492</v>
      </c>
      <c r="AD323" s="22"/>
      <c r="AE323" s="22"/>
      <c r="AF323" s="22"/>
      <c r="AG323" s="22"/>
      <c r="AH323" s="22"/>
      <c r="AI323" s="22"/>
      <c r="AJ323" s="28">
        <v>0</v>
      </c>
      <c r="AK323" s="28"/>
      <c r="AL323" s="28"/>
      <c r="AM323" s="7">
        <f t="shared" si="64"/>
        <v>751492</v>
      </c>
      <c r="AN323" s="43" t="str">
        <f>IF(O323&gt;0," ",1)</f>
        <v xml:space="preserve"> </v>
      </c>
      <c r="AO323" s="43" t="str">
        <f>IF(W323&gt;0," ",1)</f>
        <v xml:space="preserve"> </v>
      </c>
    </row>
    <row r="324" spans="1:41" ht="15.95" customHeight="1">
      <c r="A324" s="57" t="s">
        <v>89</v>
      </c>
      <c r="B324" s="57" t="s">
        <v>626</v>
      </c>
      <c r="C324" s="57" t="s">
        <v>96</v>
      </c>
      <c r="D324" s="57" t="s">
        <v>627</v>
      </c>
      <c r="E324" s="19">
        <v>1203.7799999999997</v>
      </c>
      <c r="F324" s="2">
        <f t="shared" si="62"/>
        <v>1886323.2599999995</v>
      </c>
      <c r="G324" s="41">
        <v>322068.40000000002</v>
      </c>
      <c r="H324" s="58">
        <v>83239</v>
      </c>
      <c r="I324" s="50">
        <f t="shared" ref="I324:I387" si="65">ROUND(H324*0.75,2)</f>
        <v>62429.25</v>
      </c>
      <c r="J324" s="58">
        <v>103094</v>
      </c>
      <c r="K324" s="58">
        <v>18237</v>
      </c>
      <c r="L324" s="58">
        <v>240178</v>
      </c>
      <c r="M324" s="58">
        <v>143490</v>
      </c>
      <c r="N324" s="2">
        <f t="shared" ref="N324:N387" si="66">SUM(G324+I324+J324+K324+L324+M324)</f>
        <v>889496.65</v>
      </c>
      <c r="O324" s="4">
        <f t="shared" ref="O324:O387" si="67">IF(F324&gt;N324,ROUND(SUM(F324-N324),0),0)</f>
        <v>996827</v>
      </c>
      <c r="P324" s="58">
        <v>640</v>
      </c>
      <c r="Q324" s="58">
        <v>84</v>
      </c>
      <c r="R324" s="4">
        <f t="shared" ref="R324:R387" si="68">ROUND(SUM(P324*Q324*1.39),0)</f>
        <v>74726</v>
      </c>
      <c r="S324" s="6">
        <f t="shared" si="63"/>
        <v>86587.895399999994</v>
      </c>
      <c r="T324" s="39">
        <v>19070470</v>
      </c>
      <c r="U324" s="6">
        <f t="shared" ref="U324:U387" si="69">ROUND(T324/1000,4)</f>
        <v>19070.47</v>
      </c>
      <c r="V324" s="6">
        <f t="shared" ref="V324:V387" si="70">IF(S324-U324&lt;0,0,S324-U324)</f>
        <v>67517.425399999993</v>
      </c>
      <c r="W324" s="4">
        <f t="shared" ref="W324:W387" si="71">IF(V324&gt;0,ROUND(SUM(V324*$W$3),0),0)</f>
        <v>1350349</v>
      </c>
      <c r="X324" s="21">
        <f t="shared" ref="X324:X387" si="72">SUM(O324+R324+W324)</f>
        <v>2421902</v>
      </c>
      <c r="Y324" s="22">
        <v>0</v>
      </c>
      <c r="Z324" s="22"/>
      <c r="AA324" s="20">
        <v>0</v>
      </c>
      <c r="AB324" s="4">
        <f t="shared" ref="AB324:AB387" si="73">IF(AA324=0,0,1)</f>
        <v>0</v>
      </c>
      <c r="AC324" s="4">
        <f t="shared" ref="AC324:AC387" si="74">ROUND(X324+AA324,0)</f>
        <v>2421902</v>
      </c>
      <c r="AD324" s="22"/>
      <c r="AE324" s="22"/>
      <c r="AF324" s="22"/>
      <c r="AG324" s="22"/>
      <c r="AH324" s="22"/>
      <c r="AI324" s="22"/>
      <c r="AJ324" s="28">
        <v>0</v>
      </c>
      <c r="AK324" s="28"/>
      <c r="AL324" s="28"/>
      <c r="AM324" s="7">
        <f t="shared" si="64"/>
        <v>2421902</v>
      </c>
      <c r="AN324" s="43" t="str">
        <f>IF(O324&gt;0," ",1)</f>
        <v xml:space="preserve"> </v>
      </c>
      <c r="AO324" s="43" t="str">
        <f>IF(W324&gt;0," ",1)</f>
        <v xml:space="preserve"> </v>
      </c>
    </row>
    <row r="325" spans="1:41" ht="15.95" customHeight="1">
      <c r="A325" s="57" t="s">
        <v>89</v>
      </c>
      <c r="B325" s="57" t="s">
        <v>626</v>
      </c>
      <c r="C325" s="57" t="s">
        <v>225</v>
      </c>
      <c r="D325" s="57" t="s">
        <v>628</v>
      </c>
      <c r="E325" s="19">
        <v>1511.54</v>
      </c>
      <c r="F325" s="2">
        <f t="shared" ref="F325:F388" si="75">SUM(E325*$F$3)</f>
        <v>2368583.1800000002</v>
      </c>
      <c r="G325" s="41">
        <v>450326.72</v>
      </c>
      <c r="H325" s="58">
        <v>115035</v>
      </c>
      <c r="I325" s="50">
        <f t="shared" si="65"/>
        <v>86276.25</v>
      </c>
      <c r="J325" s="58">
        <v>142035</v>
      </c>
      <c r="K325" s="58">
        <v>25273</v>
      </c>
      <c r="L325" s="58">
        <v>387743</v>
      </c>
      <c r="M325" s="58">
        <v>57134</v>
      </c>
      <c r="N325" s="2">
        <f t="shared" si="66"/>
        <v>1148787.97</v>
      </c>
      <c r="O325" s="4">
        <f t="shared" si="67"/>
        <v>1219795</v>
      </c>
      <c r="P325" s="58">
        <v>509</v>
      </c>
      <c r="Q325" s="58">
        <v>79</v>
      </c>
      <c r="R325" s="4">
        <f t="shared" si="68"/>
        <v>55893</v>
      </c>
      <c r="S325" s="6">
        <f t="shared" ref="S325:S388" si="76">ROUND(SUM(E325*$S$3),4)</f>
        <v>108725.0722</v>
      </c>
      <c r="T325" s="39">
        <v>27111783</v>
      </c>
      <c r="U325" s="6">
        <f t="shared" si="69"/>
        <v>27111.782999999999</v>
      </c>
      <c r="V325" s="6">
        <f t="shared" si="70"/>
        <v>81613.289199999999</v>
      </c>
      <c r="W325" s="4">
        <f t="shared" si="71"/>
        <v>1632266</v>
      </c>
      <c r="X325" s="21">
        <f t="shared" si="72"/>
        <v>2907954</v>
      </c>
      <c r="Y325" s="22">
        <v>0</v>
      </c>
      <c r="Z325" s="22"/>
      <c r="AA325" s="20">
        <v>0</v>
      </c>
      <c r="AB325" s="4">
        <f t="shared" si="73"/>
        <v>0</v>
      </c>
      <c r="AC325" s="4">
        <f t="shared" si="74"/>
        <v>2907954</v>
      </c>
      <c r="AD325" s="22">
        <v>4100</v>
      </c>
      <c r="AE325" s="22"/>
      <c r="AF325" s="22"/>
      <c r="AG325" s="22"/>
      <c r="AH325" s="22"/>
      <c r="AI325" s="22"/>
      <c r="AJ325" s="28">
        <v>0</v>
      </c>
      <c r="AK325" s="28"/>
      <c r="AL325" s="28"/>
      <c r="AM325" s="7">
        <f t="shared" ref="AM325:AM388" si="77">SUM(AC325-AD325-AE325-AF325-AG325-AH325-AI325+AJ325-AK325+AL325)</f>
        <v>2903854</v>
      </c>
      <c r="AN325" s="43" t="str">
        <f>IF(O325&gt;0," ",1)</f>
        <v xml:space="preserve"> </v>
      </c>
      <c r="AO325" s="43" t="str">
        <f>IF(W325&gt;0," ",1)</f>
        <v xml:space="preserve"> </v>
      </c>
    </row>
    <row r="326" spans="1:41" ht="15.95" customHeight="1">
      <c r="A326" s="57" t="s">
        <v>89</v>
      </c>
      <c r="B326" s="57" t="s">
        <v>626</v>
      </c>
      <c r="C326" s="57" t="s">
        <v>220</v>
      </c>
      <c r="D326" s="57" t="s">
        <v>629</v>
      </c>
      <c r="E326" s="19">
        <v>438.18</v>
      </c>
      <c r="F326" s="2">
        <f t="shared" si="75"/>
        <v>686628.06</v>
      </c>
      <c r="G326" s="41">
        <v>125992.8</v>
      </c>
      <c r="H326" s="58">
        <v>32293</v>
      </c>
      <c r="I326" s="50">
        <f t="shared" si="65"/>
        <v>24219.75</v>
      </c>
      <c r="J326" s="58">
        <v>39827</v>
      </c>
      <c r="K326" s="58">
        <v>7119</v>
      </c>
      <c r="L326" s="58">
        <v>103393</v>
      </c>
      <c r="M326" s="58">
        <v>22220</v>
      </c>
      <c r="N326" s="2">
        <f t="shared" si="66"/>
        <v>322771.55</v>
      </c>
      <c r="O326" s="4">
        <f t="shared" si="67"/>
        <v>363857</v>
      </c>
      <c r="P326" s="58">
        <v>115</v>
      </c>
      <c r="Q326" s="58">
        <v>86</v>
      </c>
      <c r="R326" s="4">
        <f t="shared" si="68"/>
        <v>13747</v>
      </c>
      <c r="S326" s="6">
        <f t="shared" si="76"/>
        <v>31518.287400000001</v>
      </c>
      <c r="T326" s="39">
        <v>7459609</v>
      </c>
      <c r="U326" s="6">
        <f t="shared" si="69"/>
        <v>7459.6090000000004</v>
      </c>
      <c r="V326" s="6">
        <f t="shared" si="70"/>
        <v>24058.678400000001</v>
      </c>
      <c r="W326" s="4">
        <f t="shared" si="71"/>
        <v>481174</v>
      </c>
      <c r="X326" s="21">
        <f t="shared" si="72"/>
        <v>858778</v>
      </c>
      <c r="Y326" s="22">
        <v>0</v>
      </c>
      <c r="Z326" s="22"/>
      <c r="AA326" s="20">
        <v>0</v>
      </c>
      <c r="AB326" s="4">
        <f t="shared" si="73"/>
        <v>0</v>
      </c>
      <c r="AC326" s="4">
        <f t="shared" si="74"/>
        <v>858778</v>
      </c>
      <c r="AD326" s="22"/>
      <c r="AE326" s="22"/>
      <c r="AF326" s="22"/>
      <c r="AG326" s="22"/>
      <c r="AH326" s="22"/>
      <c r="AI326" s="22"/>
      <c r="AJ326" s="28">
        <v>0</v>
      </c>
      <c r="AK326" s="28"/>
      <c r="AL326" s="28"/>
      <c r="AM326" s="7">
        <f t="shared" si="77"/>
        <v>858778</v>
      </c>
      <c r="AN326" s="43" t="str">
        <f>IF(O326&gt;0," ",1)</f>
        <v xml:space="preserve"> </v>
      </c>
      <c r="AO326" s="43" t="str">
        <f>IF(W326&gt;0," ",1)</f>
        <v xml:space="preserve"> </v>
      </c>
    </row>
    <row r="327" spans="1:41" ht="15.95" customHeight="1">
      <c r="A327" s="57" t="s">
        <v>90</v>
      </c>
      <c r="B327" s="57" t="s">
        <v>630</v>
      </c>
      <c r="C327" s="57" t="s">
        <v>41</v>
      </c>
      <c r="D327" s="57" t="s">
        <v>631</v>
      </c>
      <c r="E327" s="19">
        <v>214.39000000000004</v>
      </c>
      <c r="F327" s="2">
        <f t="shared" si="75"/>
        <v>335949.13000000006</v>
      </c>
      <c r="G327" s="41">
        <v>72492.149999999994</v>
      </c>
      <c r="H327" s="58">
        <v>15101</v>
      </c>
      <c r="I327" s="50">
        <f t="shared" si="65"/>
        <v>11325.75</v>
      </c>
      <c r="J327" s="58">
        <v>15244</v>
      </c>
      <c r="K327" s="58">
        <v>0</v>
      </c>
      <c r="L327" s="58">
        <v>0</v>
      </c>
      <c r="M327" s="58">
        <v>58936</v>
      </c>
      <c r="N327" s="2">
        <f t="shared" si="66"/>
        <v>157997.9</v>
      </c>
      <c r="O327" s="4">
        <f t="shared" si="67"/>
        <v>177951</v>
      </c>
      <c r="P327" s="58">
        <v>106</v>
      </c>
      <c r="Q327" s="58">
        <v>90</v>
      </c>
      <c r="R327" s="4">
        <f t="shared" si="68"/>
        <v>13261</v>
      </c>
      <c r="S327" s="6">
        <f t="shared" si="76"/>
        <v>15421.072700000001</v>
      </c>
      <c r="T327" s="39">
        <v>4086367</v>
      </c>
      <c r="U327" s="6">
        <f t="shared" si="69"/>
        <v>4086.3670000000002</v>
      </c>
      <c r="V327" s="6">
        <f t="shared" si="70"/>
        <v>11334.7057</v>
      </c>
      <c r="W327" s="4">
        <f t="shared" si="71"/>
        <v>226694</v>
      </c>
      <c r="X327" s="21">
        <f t="shared" si="72"/>
        <v>417906</v>
      </c>
      <c r="Y327" s="22">
        <v>0</v>
      </c>
      <c r="Z327" s="22"/>
      <c r="AA327" s="20">
        <v>0</v>
      </c>
      <c r="AB327" s="4">
        <f t="shared" si="73"/>
        <v>0</v>
      </c>
      <c r="AC327" s="4">
        <f t="shared" si="74"/>
        <v>417906</v>
      </c>
      <c r="AD327" s="22"/>
      <c r="AE327" s="22"/>
      <c r="AF327" s="22"/>
      <c r="AG327" s="22"/>
      <c r="AH327" s="22"/>
      <c r="AI327" s="22"/>
      <c r="AJ327" s="28">
        <v>0</v>
      </c>
      <c r="AK327" s="28"/>
      <c r="AL327" s="28"/>
      <c r="AM327" s="7">
        <f t="shared" si="77"/>
        <v>417906</v>
      </c>
      <c r="AN327" s="43" t="str">
        <f>IF(O327&gt;0," ",1)</f>
        <v xml:space="preserve"> </v>
      </c>
      <c r="AO327" s="43" t="str">
        <f>IF(W327&gt;0," ",1)</f>
        <v xml:space="preserve"> </v>
      </c>
    </row>
    <row r="328" spans="1:41" ht="15.95" customHeight="1">
      <c r="A328" s="57" t="s">
        <v>90</v>
      </c>
      <c r="B328" s="57" t="s">
        <v>630</v>
      </c>
      <c r="C328" s="57" t="s">
        <v>192</v>
      </c>
      <c r="D328" s="57" t="s">
        <v>632</v>
      </c>
      <c r="E328" s="19">
        <v>471.64</v>
      </c>
      <c r="F328" s="2">
        <f t="shared" si="75"/>
        <v>739059.88</v>
      </c>
      <c r="G328" s="41">
        <v>97251.3</v>
      </c>
      <c r="H328" s="58">
        <v>40164</v>
      </c>
      <c r="I328" s="50">
        <f t="shared" si="65"/>
        <v>30123</v>
      </c>
      <c r="J328" s="58">
        <v>40685</v>
      </c>
      <c r="K328" s="58">
        <v>23854</v>
      </c>
      <c r="L328" s="58">
        <v>99608</v>
      </c>
      <c r="M328" s="58">
        <v>61865</v>
      </c>
      <c r="N328" s="2">
        <f t="shared" si="66"/>
        <v>353386.3</v>
      </c>
      <c r="O328" s="4">
        <f t="shared" si="67"/>
        <v>385674</v>
      </c>
      <c r="P328" s="58">
        <v>281</v>
      </c>
      <c r="Q328" s="58">
        <v>79</v>
      </c>
      <c r="R328" s="4">
        <f t="shared" si="68"/>
        <v>30857</v>
      </c>
      <c r="S328" s="6">
        <f t="shared" si="76"/>
        <v>33925.065199999997</v>
      </c>
      <c r="T328" s="39">
        <v>5115797</v>
      </c>
      <c r="U328" s="6">
        <f t="shared" si="69"/>
        <v>5115.7969999999996</v>
      </c>
      <c r="V328" s="6">
        <f t="shared" si="70"/>
        <v>28809.268199999999</v>
      </c>
      <c r="W328" s="4">
        <f t="shared" si="71"/>
        <v>576185</v>
      </c>
      <c r="X328" s="21">
        <f t="shared" si="72"/>
        <v>992716</v>
      </c>
      <c r="Y328" s="22">
        <v>0</v>
      </c>
      <c r="Z328" s="22"/>
      <c r="AA328" s="20">
        <v>0</v>
      </c>
      <c r="AB328" s="4">
        <f t="shared" si="73"/>
        <v>0</v>
      </c>
      <c r="AC328" s="4">
        <f t="shared" si="74"/>
        <v>992716</v>
      </c>
      <c r="AD328" s="22"/>
      <c r="AE328" s="22"/>
      <c r="AF328" s="22"/>
      <c r="AG328" s="22"/>
      <c r="AH328" s="22"/>
      <c r="AI328" s="22"/>
      <c r="AJ328" s="28">
        <v>0</v>
      </c>
      <c r="AK328" s="28"/>
      <c r="AL328" s="28"/>
      <c r="AM328" s="7">
        <f t="shared" si="77"/>
        <v>992716</v>
      </c>
      <c r="AN328" s="43" t="str">
        <f>IF(O328&gt;0," ",1)</f>
        <v xml:space="preserve"> </v>
      </c>
      <c r="AO328" s="43" t="str">
        <f>IF(W328&gt;0," ",1)</f>
        <v xml:space="preserve"> </v>
      </c>
    </row>
    <row r="329" spans="1:41" ht="15.95" customHeight="1">
      <c r="A329" s="57" t="s">
        <v>90</v>
      </c>
      <c r="B329" s="57" t="s">
        <v>630</v>
      </c>
      <c r="C329" s="57" t="s">
        <v>38</v>
      </c>
      <c r="D329" s="57" t="s">
        <v>633</v>
      </c>
      <c r="E329" s="19">
        <v>472.15</v>
      </c>
      <c r="F329" s="2">
        <f t="shared" si="75"/>
        <v>739859.04999999993</v>
      </c>
      <c r="G329" s="41">
        <v>325606.07</v>
      </c>
      <c r="H329" s="58">
        <v>36187</v>
      </c>
      <c r="I329" s="50">
        <f t="shared" si="65"/>
        <v>27140.25</v>
      </c>
      <c r="J329" s="58">
        <v>36619</v>
      </c>
      <c r="K329" s="58">
        <v>21521</v>
      </c>
      <c r="L329" s="58">
        <v>96649</v>
      </c>
      <c r="M329" s="58">
        <v>58367</v>
      </c>
      <c r="N329" s="2">
        <f t="shared" si="66"/>
        <v>565902.32000000007</v>
      </c>
      <c r="O329" s="4">
        <f t="shared" si="67"/>
        <v>173957</v>
      </c>
      <c r="P329" s="58">
        <v>185</v>
      </c>
      <c r="Q329" s="58">
        <v>86</v>
      </c>
      <c r="R329" s="4">
        <f t="shared" si="68"/>
        <v>22115</v>
      </c>
      <c r="S329" s="6">
        <f t="shared" si="76"/>
        <v>33961.749499999998</v>
      </c>
      <c r="T329" s="39">
        <v>18905941</v>
      </c>
      <c r="U329" s="6">
        <f t="shared" si="69"/>
        <v>18905.940999999999</v>
      </c>
      <c r="V329" s="6">
        <f t="shared" si="70"/>
        <v>15055.808499999999</v>
      </c>
      <c r="W329" s="4">
        <f t="shared" si="71"/>
        <v>301116</v>
      </c>
      <c r="X329" s="21">
        <f t="shared" si="72"/>
        <v>497188</v>
      </c>
      <c r="Y329" s="22">
        <v>0</v>
      </c>
      <c r="Z329" s="22"/>
      <c r="AA329" s="20">
        <v>0</v>
      </c>
      <c r="AB329" s="4">
        <f t="shared" si="73"/>
        <v>0</v>
      </c>
      <c r="AC329" s="4">
        <f t="shared" si="74"/>
        <v>497188</v>
      </c>
      <c r="AD329" s="22"/>
      <c r="AE329" s="22"/>
      <c r="AF329" s="22"/>
      <c r="AG329" s="22"/>
      <c r="AH329" s="22"/>
      <c r="AI329" s="22"/>
      <c r="AJ329" s="28">
        <v>0</v>
      </c>
      <c r="AK329" s="28"/>
      <c r="AL329" s="28"/>
      <c r="AM329" s="7">
        <f t="shared" si="77"/>
        <v>497188</v>
      </c>
      <c r="AN329" s="43" t="str">
        <f>IF(O329&gt;0," ",1)</f>
        <v xml:space="preserve"> </v>
      </c>
      <c r="AO329" s="43" t="str">
        <f>IF(W329&gt;0," ",1)</f>
        <v xml:space="preserve"> </v>
      </c>
    </row>
    <row r="330" spans="1:41" ht="15.95" customHeight="1">
      <c r="A330" s="57" t="s">
        <v>90</v>
      </c>
      <c r="B330" s="57" t="s">
        <v>630</v>
      </c>
      <c r="C330" s="57" t="s">
        <v>88</v>
      </c>
      <c r="D330" s="57" t="s">
        <v>634</v>
      </c>
      <c r="E330" s="19">
        <v>1474.88</v>
      </c>
      <c r="F330" s="2">
        <f t="shared" si="75"/>
        <v>2311136.96</v>
      </c>
      <c r="G330" s="41">
        <v>396704.95</v>
      </c>
      <c r="H330" s="58">
        <v>129903</v>
      </c>
      <c r="I330" s="50">
        <f t="shared" si="65"/>
        <v>97427.25</v>
      </c>
      <c r="J330" s="58">
        <v>131198</v>
      </c>
      <c r="K330" s="58">
        <v>76810</v>
      </c>
      <c r="L330" s="58">
        <v>338691</v>
      </c>
      <c r="M330" s="58">
        <v>64828</v>
      </c>
      <c r="N330" s="2">
        <f t="shared" si="66"/>
        <v>1105659.2</v>
      </c>
      <c r="O330" s="4">
        <f t="shared" si="67"/>
        <v>1205478</v>
      </c>
      <c r="P330" s="58">
        <v>429</v>
      </c>
      <c r="Q330" s="58">
        <v>86</v>
      </c>
      <c r="R330" s="4">
        <f t="shared" si="68"/>
        <v>51283</v>
      </c>
      <c r="S330" s="6">
        <f t="shared" si="76"/>
        <v>106088.11840000001</v>
      </c>
      <c r="T330" s="39">
        <v>23613390</v>
      </c>
      <c r="U330" s="6">
        <f t="shared" si="69"/>
        <v>23613.39</v>
      </c>
      <c r="V330" s="6">
        <f t="shared" si="70"/>
        <v>82474.728400000007</v>
      </c>
      <c r="W330" s="4">
        <f t="shared" si="71"/>
        <v>1649495</v>
      </c>
      <c r="X330" s="21">
        <f t="shared" si="72"/>
        <v>2906256</v>
      </c>
      <c r="Y330" s="22">
        <v>0</v>
      </c>
      <c r="Z330" s="22"/>
      <c r="AA330" s="20">
        <v>0</v>
      </c>
      <c r="AB330" s="4">
        <f t="shared" si="73"/>
        <v>0</v>
      </c>
      <c r="AC330" s="4">
        <f t="shared" si="74"/>
        <v>2906256</v>
      </c>
      <c r="AD330" s="22"/>
      <c r="AE330" s="22"/>
      <c r="AF330" s="22"/>
      <c r="AG330" s="22"/>
      <c r="AH330" s="22"/>
      <c r="AI330" s="22"/>
      <c r="AJ330" s="28">
        <v>0</v>
      </c>
      <c r="AK330" s="28"/>
      <c r="AL330" s="28"/>
      <c r="AM330" s="7">
        <f t="shared" si="77"/>
        <v>2906256</v>
      </c>
      <c r="AN330" s="43" t="str">
        <f>IF(O330&gt;0," ",1)</f>
        <v xml:space="preserve"> </v>
      </c>
      <c r="AO330" s="43" t="str">
        <f>IF(W330&gt;0," ",1)</f>
        <v xml:space="preserve"> </v>
      </c>
    </row>
    <row r="331" spans="1:41" ht="15.95" customHeight="1">
      <c r="A331" s="57" t="s">
        <v>90</v>
      </c>
      <c r="B331" s="57" t="s">
        <v>630</v>
      </c>
      <c r="C331" s="57" t="s">
        <v>194</v>
      </c>
      <c r="D331" s="57" t="s">
        <v>635</v>
      </c>
      <c r="E331" s="19">
        <v>800.51</v>
      </c>
      <c r="F331" s="2">
        <f t="shared" si="75"/>
        <v>1254399.17</v>
      </c>
      <c r="G331" s="41">
        <v>233668.96</v>
      </c>
      <c r="H331" s="58">
        <v>61626</v>
      </c>
      <c r="I331" s="50">
        <f t="shared" si="65"/>
        <v>46219.5</v>
      </c>
      <c r="J331" s="58">
        <v>62299</v>
      </c>
      <c r="K331" s="58">
        <v>36488</v>
      </c>
      <c r="L331" s="58">
        <v>160035</v>
      </c>
      <c r="M331" s="58">
        <v>115347</v>
      </c>
      <c r="N331" s="2">
        <f t="shared" si="66"/>
        <v>654057.46</v>
      </c>
      <c r="O331" s="4">
        <f t="shared" si="67"/>
        <v>600342</v>
      </c>
      <c r="P331" s="58">
        <v>229</v>
      </c>
      <c r="Q331" s="58">
        <v>88</v>
      </c>
      <c r="R331" s="4">
        <f t="shared" si="68"/>
        <v>28011</v>
      </c>
      <c r="S331" s="6">
        <f t="shared" si="76"/>
        <v>57580.684300000001</v>
      </c>
      <c r="T331" s="39">
        <v>14496697</v>
      </c>
      <c r="U331" s="6">
        <f t="shared" si="69"/>
        <v>14496.697</v>
      </c>
      <c r="V331" s="6">
        <f t="shared" si="70"/>
        <v>43083.987300000001</v>
      </c>
      <c r="W331" s="4">
        <f t="shared" si="71"/>
        <v>861680</v>
      </c>
      <c r="X331" s="21">
        <f t="shared" si="72"/>
        <v>1490033</v>
      </c>
      <c r="Y331" s="22">
        <v>0</v>
      </c>
      <c r="Z331" s="22"/>
      <c r="AA331" s="20">
        <v>0</v>
      </c>
      <c r="AB331" s="4">
        <f t="shared" si="73"/>
        <v>0</v>
      </c>
      <c r="AC331" s="4">
        <f t="shared" si="74"/>
        <v>1490033</v>
      </c>
      <c r="AD331" s="22"/>
      <c r="AE331" s="22"/>
      <c r="AF331" s="22"/>
      <c r="AG331" s="22"/>
      <c r="AH331" s="22"/>
      <c r="AI331" s="22"/>
      <c r="AJ331" s="28">
        <v>0</v>
      </c>
      <c r="AK331" s="28"/>
      <c r="AL331" s="28"/>
      <c r="AM331" s="7">
        <f t="shared" si="77"/>
        <v>1490033</v>
      </c>
      <c r="AN331" s="43" t="str">
        <f>IF(O331&gt;0," ",1)</f>
        <v xml:space="preserve"> </v>
      </c>
      <c r="AO331" s="43" t="str">
        <f>IF(W331&gt;0," ",1)</f>
        <v xml:space="preserve"> </v>
      </c>
    </row>
    <row r="332" spans="1:41" ht="15.95" customHeight="1">
      <c r="A332" s="57" t="s">
        <v>90</v>
      </c>
      <c r="B332" s="57" t="s">
        <v>630</v>
      </c>
      <c r="C332" s="57" t="s">
        <v>58</v>
      </c>
      <c r="D332" s="57" t="s">
        <v>868</v>
      </c>
      <c r="E332" s="19">
        <v>363.75000000000006</v>
      </c>
      <c r="F332" s="2">
        <f t="shared" si="75"/>
        <v>569996.25000000012</v>
      </c>
      <c r="G332" s="41">
        <v>111734.18</v>
      </c>
      <c r="H332" s="58">
        <v>28979</v>
      </c>
      <c r="I332" s="50">
        <f t="shared" si="65"/>
        <v>21734.25</v>
      </c>
      <c r="J332" s="58">
        <v>25180</v>
      </c>
      <c r="K332" s="58">
        <v>23241</v>
      </c>
      <c r="L332" s="58">
        <v>88384</v>
      </c>
      <c r="M332" s="58">
        <v>64969</v>
      </c>
      <c r="N332" s="2">
        <f t="shared" si="66"/>
        <v>335242.43</v>
      </c>
      <c r="O332" s="4">
        <f t="shared" si="67"/>
        <v>234754</v>
      </c>
      <c r="P332" s="58">
        <v>156</v>
      </c>
      <c r="Q332" s="58">
        <v>95</v>
      </c>
      <c r="R332" s="4">
        <f t="shared" si="68"/>
        <v>20600</v>
      </c>
      <c r="S332" s="6">
        <f t="shared" si="76"/>
        <v>26164.537499999999</v>
      </c>
      <c r="T332" s="39">
        <v>6574739</v>
      </c>
      <c r="U332" s="6">
        <f t="shared" si="69"/>
        <v>6574.7389999999996</v>
      </c>
      <c r="V332" s="6">
        <f t="shared" si="70"/>
        <v>19589.798499999997</v>
      </c>
      <c r="W332" s="4">
        <f t="shared" si="71"/>
        <v>391796</v>
      </c>
      <c r="X332" s="21">
        <f t="shared" si="72"/>
        <v>647150</v>
      </c>
      <c r="Y332" s="22">
        <v>0</v>
      </c>
      <c r="Z332" s="22"/>
      <c r="AA332" s="20">
        <v>0</v>
      </c>
      <c r="AB332" s="4">
        <f t="shared" si="73"/>
        <v>0</v>
      </c>
      <c r="AC332" s="4">
        <f t="shared" si="74"/>
        <v>647150</v>
      </c>
      <c r="AD332" s="22"/>
      <c r="AE332" s="22"/>
      <c r="AF332" s="22"/>
      <c r="AG332" s="22"/>
      <c r="AH332" s="22"/>
      <c r="AI332" s="22"/>
      <c r="AJ332" s="28">
        <v>0</v>
      </c>
      <c r="AK332" s="28"/>
      <c r="AL332" s="28"/>
      <c r="AM332" s="7">
        <f t="shared" si="77"/>
        <v>647150</v>
      </c>
      <c r="AN332" s="43" t="str">
        <f>IF(O332&gt;0," ",1)</f>
        <v xml:space="preserve"> </v>
      </c>
      <c r="AO332" s="43" t="str">
        <f>IF(W332&gt;0," ",1)</f>
        <v xml:space="preserve"> </v>
      </c>
    </row>
    <row r="333" spans="1:41" ht="15.95" customHeight="1">
      <c r="A333" s="57" t="s">
        <v>110</v>
      </c>
      <c r="B333" s="57" t="s">
        <v>636</v>
      </c>
      <c r="C333" s="57" t="s">
        <v>41</v>
      </c>
      <c r="D333" s="57" t="s">
        <v>637</v>
      </c>
      <c r="E333" s="19">
        <v>908.01</v>
      </c>
      <c r="F333" s="2">
        <f t="shared" si="75"/>
        <v>1422851.67</v>
      </c>
      <c r="G333" s="41">
        <v>1564107.29</v>
      </c>
      <c r="H333" s="58">
        <v>131471</v>
      </c>
      <c r="I333" s="50">
        <f t="shared" si="65"/>
        <v>98603.25</v>
      </c>
      <c r="J333" s="58">
        <v>93301</v>
      </c>
      <c r="K333" s="58">
        <v>0</v>
      </c>
      <c r="L333" s="58">
        <v>0</v>
      </c>
      <c r="M333" s="58">
        <v>0</v>
      </c>
      <c r="N333" s="2">
        <f t="shared" si="66"/>
        <v>1756011.54</v>
      </c>
      <c r="O333" s="4">
        <f t="shared" si="67"/>
        <v>0</v>
      </c>
      <c r="P333" s="58">
        <v>446</v>
      </c>
      <c r="Q333" s="58">
        <v>33</v>
      </c>
      <c r="R333" s="4">
        <f t="shared" si="68"/>
        <v>20458</v>
      </c>
      <c r="S333" s="6">
        <f t="shared" si="76"/>
        <v>65313.159299999999</v>
      </c>
      <c r="T333" s="39">
        <v>93827672</v>
      </c>
      <c r="U333" s="6">
        <f t="shared" si="69"/>
        <v>93827.672000000006</v>
      </c>
      <c r="V333" s="6">
        <f t="shared" si="70"/>
        <v>0</v>
      </c>
      <c r="W333" s="4">
        <f t="shared" si="71"/>
        <v>0</v>
      </c>
      <c r="X333" s="21">
        <f t="shared" si="72"/>
        <v>20458</v>
      </c>
      <c r="Y333" s="22">
        <v>0</v>
      </c>
      <c r="Z333" s="22"/>
      <c r="AA333" s="20">
        <v>0</v>
      </c>
      <c r="AB333" s="4">
        <f t="shared" si="73"/>
        <v>0</v>
      </c>
      <c r="AC333" s="4">
        <f t="shared" si="74"/>
        <v>20458</v>
      </c>
      <c r="AD333" s="22"/>
      <c r="AE333" s="22"/>
      <c r="AF333" s="22"/>
      <c r="AG333" s="22"/>
      <c r="AH333" s="22"/>
      <c r="AI333" s="22"/>
      <c r="AJ333" s="28">
        <v>0</v>
      </c>
      <c r="AK333" s="28"/>
      <c r="AL333" s="28"/>
      <c r="AM333" s="7">
        <f t="shared" si="77"/>
        <v>20458</v>
      </c>
      <c r="AN333" s="43">
        <f>IF(O333&gt;0," ",1)</f>
        <v>1</v>
      </c>
      <c r="AO333" s="43">
        <f>IF(W333&gt;0," ",1)</f>
        <v>1</v>
      </c>
    </row>
    <row r="334" spans="1:41" ht="15.95" customHeight="1">
      <c r="A334" s="57" t="s">
        <v>110</v>
      </c>
      <c r="B334" s="57" t="s">
        <v>636</v>
      </c>
      <c r="C334" s="57" t="s">
        <v>117</v>
      </c>
      <c r="D334" s="57" t="s">
        <v>638</v>
      </c>
      <c r="E334" s="19">
        <v>659.65</v>
      </c>
      <c r="F334" s="2">
        <f t="shared" si="75"/>
        <v>1033671.5499999999</v>
      </c>
      <c r="G334" s="41">
        <v>207196.95</v>
      </c>
      <c r="H334" s="58">
        <v>82665</v>
      </c>
      <c r="I334" s="50">
        <f t="shared" si="65"/>
        <v>61998.75</v>
      </c>
      <c r="J334" s="58">
        <v>58950</v>
      </c>
      <c r="K334" s="58">
        <v>0</v>
      </c>
      <c r="L334" s="58">
        <v>0</v>
      </c>
      <c r="M334" s="58">
        <v>0</v>
      </c>
      <c r="N334" s="2">
        <f t="shared" si="66"/>
        <v>328145.7</v>
      </c>
      <c r="O334" s="4">
        <f t="shared" si="67"/>
        <v>705526</v>
      </c>
      <c r="P334" s="58">
        <v>0</v>
      </c>
      <c r="Q334" s="58">
        <v>0</v>
      </c>
      <c r="R334" s="4">
        <f t="shared" si="68"/>
        <v>0</v>
      </c>
      <c r="S334" s="6">
        <f t="shared" si="76"/>
        <v>47448.624499999998</v>
      </c>
      <c r="T334" s="39">
        <v>13333137</v>
      </c>
      <c r="U334" s="6">
        <f t="shared" si="69"/>
        <v>13333.137000000001</v>
      </c>
      <c r="V334" s="6">
        <f t="shared" si="70"/>
        <v>34115.487499999996</v>
      </c>
      <c r="W334" s="4">
        <f t="shared" si="71"/>
        <v>682310</v>
      </c>
      <c r="X334" s="21">
        <f t="shared" si="72"/>
        <v>1387836</v>
      </c>
      <c r="Y334" s="22">
        <v>0</v>
      </c>
      <c r="Z334" s="22"/>
      <c r="AA334" s="20">
        <v>0</v>
      </c>
      <c r="AB334" s="4">
        <f t="shared" si="73"/>
        <v>0</v>
      </c>
      <c r="AC334" s="4">
        <f t="shared" si="74"/>
        <v>1387836</v>
      </c>
      <c r="AD334" s="22"/>
      <c r="AE334" s="22"/>
      <c r="AF334" s="22"/>
      <c r="AG334" s="22"/>
      <c r="AH334" s="22"/>
      <c r="AI334" s="22"/>
      <c r="AJ334" s="28">
        <v>0</v>
      </c>
      <c r="AK334" s="28"/>
      <c r="AL334" s="28"/>
      <c r="AM334" s="7">
        <f t="shared" si="77"/>
        <v>1387836</v>
      </c>
      <c r="AN334" s="43" t="str">
        <f>IF(O334&gt;0," ",1)</f>
        <v xml:space="preserve"> </v>
      </c>
      <c r="AO334" s="43" t="str">
        <f>IF(W334&gt;0," ",1)</f>
        <v xml:space="preserve"> </v>
      </c>
    </row>
    <row r="335" spans="1:41" ht="15.95" customHeight="1">
      <c r="A335" s="57" t="s">
        <v>110</v>
      </c>
      <c r="B335" s="57" t="s">
        <v>636</v>
      </c>
      <c r="C335" s="57" t="s">
        <v>878</v>
      </c>
      <c r="D335" s="57" t="s">
        <v>879</v>
      </c>
      <c r="E335" s="19">
        <v>499.82999999999993</v>
      </c>
      <c r="F335" s="2">
        <f t="shared" si="75"/>
        <v>783233.60999999987</v>
      </c>
      <c r="G335" s="41">
        <v>0</v>
      </c>
      <c r="H335" s="58">
        <v>0</v>
      </c>
      <c r="I335" s="50">
        <f t="shared" si="65"/>
        <v>0</v>
      </c>
      <c r="J335" s="58">
        <v>0</v>
      </c>
      <c r="K335" s="58">
        <v>0</v>
      </c>
      <c r="L335" s="58">
        <v>0</v>
      </c>
      <c r="M335" s="58">
        <v>0</v>
      </c>
      <c r="N335" s="2">
        <f t="shared" si="66"/>
        <v>0</v>
      </c>
      <c r="O335" s="4">
        <f t="shared" si="67"/>
        <v>783234</v>
      </c>
      <c r="P335" s="58">
        <v>0</v>
      </c>
      <c r="Q335" s="58">
        <v>0</v>
      </c>
      <c r="R335" s="4">
        <f t="shared" si="68"/>
        <v>0</v>
      </c>
      <c r="S335" s="6">
        <f t="shared" si="76"/>
        <v>35952.7719</v>
      </c>
      <c r="T335" s="39">
        <v>0</v>
      </c>
      <c r="U335" s="6">
        <f t="shared" si="69"/>
        <v>0</v>
      </c>
      <c r="V335" s="6">
        <f t="shared" si="70"/>
        <v>35952.7719</v>
      </c>
      <c r="W335" s="4">
        <f t="shared" si="71"/>
        <v>719055</v>
      </c>
      <c r="X335" s="21">
        <f t="shared" si="72"/>
        <v>1502289</v>
      </c>
      <c r="Y335" s="22">
        <v>0</v>
      </c>
      <c r="Z335" s="22"/>
      <c r="AA335" s="20">
        <v>0</v>
      </c>
      <c r="AB335" s="4">
        <f t="shared" si="73"/>
        <v>0</v>
      </c>
      <c r="AC335" s="4">
        <f t="shared" si="74"/>
        <v>1502289</v>
      </c>
      <c r="AD335" s="22"/>
      <c r="AE335" s="22"/>
      <c r="AF335" s="22"/>
      <c r="AG335" s="22"/>
      <c r="AH335" s="22"/>
      <c r="AI335" s="22"/>
      <c r="AJ335" s="28">
        <v>0</v>
      </c>
      <c r="AK335" s="28"/>
      <c r="AL335" s="28"/>
      <c r="AM335" s="7">
        <f t="shared" si="77"/>
        <v>1502289</v>
      </c>
      <c r="AN335" s="43" t="str">
        <f>IF(O335&gt;0," ",1)</f>
        <v xml:space="preserve"> </v>
      </c>
      <c r="AO335" s="43" t="str">
        <f>IF(W335&gt;0," ",1)</f>
        <v xml:space="preserve"> </v>
      </c>
    </row>
    <row r="336" spans="1:41" ht="15.95" customHeight="1">
      <c r="A336" s="57" t="s">
        <v>110</v>
      </c>
      <c r="B336" s="57" t="s">
        <v>636</v>
      </c>
      <c r="C336" s="57" t="s">
        <v>880</v>
      </c>
      <c r="D336" s="57" t="s">
        <v>881</v>
      </c>
      <c r="E336" s="19">
        <v>825.08</v>
      </c>
      <c r="F336" s="2">
        <f t="shared" si="75"/>
        <v>1292900.3600000001</v>
      </c>
      <c r="G336" s="41">
        <v>0</v>
      </c>
      <c r="H336" s="58">
        <v>0</v>
      </c>
      <c r="I336" s="50">
        <f t="shared" si="65"/>
        <v>0</v>
      </c>
      <c r="J336" s="58">
        <v>0</v>
      </c>
      <c r="K336" s="58">
        <v>0</v>
      </c>
      <c r="L336" s="58">
        <v>0</v>
      </c>
      <c r="M336" s="58">
        <v>0</v>
      </c>
      <c r="N336" s="2">
        <f t="shared" si="66"/>
        <v>0</v>
      </c>
      <c r="O336" s="4">
        <f t="shared" si="67"/>
        <v>1292900</v>
      </c>
      <c r="P336" s="58">
        <v>333</v>
      </c>
      <c r="Q336" s="58">
        <v>33</v>
      </c>
      <c r="R336" s="4">
        <f t="shared" si="68"/>
        <v>15275</v>
      </c>
      <c r="S336" s="6">
        <f t="shared" si="76"/>
        <v>59348.004399999998</v>
      </c>
      <c r="T336" s="39">
        <v>0</v>
      </c>
      <c r="U336" s="6">
        <f t="shared" si="69"/>
        <v>0</v>
      </c>
      <c r="V336" s="6">
        <f t="shared" si="70"/>
        <v>59348.004399999998</v>
      </c>
      <c r="W336" s="4">
        <f t="shared" si="71"/>
        <v>1186960</v>
      </c>
      <c r="X336" s="21">
        <f t="shared" si="72"/>
        <v>2495135</v>
      </c>
      <c r="Y336" s="22">
        <v>0</v>
      </c>
      <c r="Z336" s="22"/>
      <c r="AA336" s="20">
        <v>0</v>
      </c>
      <c r="AB336" s="4">
        <f t="shared" si="73"/>
        <v>0</v>
      </c>
      <c r="AC336" s="4">
        <f t="shared" si="74"/>
        <v>2495135</v>
      </c>
      <c r="AD336" s="22"/>
      <c r="AE336" s="22"/>
      <c r="AF336" s="22"/>
      <c r="AG336" s="22"/>
      <c r="AH336" s="22"/>
      <c r="AI336" s="22"/>
      <c r="AJ336" s="28">
        <v>0</v>
      </c>
      <c r="AK336" s="28"/>
      <c r="AL336" s="28"/>
      <c r="AM336" s="7">
        <f t="shared" si="77"/>
        <v>2495135</v>
      </c>
      <c r="AN336" s="43" t="str">
        <f>IF(O336&gt;0," ",1)</f>
        <v xml:space="preserve"> </v>
      </c>
      <c r="AO336" s="43" t="str">
        <f>IF(W336&gt;0," ",1)</f>
        <v xml:space="preserve"> </v>
      </c>
    </row>
    <row r="337" spans="1:41" ht="15.95" customHeight="1">
      <c r="A337" s="57" t="s">
        <v>110</v>
      </c>
      <c r="B337" s="57" t="s">
        <v>636</v>
      </c>
      <c r="C337" s="57" t="s">
        <v>882</v>
      </c>
      <c r="D337" s="57" t="s">
        <v>883</v>
      </c>
      <c r="E337" s="19">
        <v>535.72</v>
      </c>
      <c r="F337" s="2">
        <f t="shared" si="75"/>
        <v>839473.24</v>
      </c>
      <c r="G337" s="41">
        <v>0</v>
      </c>
      <c r="H337" s="58">
        <v>0</v>
      </c>
      <c r="I337" s="50">
        <f t="shared" si="65"/>
        <v>0</v>
      </c>
      <c r="J337" s="58">
        <v>0</v>
      </c>
      <c r="K337" s="58">
        <v>0</v>
      </c>
      <c r="L337" s="58">
        <v>0</v>
      </c>
      <c r="M337" s="58">
        <v>0</v>
      </c>
      <c r="N337" s="2">
        <f t="shared" si="66"/>
        <v>0</v>
      </c>
      <c r="O337" s="4">
        <f t="shared" si="67"/>
        <v>839473</v>
      </c>
      <c r="P337" s="58">
        <v>0</v>
      </c>
      <c r="Q337" s="58">
        <v>0</v>
      </c>
      <c r="R337" s="4">
        <f t="shared" si="68"/>
        <v>0</v>
      </c>
      <c r="S337" s="6">
        <f t="shared" si="76"/>
        <v>38534.339599999999</v>
      </c>
      <c r="T337" s="39">
        <v>0</v>
      </c>
      <c r="U337" s="6">
        <f t="shared" si="69"/>
        <v>0</v>
      </c>
      <c r="V337" s="6">
        <f t="shared" si="70"/>
        <v>38534.339599999999</v>
      </c>
      <c r="W337" s="4">
        <f t="shared" si="71"/>
        <v>770687</v>
      </c>
      <c r="X337" s="21">
        <f t="shared" si="72"/>
        <v>1610160</v>
      </c>
      <c r="Y337" s="22">
        <v>0</v>
      </c>
      <c r="Z337" s="22"/>
      <c r="AA337" s="20">
        <v>0</v>
      </c>
      <c r="AB337" s="4">
        <f t="shared" si="73"/>
        <v>0</v>
      </c>
      <c r="AC337" s="4">
        <f t="shared" si="74"/>
        <v>1610160</v>
      </c>
      <c r="AD337" s="22"/>
      <c r="AE337" s="22"/>
      <c r="AF337" s="22"/>
      <c r="AG337" s="22"/>
      <c r="AH337" s="22"/>
      <c r="AI337" s="22"/>
      <c r="AJ337" s="28">
        <v>0</v>
      </c>
      <c r="AK337" s="28"/>
      <c r="AL337" s="28"/>
      <c r="AM337" s="7">
        <f t="shared" si="77"/>
        <v>1610160</v>
      </c>
      <c r="AN337" s="43" t="str">
        <f>IF(O337&gt;0," ",1)</f>
        <v xml:space="preserve"> </v>
      </c>
      <c r="AO337" s="43" t="str">
        <f>IF(W337&gt;0," ",1)</f>
        <v xml:space="preserve"> </v>
      </c>
    </row>
    <row r="338" spans="1:41" ht="15.95" customHeight="1">
      <c r="A338" s="57" t="s">
        <v>110</v>
      </c>
      <c r="B338" s="57" t="s">
        <v>636</v>
      </c>
      <c r="C338" s="57" t="s">
        <v>884</v>
      </c>
      <c r="D338" s="57" t="s">
        <v>885</v>
      </c>
      <c r="E338" s="19">
        <v>829.53</v>
      </c>
      <c r="F338" s="2">
        <f t="shared" si="75"/>
        <v>1299873.51</v>
      </c>
      <c r="G338" s="41">
        <v>0</v>
      </c>
      <c r="H338" s="58">
        <v>0</v>
      </c>
      <c r="I338" s="50">
        <f t="shared" si="65"/>
        <v>0</v>
      </c>
      <c r="J338" s="58">
        <v>0</v>
      </c>
      <c r="K338" s="58">
        <v>0</v>
      </c>
      <c r="L338" s="58">
        <v>0</v>
      </c>
      <c r="M338" s="58">
        <v>0</v>
      </c>
      <c r="N338" s="2">
        <f t="shared" si="66"/>
        <v>0</v>
      </c>
      <c r="O338" s="4">
        <f t="shared" si="67"/>
        <v>1299874</v>
      </c>
      <c r="P338" s="58">
        <v>0</v>
      </c>
      <c r="Q338" s="58">
        <v>0</v>
      </c>
      <c r="R338" s="4">
        <f t="shared" si="68"/>
        <v>0</v>
      </c>
      <c r="S338" s="6">
        <f t="shared" si="76"/>
        <v>59668.092900000003</v>
      </c>
      <c r="T338" s="39">
        <v>0</v>
      </c>
      <c r="U338" s="6">
        <f t="shared" si="69"/>
        <v>0</v>
      </c>
      <c r="V338" s="6">
        <f t="shared" si="70"/>
        <v>59668.092900000003</v>
      </c>
      <c r="W338" s="4">
        <f t="shared" si="71"/>
        <v>1193362</v>
      </c>
      <c r="X338" s="21">
        <f t="shared" si="72"/>
        <v>2493236</v>
      </c>
      <c r="Y338" s="22">
        <v>0</v>
      </c>
      <c r="Z338" s="22"/>
      <c r="AA338" s="20">
        <v>0</v>
      </c>
      <c r="AB338" s="4">
        <f t="shared" si="73"/>
        <v>0</v>
      </c>
      <c r="AC338" s="4">
        <f t="shared" si="74"/>
        <v>2493236</v>
      </c>
      <c r="AD338" s="22"/>
      <c r="AE338" s="22"/>
      <c r="AF338" s="22"/>
      <c r="AG338" s="22"/>
      <c r="AH338" s="22"/>
      <c r="AI338" s="22"/>
      <c r="AJ338" s="28">
        <v>0</v>
      </c>
      <c r="AK338" s="28"/>
      <c r="AL338" s="28"/>
      <c r="AM338" s="7">
        <f t="shared" si="77"/>
        <v>2493236</v>
      </c>
      <c r="AN338" s="43" t="str">
        <f>IF(O338&gt;0," ",1)</f>
        <v xml:space="preserve"> </v>
      </c>
      <c r="AO338" s="43" t="str">
        <f>IF(W338&gt;0," ",1)</f>
        <v xml:space="preserve"> </v>
      </c>
    </row>
    <row r="339" spans="1:41" ht="15.95" customHeight="1">
      <c r="A339" s="57" t="s">
        <v>110</v>
      </c>
      <c r="B339" s="57" t="s">
        <v>636</v>
      </c>
      <c r="C339" s="57" t="s">
        <v>886</v>
      </c>
      <c r="D339" s="57" t="s">
        <v>887</v>
      </c>
      <c r="E339" s="19">
        <v>735.54000000000008</v>
      </c>
      <c r="F339" s="2">
        <f t="shared" si="75"/>
        <v>1152591.1800000002</v>
      </c>
      <c r="G339" s="41">
        <v>0</v>
      </c>
      <c r="H339" s="58">
        <v>0</v>
      </c>
      <c r="I339" s="50">
        <f t="shared" si="65"/>
        <v>0</v>
      </c>
      <c r="J339" s="58">
        <v>0</v>
      </c>
      <c r="K339" s="58">
        <v>0</v>
      </c>
      <c r="L339" s="58">
        <v>0</v>
      </c>
      <c r="M339" s="58">
        <v>0</v>
      </c>
      <c r="N339" s="2">
        <f t="shared" si="66"/>
        <v>0</v>
      </c>
      <c r="O339" s="4">
        <f t="shared" si="67"/>
        <v>1152591</v>
      </c>
      <c r="P339" s="58">
        <v>0</v>
      </c>
      <c r="Q339" s="58">
        <v>0</v>
      </c>
      <c r="R339" s="4">
        <f t="shared" si="68"/>
        <v>0</v>
      </c>
      <c r="S339" s="6">
        <f t="shared" si="76"/>
        <v>52907.392200000002</v>
      </c>
      <c r="T339" s="39">
        <v>0</v>
      </c>
      <c r="U339" s="6">
        <f t="shared" si="69"/>
        <v>0</v>
      </c>
      <c r="V339" s="6">
        <f t="shared" si="70"/>
        <v>52907.392200000002</v>
      </c>
      <c r="W339" s="4">
        <f t="shared" si="71"/>
        <v>1058148</v>
      </c>
      <c r="X339" s="21">
        <f t="shared" si="72"/>
        <v>2210739</v>
      </c>
      <c r="Y339" s="22">
        <v>0</v>
      </c>
      <c r="Z339" s="22"/>
      <c r="AA339" s="20">
        <v>0</v>
      </c>
      <c r="AB339" s="4">
        <f t="shared" si="73"/>
        <v>0</v>
      </c>
      <c r="AC339" s="4">
        <f t="shared" si="74"/>
        <v>2210739</v>
      </c>
      <c r="AD339" s="22"/>
      <c r="AE339" s="22"/>
      <c r="AF339" s="22"/>
      <c r="AG339" s="22"/>
      <c r="AH339" s="22"/>
      <c r="AI339" s="22"/>
      <c r="AJ339" s="28">
        <v>0</v>
      </c>
      <c r="AK339" s="28"/>
      <c r="AL339" s="28"/>
      <c r="AM339" s="7">
        <f t="shared" si="77"/>
        <v>2210739</v>
      </c>
      <c r="AN339" s="43" t="str">
        <f>IF(O339&gt;0," ",1)</f>
        <v xml:space="preserve"> </v>
      </c>
      <c r="AO339" s="43" t="str">
        <f>IF(W339&gt;0," ",1)</f>
        <v xml:space="preserve"> </v>
      </c>
    </row>
    <row r="340" spans="1:41" ht="15.95" customHeight="1">
      <c r="A340" s="57" t="s">
        <v>110</v>
      </c>
      <c r="B340" s="57" t="s">
        <v>636</v>
      </c>
      <c r="C340" s="57" t="s">
        <v>888</v>
      </c>
      <c r="D340" s="57" t="s">
        <v>889</v>
      </c>
      <c r="E340" s="19">
        <v>580.73</v>
      </c>
      <c r="F340" s="2">
        <f t="shared" si="75"/>
        <v>910003.91</v>
      </c>
      <c r="G340" s="41">
        <v>0</v>
      </c>
      <c r="H340" s="58">
        <v>0</v>
      </c>
      <c r="I340" s="50">
        <f t="shared" si="65"/>
        <v>0</v>
      </c>
      <c r="J340" s="58">
        <v>0</v>
      </c>
      <c r="K340" s="58">
        <v>0</v>
      </c>
      <c r="L340" s="58">
        <v>0</v>
      </c>
      <c r="M340" s="58">
        <v>0</v>
      </c>
      <c r="N340" s="2">
        <f t="shared" si="66"/>
        <v>0</v>
      </c>
      <c r="O340" s="4">
        <f t="shared" si="67"/>
        <v>910004</v>
      </c>
      <c r="P340" s="58">
        <v>348</v>
      </c>
      <c r="Q340" s="58">
        <v>33</v>
      </c>
      <c r="R340" s="4">
        <f t="shared" si="68"/>
        <v>15963</v>
      </c>
      <c r="S340" s="6">
        <f t="shared" si="76"/>
        <v>41771.908900000002</v>
      </c>
      <c r="T340" s="39">
        <v>0</v>
      </c>
      <c r="U340" s="6">
        <f t="shared" si="69"/>
        <v>0</v>
      </c>
      <c r="V340" s="6">
        <f t="shared" si="70"/>
        <v>41771.908900000002</v>
      </c>
      <c r="W340" s="4">
        <f t="shared" si="71"/>
        <v>835438</v>
      </c>
      <c r="X340" s="21">
        <f t="shared" si="72"/>
        <v>1761405</v>
      </c>
      <c r="Y340" s="22">
        <v>0</v>
      </c>
      <c r="Z340" s="22"/>
      <c r="AA340" s="20">
        <v>0</v>
      </c>
      <c r="AB340" s="4">
        <f t="shared" si="73"/>
        <v>0</v>
      </c>
      <c r="AC340" s="4">
        <f t="shared" si="74"/>
        <v>1761405</v>
      </c>
      <c r="AD340" s="22"/>
      <c r="AE340" s="22"/>
      <c r="AF340" s="22"/>
      <c r="AG340" s="22"/>
      <c r="AH340" s="22"/>
      <c r="AI340" s="22"/>
      <c r="AJ340" s="28">
        <v>0</v>
      </c>
      <c r="AK340" s="28"/>
      <c r="AL340" s="28"/>
      <c r="AM340" s="7">
        <f t="shared" si="77"/>
        <v>1761405</v>
      </c>
      <c r="AN340" s="43" t="str">
        <f>IF(O340&gt;0," ",1)</f>
        <v xml:space="preserve"> </v>
      </c>
      <c r="AO340" s="43" t="str">
        <f>IF(W340&gt;0," ",1)</f>
        <v xml:space="preserve"> </v>
      </c>
    </row>
    <row r="341" spans="1:41" ht="15.95" customHeight="1">
      <c r="A341" s="57" t="s">
        <v>110</v>
      </c>
      <c r="B341" s="57" t="s">
        <v>636</v>
      </c>
      <c r="C341" s="57" t="s">
        <v>890</v>
      </c>
      <c r="D341" s="57" t="s">
        <v>891</v>
      </c>
      <c r="E341" s="19">
        <v>429.61000000000007</v>
      </c>
      <c r="F341" s="2">
        <f t="shared" si="75"/>
        <v>673198.87000000011</v>
      </c>
      <c r="G341" s="41">
        <v>0</v>
      </c>
      <c r="H341" s="58">
        <v>0</v>
      </c>
      <c r="I341" s="50">
        <f t="shared" si="65"/>
        <v>0</v>
      </c>
      <c r="J341" s="58">
        <v>0</v>
      </c>
      <c r="K341" s="58">
        <v>0</v>
      </c>
      <c r="L341" s="58">
        <v>0</v>
      </c>
      <c r="M341" s="58">
        <v>0</v>
      </c>
      <c r="N341" s="2">
        <f t="shared" si="66"/>
        <v>0</v>
      </c>
      <c r="O341" s="4">
        <f t="shared" si="67"/>
        <v>673199</v>
      </c>
      <c r="P341" s="58">
        <v>0</v>
      </c>
      <c r="Q341" s="58">
        <v>0</v>
      </c>
      <c r="R341" s="4">
        <f t="shared" si="68"/>
        <v>0</v>
      </c>
      <c r="S341" s="6">
        <f t="shared" si="76"/>
        <v>30901.847300000001</v>
      </c>
      <c r="T341" s="39">
        <v>0</v>
      </c>
      <c r="U341" s="6">
        <f t="shared" si="69"/>
        <v>0</v>
      </c>
      <c r="V341" s="6">
        <f t="shared" si="70"/>
        <v>30901.847300000001</v>
      </c>
      <c r="W341" s="4">
        <f t="shared" si="71"/>
        <v>618037</v>
      </c>
      <c r="X341" s="21">
        <f t="shared" si="72"/>
        <v>1291236</v>
      </c>
      <c r="Y341" s="22">
        <v>0</v>
      </c>
      <c r="Z341" s="22"/>
      <c r="AA341" s="20">
        <v>0</v>
      </c>
      <c r="AB341" s="4">
        <f t="shared" si="73"/>
        <v>0</v>
      </c>
      <c r="AC341" s="4">
        <f t="shared" si="74"/>
        <v>1291236</v>
      </c>
      <c r="AD341" s="22"/>
      <c r="AE341" s="22"/>
      <c r="AF341" s="22"/>
      <c r="AG341" s="22"/>
      <c r="AH341" s="22"/>
      <c r="AI341" s="22"/>
      <c r="AJ341" s="28">
        <v>0</v>
      </c>
      <c r="AK341" s="28"/>
      <c r="AL341" s="28"/>
      <c r="AM341" s="7">
        <f t="shared" si="77"/>
        <v>1291236</v>
      </c>
      <c r="AN341" s="43" t="str">
        <f>IF(O341&gt;0," ",1)</f>
        <v xml:space="preserve"> </v>
      </c>
      <c r="AO341" s="43" t="str">
        <f>IF(W341&gt;0," ",1)</f>
        <v xml:space="preserve"> </v>
      </c>
    </row>
    <row r="342" spans="1:41" ht="15.95" customHeight="1">
      <c r="A342" s="57" t="s">
        <v>110</v>
      </c>
      <c r="B342" s="57" t="s">
        <v>636</v>
      </c>
      <c r="C342" s="57" t="s">
        <v>892</v>
      </c>
      <c r="D342" s="57" t="s">
        <v>893</v>
      </c>
      <c r="E342" s="19">
        <v>500.67</v>
      </c>
      <c r="F342" s="2">
        <f t="shared" si="75"/>
        <v>784549.89</v>
      </c>
      <c r="G342" s="41">
        <v>0</v>
      </c>
      <c r="H342" s="58">
        <v>0</v>
      </c>
      <c r="I342" s="50">
        <f t="shared" si="65"/>
        <v>0</v>
      </c>
      <c r="J342" s="58">
        <v>0</v>
      </c>
      <c r="K342" s="58">
        <v>0</v>
      </c>
      <c r="L342" s="58">
        <v>0</v>
      </c>
      <c r="M342" s="58">
        <v>0</v>
      </c>
      <c r="N342" s="2">
        <f t="shared" si="66"/>
        <v>0</v>
      </c>
      <c r="O342" s="4">
        <f t="shared" si="67"/>
        <v>784550</v>
      </c>
      <c r="P342" s="58">
        <v>0</v>
      </c>
      <c r="Q342" s="58">
        <v>0</v>
      </c>
      <c r="R342" s="4">
        <f t="shared" si="68"/>
        <v>0</v>
      </c>
      <c r="S342" s="6">
        <f t="shared" si="76"/>
        <v>36013.193099999997</v>
      </c>
      <c r="T342" s="39">
        <v>0</v>
      </c>
      <c r="U342" s="6">
        <f t="shared" si="69"/>
        <v>0</v>
      </c>
      <c r="V342" s="6">
        <f t="shared" si="70"/>
        <v>36013.193099999997</v>
      </c>
      <c r="W342" s="4">
        <f t="shared" si="71"/>
        <v>720264</v>
      </c>
      <c r="X342" s="21">
        <f t="shared" si="72"/>
        <v>1504814</v>
      </c>
      <c r="Y342" s="22">
        <v>0</v>
      </c>
      <c r="Z342" s="22"/>
      <c r="AA342" s="20">
        <v>0</v>
      </c>
      <c r="AB342" s="4">
        <f t="shared" si="73"/>
        <v>0</v>
      </c>
      <c r="AC342" s="4">
        <f t="shared" si="74"/>
        <v>1504814</v>
      </c>
      <c r="AD342" s="22"/>
      <c r="AE342" s="22"/>
      <c r="AF342" s="22"/>
      <c r="AG342" s="22"/>
      <c r="AH342" s="22"/>
      <c r="AI342" s="22"/>
      <c r="AJ342" s="28">
        <v>0</v>
      </c>
      <c r="AK342" s="28"/>
      <c r="AL342" s="28"/>
      <c r="AM342" s="7">
        <f t="shared" si="77"/>
        <v>1504814</v>
      </c>
      <c r="AN342" s="43" t="str">
        <f>IF(O342&gt;0," ",1)</f>
        <v xml:space="preserve"> </v>
      </c>
      <c r="AO342" s="43" t="str">
        <f>IF(W342&gt;0," ",1)</f>
        <v xml:space="preserve"> </v>
      </c>
    </row>
    <row r="343" spans="1:41" ht="15.95" customHeight="1">
      <c r="A343" s="57" t="s">
        <v>110</v>
      </c>
      <c r="B343" s="57" t="s">
        <v>636</v>
      </c>
      <c r="C343" s="57" t="s">
        <v>894</v>
      </c>
      <c r="D343" s="57" t="s">
        <v>895</v>
      </c>
      <c r="E343" s="19">
        <v>207.6</v>
      </c>
      <c r="F343" s="2">
        <f t="shared" si="75"/>
        <v>325309.2</v>
      </c>
      <c r="G343" s="41">
        <v>0</v>
      </c>
      <c r="H343" s="58">
        <v>0</v>
      </c>
      <c r="I343" s="50">
        <f t="shared" si="65"/>
        <v>0</v>
      </c>
      <c r="J343" s="58">
        <v>0</v>
      </c>
      <c r="K343" s="58">
        <v>0</v>
      </c>
      <c r="L343" s="58">
        <v>0</v>
      </c>
      <c r="M343" s="58">
        <v>0</v>
      </c>
      <c r="N343" s="2">
        <f t="shared" si="66"/>
        <v>0</v>
      </c>
      <c r="O343" s="4">
        <f t="shared" si="67"/>
        <v>325309</v>
      </c>
      <c r="P343" s="58">
        <v>86</v>
      </c>
      <c r="Q343" s="58">
        <v>33</v>
      </c>
      <c r="R343" s="4">
        <f t="shared" si="68"/>
        <v>3945</v>
      </c>
      <c r="S343" s="6">
        <f t="shared" si="76"/>
        <v>14932.668</v>
      </c>
      <c r="T343" s="39">
        <v>0</v>
      </c>
      <c r="U343" s="6">
        <f t="shared" si="69"/>
        <v>0</v>
      </c>
      <c r="V343" s="6">
        <f t="shared" si="70"/>
        <v>14932.668</v>
      </c>
      <c r="W343" s="4">
        <f t="shared" si="71"/>
        <v>298653</v>
      </c>
      <c r="X343" s="21">
        <f t="shared" si="72"/>
        <v>627907</v>
      </c>
      <c r="Y343" s="22">
        <v>0</v>
      </c>
      <c r="Z343" s="22"/>
      <c r="AA343" s="20">
        <v>0</v>
      </c>
      <c r="AB343" s="4">
        <f t="shared" si="73"/>
        <v>0</v>
      </c>
      <c r="AC343" s="4">
        <f t="shared" si="74"/>
        <v>627907</v>
      </c>
      <c r="AD343" s="22"/>
      <c r="AE343" s="22"/>
      <c r="AF343" s="22"/>
      <c r="AG343" s="22"/>
      <c r="AH343" s="22"/>
      <c r="AI343" s="22"/>
      <c r="AJ343" s="28">
        <v>0</v>
      </c>
      <c r="AK343" s="28"/>
      <c r="AL343" s="28"/>
      <c r="AM343" s="7">
        <f t="shared" si="77"/>
        <v>627907</v>
      </c>
      <c r="AN343" s="43" t="str">
        <f>IF(O343&gt;0," ",1)</f>
        <v xml:space="preserve"> </v>
      </c>
      <c r="AO343" s="43" t="str">
        <f>IF(W343&gt;0," ",1)</f>
        <v xml:space="preserve"> </v>
      </c>
    </row>
    <row r="344" spans="1:41" ht="15.95" customHeight="1">
      <c r="A344" s="57" t="s">
        <v>110</v>
      </c>
      <c r="B344" s="57" t="s">
        <v>636</v>
      </c>
      <c r="C344" s="57" t="s">
        <v>896</v>
      </c>
      <c r="D344" s="57" t="s">
        <v>897</v>
      </c>
      <c r="E344" s="19">
        <v>499.97999999999996</v>
      </c>
      <c r="F344" s="2">
        <f t="shared" si="75"/>
        <v>783468.65999999992</v>
      </c>
      <c r="G344" s="42">
        <v>0</v>
      </c>
      <c r="H344" s="58">
        <v>0</v>
      </c>
      <c r="I344" s="50">
        <f t="shared" si="65"/>
        <v>0</v>
      </c>
      <c r="J344" s="58">
        <v>0</v>
      </c>
      <c r="K344" s="58">
        <v>0</v>
      </c>
      <c r="L344" s="58">
        <v>0</v>
      </c>
      <c r="M344" s="58">
        <v>0</v>
      </c>
      <c r="N344" s="2">
        <f t="shared" si="66"/>
        <v>0</v>
      </c>
      <c r="O344" s="4">
        <f t="shared" si="67"/>
        <v>783469</v>
      </c>
      <c r="P344" s="58">
        <v>0</v>
      </c>
      <c r="Q344" s="58">
        <v>0</v>
      </c>
      <c r="R344" s="4">
        <f t="shared" si="68"/>
        <v>0</v>
      </c>
      <c r="S344" s="6">
        <f t="shared" si="76"/>
        <v>35963.561399999999</v>
      </c>
      <c r="T344" s="40">
        <v>0</v>
      </c>
      <c r="U344" s="6">
        <f t="shared" si="69"/>
        <v>0</v>
      </c>
      <c r="V344" s="6">
        <f t="shared" si="70"/>
        <v>35963.561399999999</v>
      </c>
      <c r="W344" s="4">
        <f t="shared" si="71"/>
        <v>719271</v>
      </c>
      <c r="X344" s="21">
        <f t="shared" si="72"/>
        <v>1502740</v>
      </c>
      <c r="Y344" s="22">
        <v>0</v>
      </c>
      <c r="Z344" s="22"/>
      <c r="AA344" s="20">
        <v>0</v>
      </c>
      <c r="AB344" s="4">
        <f t="shared" si="73"/>
        <v>0</v>
      </c>
      <c r="AC344" s="4">
        <f t="shared" si="74"/>
        <v>1502740</v>
      </c>
      <c r="AD344" s="22"/>
      <c r="AE344" s="22"/>
      <c r="AF344" s="22"/>
      <c r="AG344" s="22"/>
      <c r="AH344" s="22"/>
      <c r="AI344" s="22"/>
      <c r="AJ344" s="28">
        <v>0</v>
      </c>
      <c r="AK344" s="28">
        <v>11422</v>
      </c>
      <c r="AL344" s="28"/>
      <c r="AM344" s="7">
        <f t="shared" si="77"/>
        <v>1491318</v>
      </c>
      <c r="AN344" s="43" t="str">
        <f>IF(O344&gt;0," ",1)</f>
        <v xml:space="preserve"> </v>
      </c>
      <c r="AO344" s="43" t="str">
        <f>IF(W344&gt;0," ",1)</f>
        <v xml:space="preserve"> </v>
      </c>
    </row>
    <row r="345" spans="1:41" ht="15.95" customHeight="1">
      <c r="A345" s="59" t="s">
        <v>110</v>
      </c>
      <c r="B345" s="59" t="s">
        <v>636</v>
      </c>
      <c r="C345" s="59" t="s">
        <v>931</v>
      </c>
      <c r="D345" s="59" t="s">
        <v>933</v>
      </c>
      <c r="E345" s="19">
        <v>4154.63</v>
      </c>
      <c r="F345" s="2">
        <f t="shared" si="75"/>
        <v>6510305.21</v>
      </c>
      <c r="G345" s="41">
        <v>0</v>
      </c>
      <c r="H345" s="60">
        <v>0</v>
      </c>
      <c r="I345" s="50">
        <f t="shared" si="65"/>
        <v>0</v>
      </c>
      <c r="J345" s="60">
        <v>0</v>
      </c>
      <c r="K345" s="60">
        <v>0</v>
      </c>
      <c r="L345" s="60">
        <v>0</v>
      </c>
      <c r="M345" s="60">
        <v>0</v>
      </c>
      <c r="N345" s="2">
        <f t="shared" si="66"/>
        <v>0</v>
      </c>
      <c r="O345" s="4">
        <f t="shared" si="67"/>
        <v>6510305</v>
      </c>
      <c r="P345" s="60">
        <v>2216</v>
      </c>
      <c r="Q345" s="60">
        <v>33</v>
      </c>
      <c r="R345" s="4">
        <f t="shared" si="68"/>
        <v>101648</v>
      </c>
      <c r="S345" s="6">
        <f t="shared" si="76"/>
        <v>298842.53590000002</v>
      </c>
      <c r="T345" s="39">
        <v>0</v>
      </c>
      <c r="U345" s="6">
        <f t="shared" si="69"/>
        <v>0</v>
      </c>
      <c r="V345" s="6">
        <f t="shared" si="70"/>
        <v>298842.53590000002</v>
      </c>
      <c r="W345" s="4">
        <f t="shared" si="71"/>
        <v>5976851</v>
      </c>
      <c r="X345" s="21">
        <f t="shared" si="72"/>
        <v>12588804</v>
      </c>
      <c r="Y345" s="22">
        <v>0</v>
      </c>
      <c r="Z345" s="22"/>
      <c r="AA345" s="20">
        <v>0</v>
      </c>
      <c r="AB345" s="4">
        <f t="shared" si="73"/>
        <v>0</v>
      </c>
      <c r="AC345" s="4">
        <f t="shared" si="74"/>
        <v>12588804</v>
      </c>
      <c r="AD345" s="22"/>
      <c r="AE345" s="22"/>
      <c r="AF345" s="22"/>
      <c r="AG345" s="22"/>
      <c r="AH345" s="22"/>
      <c r="AI345" s="22"/>
      <c r="AJ345" s="28">
        <v>0</v>
      </c>
      <c r="AK345" s="28"/>
      <c r="AL345" s="28"/>
      <c r="AM345" s="7">
        <f t="shared" si="77"/>
        <v>12588804</v>
      </c>
      <c r="AN345" s="43" t="str">
        <f>IF(O345&gt;0," ",1)</f>
        <v xml:space="preserve"> </v>
      </c>
      <c r="AO345" s="43" t="str">
        <f>IF(W345&gt;0," ",1)</f>
        <v xml:space="preserve"> </v>
      </c>
    </row>
    <row r="346" spans="1:41" ht="15.95" customHeight="1">
      <c r="A346" s="57" t="s">
        <v>110</v>
      </c>
      <c r="B346" s="57" t="s">
        <v>636</v>
      </c>
      <c r="C346" s="57" t="s">
        <v>899</v>
      </c>
      <c r="D346" s="57" t="s">
        <v>900</v>
      </c>
      <c r="E346" s="19">
        <v>1625.55</v>
      </c>
      <c r="F346" s="2">
        <f t="shared" si="75"/>
        <v>2547236.85</v>
      </c>
      <c r="G346" s="41">
        <v>0</v>
      </c>
      <c r="H346" s="58">
        <v>0</v>
      </c>
      <c r="I346" s="50">
        <f t="shared" si="65"/>
        <v>0</v>
      </c>
      <c r="J346" s="58">
        <v>0</v>
      </c>
      <c r="K346" s="58">
        <v>0</v>
      </c>
      <c r="L346" s="58">
        <v>0</v>
      </c>
      <c r="M346" s="58">
        <v>0</v>
      </c>
      <c r="N346" s="2">
        <f t="shared" si="66"/>
        <v>0</v>
      </c>
      <c r="O346" s="4">
        <f t="shared" si="67"/>
        <v>2547237</v>
      </c>
      <c r="P346" s="58">
        <v>0</v>
      </c>
      <c r="Q346" s="58">
        <v>0</v>
      </c>
      <c r="R346" s="4">
        <f t="shared" si="68"/>
        <v>0</v>
      </c>
      <c r="S346" s="6">
        <f t="shared" si="76"/>
        <v>116925.8115</v>
      </c>
      <c r="T346" s="39">
        <v>0</v>
      </c>
      <c r="U346" s="6">
        <f t="shared" si="69"/>
        <v>0</v>
      </c>
      <c r="V346" s="6">
        <f t="shared" si="70"/>
        <v>116925.8115</v>
      </c>
      <c r="W346" s="4">
        <f t="shared" si="71"/>
        <v>2338516</v>
      </c>
      <c r="X346" s="21">
        <f t="shared" si="72"/>
        <v>4885753</v>
      </c>
      <c r="Y346" s="22">
        <v>0</v>
      </c>
      <c r="Z346" s="22"/>
      <c r="AA346" s="20">
        <v>0</v>
      </c>
      <c r="AB346" s="4">
        <f t="shared" si="73"/>
        <v>0</v>
      </c>
      <c r="AC346" s="4">
        <f t="shared" si="74"/>
        <v>4885753</v>
      </c>
      <c r="AD346" s="22"/>
      <c r="AE346" s="22"/>
      <c r="AF346" s="22"/>
      <c r="AG346" s="22"/>
      <c r="AH346" s="22"/>
      <c r="AI346" s="22"/>
      <c r="AJ346" s="28">
        <v>0</v>
      </c>
      <c r="AK346" s="28"/>
      <c r="AL346" s="28"/>
      <c r="AM346" s="7">
        <f t="shared" si="77"/>
        <v>4885753</v>
      </c>
      <c r="AN346" s="43" t="str">
        <f>IF(O346&gt;0," ",1)</f>
        <v xml:space="preserve"> </v>
      </c>
      <c r="AO346" s="43" t="str">
        <f>IF(W346&gt;0," ",1)</f>
        <v xml:space="preserve"> </v>
      </c>
    </row>
    <row r="347" spans="1:41" ht="15.95" customHeight="1">
      <c r="A347" s="57" t="s">
        <v>110</v>
      </c>
      <c r="B347" s="57" t="s">
        <v>636</v>
      </c>
      <c r="C347" s="57" t="s">
        <v>901</v>
      </c>
      <c r="D347" s="57" t="s">
        <v>902</v>
      </c>
      <c r="E347" s="19">
        <v>668.22</v>
      </c>
      <c r="F347" s="2">
        <f t="shared" si="75"/>
        <v>1047100.74</v>
      </c>
      <c r="G347" s="41">
        <v>0</v>
      </c>
      <c r="H347" s="58">
        <v>0</v>
      </c>
      <c r="I347" s="50">
        <f t="shared" si="65"/>
        <v>0</v>
      </c>
      <c r="J347" s="58">
        <v>0</v>
      </c>
      <c r="K347" s="58">
        <v>0</v>
      </c>
      <c r="L347" s="58">
        <v>0</v>
      </c>
      <c r="M347" s="58">
        <v>0</v>
      </c>
      <c r="N347" s="2">
        <f t="shared" si="66"/>
        <v>0</v>
      </c>
      <c r="O347" s="4">
        <f t="shared" si="67"/>
        <v>1047101</v>
      </c>
      <c r="P347" s="58">
        <v>0</v>
      </c>
      <c r="Q347" s="58">
        <v>0</v>
      </c>
      <c r="R347" s="4">
        <f t="shared" si="68"/>
        <v>0</v>
      </c>
      <c r="S347" s="6">
        <f t="shared" si="76"/>
        <v>48065.064599999998</v>
      </c>
      <c r="T347" s="39">
        <v>0</v>
      </c>
      <c r="U347" s="6">
        <f t="shared" si="69"/>
        <v>0</v>
      </c>
      <c r="V347" s="6">
        <f t="shared" si="70"/>
        <v>48065.064599999998</v>
      </c>
      <c r="W347" s="4">
        <f t="shared" si="71"/>
        <v>961301</v>
      </c>
      <c r="X347" s="21">
        <f t="shared" si="72"/>
        <v>2008402</v>
      </c>
      <c r="Y347" s="22">
        <v>0</v>
      </c>
      <c r="Z347" s="22"/>
      <c r="AA347" s="20">
        <v>0</v>
      </c>
      <c r="AB347" s="4">
        <f t="shared" si="73"/>
        <v>0</v>
      </c>
      <c r="AC347" s="4">
        <f t="shared" si="74"/>
        <v>2008402</v>
      </c>
      <c r="AD347" s="22"/>
      <c r="AE347" s="22"/>
      <c r="AF347" s="22"/>
      <c r="AG347" s="22"/>
      <c r="AH347" s="22"/>
      <c r="AI347" s="22"/>
      <c r="AJ347" s="28">
        <v>0</v>
      </c>
      <c r="AK347" s="28"/>
      <c r="AL347" s="28"/>
      <c r="AM347" s="7">
        <f t="shared" si="77"/>
        <v>2008402</v>
      </c>
      <c r="AN347" s="43" t="str">
        <f>IF(O347&gt;0," ",1)</f>
        <v xml:space="preserve"> </v>
      </c>
      <c r="AO347" s="43" t="str">
        <f>IF(W347&gt;0," ",1)</f>
        <v xml:space="preserve"> </v>
      </c>
    </row>
    <row r="348" spans="1:41" ht="15.95" customHeight="1">
      <c r="A348" s="57" t="s">
        <v>110</v>
      </c>
      <c r="B348" s="57" t="s">
        <v>636</v>
      </c>
      <c r="C348" s="57" t="s">
        <v>51</v>
      </c>
      <c r="D348" s="57" t="s">
        <v>639</v>
      </c>
      <c r="E348" s="19">
        <v>32699.66</v>
      </c>
      <c r="F348" s="2">
        <f t="shared" si="75"/>
        <v>51240367.219999999</v>
      </c>
      <c r="G348" s="41">
        <v>15920734.5</v>
      </c>
      <c r="H348" s="58">
        <v>4079312</v>
      </c>
      <c r="I348" s="50">
        <f t="shared" si="65"/>
        <v>3059484</v>
      </c>
      <c r="J348" s="58">
        <v>2914872</v>
      </c>
      <c r="K348" s="58">
        <v>108953</v>
      </c>
      <c r="L348" s="58">
        <v>7986098</v>
      </c>
      <c r="M348" s="58">
        <v>0</v>
      </c>
      <c r="N348" s="2">
        <f t="shared" si="66"/>
        <v>29990141.5</v>
      </c>
      <c r="O348" s="4">
        <f t="shared" si="67"/>
        <v>21250226</v>
      </c>
      <c r="P348" s="58">
        <v>7741</v>
      </c>
      <c r="Q348" s="58">
        <v>33</v>
      </c>
      <c r="R348" s="4">
        <f t="shared" si="68"/>
        <v>355080</v>
      </c>
      <c r="S348" s="6">
        <f t="shared" si="76"/>
        <v>2352086.5438000001</v>
      </c>
      <c r="T348" s="39">
        <v>967237819</v>
      </c>
      <c r="U348" s="6">
        <f t="shared" si="69"/>
        <v>967237.81900000002</v>
      </c>
      <c r="V348" s="6">
        <f t="shared" si="70"/>
        <v>1384848.7248</v>
      </c>
      <c r="W348" s="4">
        <f t="shared" si="71"/>
        <v>27696974</v>
      </c>
      <c r="X348" s="21">
        <f t="shared" si="72"/>
        <v>49302280</v>
      </c>
      <c r="Y348" s="22">
        <v>0</v>
      </c>
      <c r="Z348" s="22"/>
      <c r="AA348" s="20">
        <v>0</v>
      </c>
      <c r="AB348" s="4">
        <f t="shared" si="73"/>
        <v>0</v>
      </c>
      <c r="AC348" s="4">
        <f t="shared" si="74"/>
        <v>49302280</v>
      </c>
      <c r="AD348" s="22"/>
      <c r="AE348" s="22"/>
      <c r="AF348" s="22"/>
      <c r="AG348" s="22"/>
      <c r="AH348" s="22"/>
      <c r="AI348" s="22"/>
      <c r="AJ348" s="28">
        <v>0</v>
      </c>
      <c r="AK348" s="28"/>
      <c r="AL348" s="28">
        <v>14283</v>
      </c>
      <c r="AM348" s="7">
        <f t="shared" si="77"/>
        <v>49316563</v>
      </c>
      <c r="AN348" s="43" t="str">
        <f>IF(O348&gt;0," ",1)</f>
        <v xml:space="preserve"> </v>
      </c>
      <c r="AO348" s="43" t="str">
        <f>IF(W348&gt;0," ",1)</f>
        <v xml:space="preserve"> </v>
      </c>
    </row>
    <row r="349" spans="1:41" ht="15.95" customHeight="1">
      <c r="A349" s="57" t="s">
        <v>110</v>
      </c>
      <c r="B349" s="57" t="s">
        <v>636</v>
      </c>
      <c r="C349" s="57" t="s">
        <v>96</v>
      </c>
      <c r="D349" s="57" t="s">
        <v>640</v>
      </c>
      <c r="E349" s="19">
        <v>1407.63</v>
      </c>
      <c r="F349" s="2">
        <f t="shared" si="75"/>
        <v>2205756.21</v>
      </c>
      <c r="G349" s="41">
        <v>1517774.18</v>
      </c>
      <c r="H349" s="58">
        <v>198121</v>
      </c>
      <c r="I349" s="50">
        <f t="shared" si="65"/>
        <v>148590.75</v>
      </c>
      <c r="J349" s="58">
        <v>140767</v>
      </c>
      <c r="K349" s="58">
        <v>5267</v>
      </c>
      <c r="L349" s="58">
        <v>361187</v>
      </c>
      <c r="M349" s="58">
        <v>172894</v>
      </c>
      <c r="N349" s="2">
        <f t="shared" si="66"/>
        <v>2346479.9299999997</v>
      </c>
      <c r="O349" s="4">
        <f t="shared" si="67"/>
        <v>0</v>
      </c>
      <c r="P349" s="58">
        <v>664</v>
      </c>
      <c r="Q349" s="58">
        <v>62</v>
      </c>
      <c r="R349" s="4">
        <f t="shared" si="68"/>
        <v>57224</v>
      </c>
      <c r="S349" s="6">
        <f t="shared" si="76"/>
        <v>101250.8259</v>
      </c>
      <c r="T349" s="39">
        <v>91875795</v>
      </c>
      <c r="U349" s="6">
        <f t="shared" si="69"/>
        <v>91875.794999999998</v>
      </c>
      <c r="V349" s="6">
        <f t="shared" si="70"/>
        <v>9375.0308999999979</v>
      </c>
      <c r="W349" s="4">
        <f t="shared" si="71"/>
        <v>187501</v>
      </c>
      <c r="X349" s="21">
        <f t="shared" si="72"/>
        <v>244725</v>
      </c>
      <c r="Y349" s="22">
        <v>0</v>
      </c>
      <c r="Z349" s="22"/>
      <c r="AA349" s="20">
        <v>0</v>
      </c>
      <c r="AB349" s="4">
        <f t="shared" si="73"/>
        <v>0</v>
      </c>
      <c r="AC349" s="4">
        <f t="shared" si="74"/>
        <v>244725</v>
      </c>
      <c r="AD349" s="22"/>
      <c r="AE349" s="22"/>
      <c r="AF349" s="22"/>
      <c r="AG349" s="22"/>
      <c r="AH349" s="22"/>
      <c r="AI349" s="22"/>
      <c r="AJ349" s="28">
        <v>0</v>
      </c>
      <c r="AK349" s="28"/>
      <c r="AL349" s="28"/>
      <c r="AM349" s="7">
        <f t="shared" si="77"/>
        <v>244725</v>
      </c>
      <c r="AN349" s="43">
        <f>IF(O349&gt;0," ",1)</f>
        <v>1</v>
      </c>
      <c r="AO349" s="43" t="str">
        <f>IF(W349&gt;0," ",1)</f>
        <v xml:space="preserve"> </v>
      </c>
    </row>
    <row r="350" spans="1:41" ht="15.95" customHeight="1">
      <c r="A350" s="57" t="s">
        <v>110</v>
      </c>
      <c r="B350" s="57" t="s">
        <v>636</v>
      </c>
      <c r="C350" s="57" t="s">
        <v>209</v>
      </c>
      <c r="D350" s="57" t="s">
        <v>847</v>
      </c>
      <c r="E350" s="19">
        <v>8677.7999999999993</v>
      </c>
      <c r="F350" s="2">
        <f t="shared" si="75"/>
        <v>13598112.6</v>
      </c>
      <c r="G350" s="41">
        <v>3550369.18</v>
      </c>
      <c r="H350" s="58">
        <v>1203831</v>
      </c>
      <c r="I350" s="50">
        <f t="shared" si="65"/>
        <v>902873.25</v>
      </c>
      <c r="J350" s="58">
        <v>845353</v>
      </c>
      <c r="K350" s="58">
        <v>32888</v>
      </c>
      <c r="L350" s="58">
        <v>2216001</v>
      </c>
      <c r="M350" s="58">
        <v>24385</v>
      </c>
      <c r="N350" s="2">
        <f t="shared" si="66"/>
        <v>7571869.4299999997</v>
      </c>
      <c r="O350" s="4">
        <f t="shared" si="67"/>
        <v>6026243</v>
      </c>
      <c r="P350" s="58">
        <v>4178</v>
      </c>
      <c r="Q350" s="58">
        <v>33</v>
      </c>
      <c r="R350" s="4">
        <f t="shared" si="68"/>
        <v>191645</v>
      </c>
      <c r="S350" s="6">
        <f t="shared" si="76"/>
        <v>624194.15399999998</v>
      </c>
      <c r="T350" s="39">
        <v>209956782</v>
      </c>
      <c r="U350" s="6">
        <f t="shared" si="69"/>
        <v>209956.78200000001</v>
      </c>
      <c r="V350" s="6">
        <f t="shared" si="70"/>
        <v>414237.37199999997</v>
      </c>
      <c r="W350" s="4">
        <f t="shared" si="71"/>
        <v>8284747</v>
      </c>
      <c r="X350" s="21">
        <f t="shared" si="72"/>
        <v>14502635</v>
      </c>
      <c r="Y350" s="22">
        <v>0</v>
      </c>
      <c r="Z350" s="22"/>
      <c r="AA350" s="20">
        <v>0</v>
      </c>
      <c r="AB350" s="4">
        <f t="shared" si="73"/>
        <v>0</v>
      </c>
      <c r="AC350" s="4">
        <f t="shared" si="74"/>
        <v>14502635</v>
      </c>
      <c r="AD350" s="22"/>
      <c r="AE350" s="22"/>
      <c r="AF350" s="22"/>
      <c r="AG350" s="22"/>
      <c r="AH350" s="22"/>
      <c r="AI350" s="22"/>
      <c r="AJ350" s="28">
        <v>0</v>
      </c>
      <c r="AK350" s="28"/>
      <c r="AL350" s="28"/>
      <c r="AM350" s="7">
        <f t="shared" si="77"/>
        <v>14502635</v>
      </c>
      <c r="AN350" s="43" t="str">
        <f>IF(O350&gt;0," ",1)</f>
        <v xml:space="preserve"> </v>
      </c>
      <c r="AO350" s="43" t="str">
        <f>IF(W350&gt;0," ",1)</f>
        <v xml:space="preserve"> </v>
      </c>
    </row>
    <row r="351" spans="1:41" ht="15.95" customHeight="1">
      <c r="A351" s="57" t="s">
        <v>110</v>
      </c>
      <c r="B351" s="57" t="s">
        <v>636</v>
      </c>
      <c r="C351" s="57" t="s">
        <v>193</v>
      </c>
      <c r="D351" s="57" t="s">
        <v>641</v>
      </c>
      <c r="E351" s="19">
        <v>8142.23</v>
      </c>
      <c r="F351" s="2">
        <f t="shared" si="75"/>
        <v>12758874.41</v>
      </c>
      <c r="G351" s="41">
        <v>6227397.0700000003</v>
      </c>
      <c r="H351" s="58">
        <v>1155496</v>
      </c>
      <c r="I351" s="50">
        <f t="shared" si="65"/>
        <v>866622</v>
      </c>
      <c r="J351" s="58">
        <v>828680</v>
      </c>
      <c r="K351" s="58">
        <v>30776</v>
      </c>
      <c r="L351" s="58">
        <v>1605517</v>
      </c>
      <c r="M351" s="58">
        <v>5787</v>
      </c>
      <c r="N351" s="2">
        <f t="shared" si="66"/>
        <v>9564779.0700000003</v>
      </c>
      <c r="O351" s="4">
        <f t="shared" si="67"/>
        <v>3194095</v>
      </c>
      <c r="P351" s="58">
        <v>4680</v>
      </c>
      <c r="Q351" s="58">
        <v>33</v>
      </c>
      <c r="R351" s="4">
        <f t="shared" si="68"/>
        <v>214672</v>
      </c>
      <c r="S351" s="6">
        <f t="shared" si="76"/>
        <v>585670.60389999999</v>
      </c>
      <c r="T351" s="39">
        <v>370843735</v>
      </c>
      <c r="U351" s="6">
        <f t="shared" si="69"/>
        <v>370843.73499999999</v>
      </c>
      <c r="V351" s="6">
        <f t="shared" si="70"/>
        <v>214826.8689</v>
      </c>
      <c r="W351" s="4">
        <f t="shared" si="71"/>
        <v>4296537</v>
      </c>
      <c r="X351" s="21">
        <f t="shared" si="72"/>
        <v>7705304</v>
      </c>
      <c r="Y351" s="22">
        <v>0</v>
      </c>
      <c r="Z351" s="22"/>
      <c r="AA351" s="20">
        <v>0</v>
      </c>
      <c r="AB351" s="4">
        <f t="shared" si="73"/>
        <v>0</v>
      </c>
      <c r="AC351" s="4">
        <f t="shared" si="74"/>
        <v>7705304</v>
      </c>
      <c r="AD351" s="22"/>
      <c r="AE351" s="22"/>
      <c r="AF351" s="22"/>
      <c r="AG351" s="22"/>
      <c r="AH351" s="22"/>
      <c r="AI351" s="22"/>
      <c r="AJ351" s="28">
        <v>0</v>
      </c>
      <c r="AK351" s="28"/>
      <c r="AL351" s="28">
        <v>1954</v>
      </c>
      <c r="AM351" s="7">
        <f t="shared" si="77"/>
        <v>7707258</v>
      </c>
      <c r="AN351" s="43" t="str">
        <f>IF(O351&gt;0," ",1)</f>
        <v xml:space="preserve"> </v>
      </c>
      <c r="AO351" s="43" t="str">
        <f>IF(W351&gt;0," ",1)</f>
        <v xml:space="preserve"> </v>
      </c>
    </row>
    <row r="352" spans="1:41" ht="15.95" customHeight="1">
      <c r="A352" s="57" t="s">
        <v>110</v>
      </c>
      <c r="B352" s="57" t="s">
        <v>636</v>
      </c>
      <c r="C352" s="57" t="s">
        <v>56</v>
      </c>
      <c r="D352" s="57" t="s">
        <v>642</v>
      </c>
      <c r="E352" s="19">
        <v>3463.42</v>
      </c>
      <c r="F352" s="2">
        <f t="shared" si="75"/>
        <v>5427179.1399999997</v>
      </c>
      <c r="G352" s="41">
        <v>1211159.3600000001</v>
      </c>
      <c r="H352" s="58">
        <v>445103</v>
      </c>
      <c r="I352" s="50">
        <f t="shared" si="65"/>
        <v>333827.25</v>
      </c>
      <c r="J352" s="58">
        <v>315833</v>
      </c>
      <c r="K352" s="58">
        <v>11815</v>
      </c>
      <c r="L352" s="58">
        <v>890556</v>
      </c>
      <c r="M352" s="58">
        <v>44510</v>
      </c>
      <c r="N352" s="2">
        <f t="shared" si="66"/>
        <v>2807700.6100000003</v>
      </c>
      <c r="O352" s="4">
        <f t="shared" si="67"/>
        <v>2619479</v>
      </c>
      <c r="P352" s="58">
        <v>1561</v>
      </c>
      <c r="Q352" s="58">
        <v>33</v>
      </c>
      <c r="R352" s="4">
        <f t="shared" si="68"/>
        <v>71603</v>
      </c>
      <c r="S352" s="6">
        <f t="shared" si="76"/>
        <v>249123.80059999999</v>
      </c>
      <c r="T352" s="39">
        <v>76113064</v>
      </c>
      <c r="U352" s="6">
        <f t="shared" si="69"/>
        <v>76113.063999999998</v>
      </c>
      <c r="V352" s="6">
        <f t="shared" si="70"/>
        <v>173010.7366</v>
      </c>
      <c r="W352" s="4">
        <f t="shared" si="71"/>
        <v>3460215</v>
      </c>
      <c r="X352" s="21">
        <f t="shared" si="72"/>
        <v>6151297</v>
      </c>
      <c r="Y352" s="22">
        <v>0</v>
      </c>
      <c r="Z352" s="22"/>
      <c r="AA352" s="20">
        <v>0</v>
      </c>
      <c r="AB352" s="4">
        <f t="shared" si="73"/>
        <v>0</v>
      </c>
      <c r="AC352" s="4">
        <f t="shared" si="74"/>
        <v>6151297</v>
      </c>
      <c r="AD352" s="22"/>
      <c r="AE352" s="22"/>
      <c r="AF352" s="22"/>
      <c r="AG352" s="22"/>
      <c r="AH352" s="22"/>
      <c r="AI352" s="22"/>
      <c r="AJ352" s="28">
        <v>0</v>
      </c>
      <c r="AK352" s="28"/>
      <c r="AL352" s="28"/>
      <c r="AM352" s="7">
        <f t="shared" si="77"/>
        <v>6151297</v>
      </c>
      <c r="AN352" s="43" t="str">
        <f>IF(O352&gt;0," ",1)</f>
        <v xml:space="preserve"> </v>
      </c>
      <c r="AO352" s="43" t="str">
        <f>IF(W352&gt;0," ",1)</f>
        <v xml:space="preserve"> </v>
      </c>
    </row>
    <row r="353" spans="1:41" ht="15.95" customHeight="1">
      <c r="A353" s="57" t="s">
        <v>110</v>
      </c>
      <c r="B353" s="57" t="s">
        <v>636</v>
      </c>
      <c r="C353" s="57" t="s">
        <v>93</v>
      </c>
      <c r="D353" s="57" t="s">
        <v>643</v>
      </c>
      <c r="E353" s="19">
        <v>1693.09</v>
      </c>
      <c r="F353" s="2">
        <f t="shared" si="75"/>
        <v>2653072.0299999998</v>
      </c>
      <c r="G353" s="41">
        <v>627127.16</v>
      </c>
      <c r="H353" s="58">
        <v>236308</v>
      </c>
      <c r="I353" s="50">
        <f t="shared" si="65"/>
        <v>177231</v>
      </c>
      <c r="J353" s="58">
        <v>167606</v>
      </c>
      <c r="K353" s="58">
        <v>6285</v>
      </c>
      <c r="L353" s="58">
        <v>460582</v>
      </c>
      <c r="M353" s="58">
        <v>10949</v>
      </c>
      <c r="N353" s="2">
        <f t="shared" si="66"/>
        <v>1449780.1600000001</v>
      </c>
      <c r="O353" s="4">
        <f t="shared" si="67"/>
        <v>1203292</v>
      </c>
      <c r="P353" s="58">
        <v>881</v>
      </c>
      <c r="Q353" s="58">
        <v>33</v>
      </c>
      <c r="R353" s="4">
        <f t="shared" si="68"/>
        <v>40411</v>
      </c>
      <c r="S353" s="6">
        <f t="shared" si="76"/>
        <v>121783.96369999999</v>
      </c>
      <c r="T353" s="39">
        <v>37710593</v>
      </c>
      <c r="U353" s="6">
        <f t="shared" si="69"/>
        <v>37710.593000000001</v>
      </c>
      <c r="V353" s="6">
        <f t="shared" si="70"/>
        <v>84073.370699999999</v>
      </c>
      <c r="W353" s="4">
        <f t="shared" si="71"/>
        <v>1681467</v>
      </c>
      <c r="X353" s="21">
        <f t="shared" si="72"/>
        <v>2925170</v>
      </c>
      <c r="Y353" s="22">
        <v>0</v>
      </c>
      <c r="Z353" s="22"/>
      <c r="AA353" s="20">
        <v>0</v>
      </c>
      <c r="AB353" s="4">
        <f t="shared" si="73"/>
        <v>0</v>
      </c>
      <c r="AC353" s="4">
        <f t="shared" si="74"/>
        <v>2925170</v>
      </c>
      <c r="AD353" s="22"/>
      <c r="AE353" s="22"/>
      <c r="AF353" s="22"/>
      <c r="AG353" s="22"/>
      <c r="AH353" s="22"/>
      <c r="AI353" s="22"/>
      <c r="AJ353" s="28">
        <v>0</v>
      </c>
      <c r="AK353" s="28"/>
      <c r="AL353" s="28"/>
      <c r="AM353" s="7">
        <f t="shared" si="77"/>
        <v>2925170</v>
      </c>
      <c r="AN353" s="43" t="str">
        <f>IF(O353&gt;0," ",1)</f>
        <v xml:space="preserve"> </v>
      </c>
      <c r="AO353" s="43" t="str">
        <f>IF(W353&gt;0," ",1)</f>
        <v xml:space="preserve"> </v>
      </c>
    </row>
    <row r="354" spans="1:41" ht="15.95" customHeight="1">
      <c r="A354" s="57" t="s">
        <v>110</v>
      </c>
      <c r="B354" s="57" t="s">
        <v>636</v>
      </c>
      <c r="C354" s="57" t="s">
        <v>99</v>
      </c>
      <c r="D354" s="57" t="s">
        <v>644</v>
      </c>
      <c r="E354" s="19">
        <v>36051.97</v>
      </c>
      <c r="F354" s="2">
        <f t="shared" si="75"/>
        <v>56493436.990000002</v>
      </c>
      <c r="G354" s="41">
        <v>30860785.760000002</v>
      </c>
      <c r="H354" s="58">
        <v>4990667</v>
      </c>
      <c r="I354" s="50">
        <f t="shared" si="65"/>
        <v>3743000.25</v>
      </c>
      <c r="J354" s="58">
        <v>3569722</v>
      </c>
      <c r="K354" s="58">
        <v>133152</v>
      </c>
      <c r="L354" s="58">
        <v>8229168</v>
      </c>
      <c r="M354" s="58">
        <v>8064</v>
      </c>
      <c r="N354" s="2">
        <f t="shared" si="66"/>
        <v>46543892.010000005</v>
      </c>
      <c r="O354" s="4">
        <f t="shared" si="67"/>
        <v>9949545</v>
      </c>
      <c r="P354" s="58">
        <v>14897</v>
      </c>
      <c r="Q354" s="58">
        <v>33</v>
      </c>
      <c r="R354" s="4">
        <f t="shared" si="68"/>
        <v>683325</v>
      </c>
      <c r="S354" s="6">
        <f t="shared" si="76"/>
        <v>2593218.2020999999</v>
      </c>
      <c r="T354" s="39">
        <v>1823256320</v>
      </c>
      <c r="U354" s="6">
        <f t="shared" si="69"/>
        <v>1823256.32</v>
      </c>
      <c r="V354" s="6">
        <f t="shared" si="70"/>
        <v>769961.88209999981</v>
      </c>
      <c r="W354" s="4">
        <f t="shared" si="71"/>
        <v>15399238</v>
      </c>
      <c r="X354" s="21">
        <f t="shared" si="72"/>
        <v>26032108</v>
      </c>
      <c r="Y354" s="22">
        <v>0</v>
      </c>
      <c r="Z354" s="22"/>
      <c r="AA354" s="20">
        <v>0</v>
      </c>
      <c r="AB354" s="4">
        <f t="shared" si="73"/>
        <v>0</v>
      </c>
      <c r="AC354" s="4">
        <f t="shared" si="74"/>
        <v>26032108</v>
      </c>
      <c r="AD354" s="22"/>
      <c r="AE354" s="22"/>
      <c r="AF354" s="22"/>
      <c r="AG354" s="22"/>
      <c r="AH354" s="22"/>
      <c r="AI354" s="22"/>
      <c r="AJ354" s="28">
        <v>0</v>
      </c>
      <c r="AK354" s="28"/>
      <c r="AL354" s="28">
        <v>421</v>
      </c>
      <c r="AM354" s="7">
        <f t="shared" si="77"/>
        <v>26032529</v>
      </c>
      <c r="AN354" s="43" t="str">
        <f>IF(O354&gt;0," ",1)</f>
        <v xml:space="preserve"> </v>
      </c>
      <c r="AO354" s="43" t="str">
        <f>IF(W354&gt;0," ",1)</f>
        <v xml:space="preserve"> </v>
      </c>
    </row>
    <row r="355" spans="1:41" ht="15.95" customHeight="1">
      <c r="A355" s="57" t="s">
        <v>110</v>
      </c>
      <c r="B355" s="57" t="s">
        <v>636</v>
      </c>
      <c r="C355" s="57" t="s">
        <v>64</v>
      </c>
      <c r="D355" s="57" t="s">
        <v>645</v>
      </c>
      <c r="E355" s="19">
        <v>1511.48</v>
      </c>
      <c r="F355" s="2">
        <f t="shared" si="75"/>
        <v>2368489.16</v>
      </c>
      <c r="G355" s="41">
        <v>646121.14</v>
      </c>
      <c r="H355" s="58">
        <v>209205</v>
      </c>
      <c r="I355" s="50">
        <f t="shared" si="65"/>
        <v>156903.75</v>
      </c>
      <c r="J355" s="58">
        <v>148361</v>
      </c>
      <c r="K355" s="58">
        <v>5577</v>
      </c>
      <c r="L355" s="58">
        <v>454008</v>
      </c>
      <c r="M355" s="58">
        <v>0</v>
      </c>
      <c r="N355" s="2">
        <f t="shared" si="66"/>
        <v>1410970.8900000001</v>
      </c>
      <c r="O355" s="4">
        <f t="shared" si="67"/>
        <v>957518</v>
      </c>
      <c r="P355" s="58">
        <v>767</v>
      </c>
      <c r="Q355" s="58">
        <v>33</v>
      </c>
      <c r="R355" s="4">
        <f t="shared" si="68"/>
        <v>35182</v>
      </c>
      <c r="S355" s="6">
        <f t="shared" si="76"/>
        <v>108720.7564</v>
      </c>
      <c r="T355" s="39">
        <v>40790476</v>
      </c>
      <c r="U355" s="6">
        <f t="shared" si="69"/>
        <v>40790.476000000002</v>
      </c>
      <c r="V355" s="6">
        <f t="shared" si="70"/>
        <v>67930.280399999989</v>
      </c>
      <c r="W355" s="4">
        <f t="shared" si="71"/>
        <v>1358606</v>
      </c>
      <c r="X355" s="21">
        <f t="shared" si="72"/>
        <v>2351306</v>
      </c>
      <c r="Y355" s="22">
        <v>0</v>
      </c>
      <c r="Z355" s="22"/>
      <c r="AA355" s="20">
        <v>0</v>
      </c>
      <c r="AB355" s="4">
        <f t="shared" si="73"/>
        <v>0</v>
      </c>
      <c r="AC355" s="4">
        <f t="shared" si="74"/>
        <v>2351306</v>
      </c>
      <c r="AD355" s="22"/>
      <c r="AE355" s="22"/>
      <c r="AF355" s="22"/>
      <c r="AG355" s="22"/>
      <c r="AH355" s="22"/>
      <c r="AI355" s="22"/>
      <c r="AJ355" s="28">
        <v>0</v>
      </c>
      <c r="AK355" s="28"/>
      <c r="AL355" s="28"/>
      <c r="AM355" s="7">
        <f t="shared" si="77"/>
        <v>2351306</v>
      </c>
      <c r="AN355" s="43" t="str">
        <f>IF(O355&gt;0," ",1)</f>
        <v xml:space="preserve"> </v>
      </c>
      <c r="AO355" s="43" t="str">
        <f>IF(W355&gt;0," ",1)</f>
        <v xml:space="preserve"> </v>
      </c>
    </row>
    <row r="356" spans="1:41" ht="15.95" customHeight="1">
      <c r="A356" s="57" t="s">
        <v>110</v>
      </c>
      <c r="B356" s="57" t="s">
        <v>636</v>
      </c>
      <c r="C356" s="57" t="s">
        <v>195</v>
      </c>
      <c r="D356" s="57" t="s">
        <v>646</v>
      </c>
      <c r="E356" s="19">
        <v>6366.51</v>
      </c>
      <c r="F356" s="2">
        <f t="shared" si="75"/>
        <v>9976321.1699999999</v>
      </c>
      <c r="G356" s="41">
        <v>5065620.78</v>
      </c>
      <c r="H356" s="58">
        <v>788346</v>
      </c>
      <c r="I356" s="50">
        <f t="shared" si="65"/>
        <v>591259.5</v>
      </c>
      <c r="J356" s="58">
        <v>563580</v>
      </c>
      <c r="K356" s="58">
        <v>21041</v>
      </c>
      <c r="L356" s="58">
        <v>1508864</v>
      </c>
      <c r="M356" s="58">
        <v>0</v>
      </c>
      <c r="N356" s="2">
        <f t="shared" si="66"/>
        <v>7750365.2800000003</v>
      </c>
      <c r="O356" s="4">
        <f t="shared" si="67"/>
        <v>2225956</v>
      </c>
      <c r="P356" s="58">
        <v>2584</v>
      </c>
      <c r="Q356" s="58">
        <v>33</v>
      </c>
      <c r="R356" s="4">
        <f t="shared" si="68"/>
        <v>118528</v>
      </c>
      <c r="S356" s="6">
        <f t="shared" si="76"/>
        <v>457943.06430000003</v>
      </c>
      <c r="T356" s="39">
        <v>331736790</v>
      </c>
      <c r="U356" s="6">
        <f t="shared" si="69"/>
        <v>331736.78999999998</v>
      </c>
      <c r="V356" s="6">
        <f t="shared" si="70"/>
        <v>126206.27430000005</v>
      </c>
      <c r="W356" s="4">
        <f t="shared" si="71"/>
        <v>2524125</v>
      </c>
      <c r="X356" s="21">
        <f t="shared" si="72"/>
        <v>4868609</v>
      </c>
      <c r="Y356" s="22">
        <v>0</v>
      </c>
      <c r="Z356" s="22"/>
      <c r="AA356" s="20">
        <v>0</v>
      </c>
      <c r="AB356" s="4">
        <f t="shared" si="73"/>
        <v>0</v>
      </c>
      <c r="AC356" s="4">
        <f t="shared" si="74"/>
        <v>4868609</v>
      </c>
      <c r="AD356" s="22"/>
      <c r="AE356" s="22"/>
      <c r="AF356" s="22"/>
      <c r="AG356" s="22"/>
      <c r="AH356" s="22"/>
      <c r="AI356" s="22"/>
      <c r="AJ356" s="28">
        <v>0</v>
      </c>
      <c r="AK356" s="28"/>
      <c r="AL356" s="28"/>
      <c r="AM356" s="7">
        <f t="shared" si="77"/>
        <v>4868609</v>
      </c>
      <c r="AN356" s="43" t="str">
        <f>IF(O356&gt;0," ",1)</f>
        <v xml:space="preserve"> </v>
      </c>
      <c r="AO356" s="43" t="str">
        <f>IF(W356&gt;0," ",1)</f>
        <v xml:space="preserve"> </v>
      </c>
    </row>
    <row r="357" spans="1:41" ht="15.95" customHeight="1">
      <c r="A357" s="57" t="s">
        <v>110</v>
      </c>
      <c r="B357" s="57" t="s">
        <v>636</v>
      </c>
      <c r="C357" s="57" t="s">
        <v>217</v>
      </c>
      <c r="D357" s="57" t="s">
        <v>647</v>
      </c>
      <c r="E357" s="19">
        <v>22891.200000000001</v>
      </c>
      <c r="F357" s="2">
        <f t="shared" si="75"/>
        <v>35870510.399999999</v>
      </c>
      <c r="G357" s="41">
        <v>7774666.2300000004</v>
      </c>
      <c r="H357" s="58">
        <v>3083566</v>
      </c>
      <c r="I357" s="50">
        <f t="shared" si="65"/>
        <v>2312674.5</v>
      </c>
      <c r="J357" s="58">
        <v>2203427</v>
      </c>
      <c r="K357" s="58">
        <v>82279</v>
      </c>
      <c r="L357" s="58">
        <v>6422342</v>
      </c>
      <c r="M357" s="58">
        <v>56079</v>
      </c>
      <c r="N357" s="2">
        <f t="shared" si="66"/>
        <v>18851467.73</v>
      </c>
      <c r="O357" s="4">
        <f t="shared" si="67"/>
        <v>17019043</v>
      </c>
      <c r="P357" s="58">
        <v>6600</v>
      </c>
      <c r="Q357" s="58">
        <v>33</v>
      </c>
      <c r="R357" s="4">
        <f t="shared" si="68"/>
        <v>302742</v>
      </c>
      <c r="S357" s="6">
        <f t="shared" si="76"/>
        <v>1646564.0160000001</v>
      </c>
      <c r="T357" s="39">
        <v>481787012</v>
      </c>
      <c r="U357" s="6">
        <f t="shared" si="69"/>
        <v>481787.01199999999</v>
      </c>
      <c r="V357" s="6">
        <f t="shared" si="70"/>
        <v>1164777.0040000002</v>
      </c>
      <c r="W357" s="4">
        <f t="shared" si="71"/>
        <v>23295540</v>
      </c>
      <c r="X357" s="21">
        <f t="shared" si="72"/>
        <v>40617325</v>
      </c>
      <c r="Y357" s="22">
        <v>0</v>
      </c>
      <c r="Z357" s="22"/>
      <c r="AA357" s="20">
        <v>0</v>
      </c>
      <c r="AB357" s="4">
        <f t="shared" si="73"/>
        <v>0</v>
      </c>
      <c r="AC357" s="4">
        <f t="shared" si="74"/>
        <v>40617325</v>
      </c>
      <c r="AD357" s="22"/>
      <c r="AE357" s="22"/>
      <c r="AF357" s="22"/>
      <c r="AG357" s="22"/>
      <c r="AH357" s="22"/>
      <c r="AI357" s="22"/>
      <c r="AJ357" s="28">
        <v>0</v>
      </c>
      <c r="AK357" s="28"/>
      <c r="AL357" s="28"/>
      <c r="AM357" s="7">
        <f t="shared" si="77"/>
        <v>40617325</v>
      </c>
      <c r="AN357" s="43" t="str">
        <f>IF(O357&gt;0," ",1)</f>
        <v xml:space="preserve"> </v>
      </c>
      <c r="AO357" s="43" t="str">
        <f>IF(W357&gt;0," ",1)</f>
        <v xml:space="preserve"> </v>
      </c>
    </row>
    <row r="358" spans="1:41" ht="15.95" customHeight="1">
      <c r="A358" s="57" t="s">
        <v>110</v>
      </c>
      <c r="B358" s="57" t="s">
        <v>636</v>
      </c>
      <c r="C358" s="57" t="s">
        <v>61</v>
      </c>
      <c r="D358" s="57" t="s">
        <v>648</v>
      </c>
      <c r="E358" s="19">
        <v>2144.81</v>
      </c>
      <c r="F358" s="2">
        <f t="shared" si="75"/>
        <v>3360917.27</v>
      </c>
      <c r="G358" s="41">
        <v>951630.5</v>
      </c>
      <c r="H358" s="58">
        <v>244350</v>
      </c>
      <c r="I358" s="50">
        <f t="shared" si="65"/>
        <v>183262.5</v>
      </c>
      <c r="J358" s="58">
        <v>174762</v>
      </c>
      <c r="K358" s="58">
        <v>6511</v>
      </c>
      <c r="L358" s="58">
        <v>432770</v>
      </c>
      <c r="M358" s="58">
        <v>0</v>
      </c>
      <c r="N358" s="2">
        <f t="shared" si="66"/>
        <v>1748936</v>
      </c>
      <c r="O358" s="4">
        <f t="shared" si="67"/>
        <v>1611981</v>
      </c>
      <c r="P358" s="58">
        <v>1017</v>
      </c>
      <c r="Q358" s="58">
        <v>33</v>
      </c>
      <c r="R358" s="4">
        <f t="shared" si="68"/>
        <v>46650</v>
      </c>
      <c r="S358" s="6">
        <f t="shared" si="76"/>
        <v>154276.1833</v>
      </c>
      <c r="T358" s="39">
        <v>63147346</v>
      </c>
      <c r="U358" s="6">
        <f t="shared" si="69"/>
        <v>63147.345999999998</v>
      </c>
      <c r="V358" s="6">
        <f t="shared" si="70"/>
        <v>91128.837300000014</v>
      </c>
      <c r="W358" s="4">
        <f t="shared" si="71"/>
        <v>1822577</v>
      </c>
      <c r="X358" s="21">
        <f t="shared" si="72"/>
        <v>3481208</v>
      </c>
      <c r="Y358" s="22">
        <v>0</v>
      </c>
      <c r="Z358" s="22"/>
      <c r="AA358" s="20">
        <v>0</v>
      </c>
      <c r="AB358" s="4">
        <f t="shared" si="73"/>
        <v>0</v>
      </c>
      <c r="AC358" s="4">
        <f t="shared" si="74"/>
        <v>3481208</v>
      </c>
      <c r="AD358" s="22"/>
      <c r="AE358" s="22"/>
      <c r="AF358" s="22"/>
      <c r="AG358" s="22"/>
      <c r="AH358" s="22"/>
      <c r="AI358" s="22"/>
      <c r="AJ358" s="28">
        <v>0</v>
      </c>
      <c r="AK358" s="28"/>
      <c r="AL358" s="28"/>
      <c r="AM358" s="7">
        <f t="shared" si="77"/>
        <v>3481208</v>
      </c>
      <c r="AN358" s="43" t="str">
        <f>IF(O358&gt;0," ",1)</f>
        <v xml:space="preserve"> </v>
      </c>
      <c r="AO358" s="43" t="str">
        <f>IF(W358&gt;0," ",1)</f>
        <v xml:space="preserve"> </v>
      </c>
    </row>
    <row r="359" spans="1:41" ht="15.95" customHeight="1">
      <c r="A359" s="57" t="s">
        <v>110</v>
      </c>
      <c r="B359" s="57" t="s">
        <v>636</v>
      </c>
      <c r="C359" s="57" t="s">
        <v>4</v>
      </c>
      <c r="D359" s="57" t="s">
        <v>649</v>
      </c>
      <c r="E359" s="19">
        <v>3000.1</v>
      </c>
      <c r="F359" s="2">
        <f t="shared" si="75"/>
        <v>4701156.7</v>
      </c>
      <c r="G359" s="41">
        <v>229025.2</v>
      </c>
      <c r="H359" s="58">
        <v>368291</v>
      </c>
      <c r="I359" s="50">
        <f t="shared" si="65"/>
        <v>276218.25</v>
      </c>
      <c r="J359" s="58">
        <v>261679</v>
      </c>
      <c r="K359" s="58">
        <v>9776</v>
      </c>
      <c r="L359" s="58">
        <v>590584</v>
      </c>
      <c r="M359" s="58">
        <v>0</v>
      </c>
      <c r="N359" s="2">
        <f t="shared" si="66"/>
        <v>1367282.45</v>
      </c>
      <c r="O359" s="4">
        <f t="shared" si="67"/>
        <v>3333874</v>
      </c>
      <c r="P359" s="58">
        <v>0</v>
      </c>
      <c r="Q359" s="58">
        <v>0</v>
      </c>
      <c r="R359" s="4">
        <f t="shared" si="68"/>
        <v>0</v>
      </c>
      <c r="S359" s="6">
        <f t="shared" si="76"/>
        <v>215797.193</v>
      </c>
      <c r="T359" s="39">
        <v>14269483</v>
      </c>
      <c r="U359" s="6">
        <f t="shared" si="69"/>
        <v>14269.483</v>
      </c>
      <c r="V359" s="6">
        <f t="shared" si="70"/>
        <v>201527.71</v>
      </c>
      <c r="W359" s="4">
        <f t="shared" si="71"/>
        <v>4030554</v>
      </c>
      <c r="X359" s="21">
        <f t="shared" si="72"/>
        <v>7364428</v>
      </c>
      <c r="Y359" s="22">
        <v>0</v>
      </c>
      <c r="Z359" s="22"/>
      <c r="AA359" s="20">
        <v>0</v>
      </c>
      <c r="AB359" s="4">
        <f t="shared" si="73"/>
        <v>0</v>
      </c>
      <c r="AC359" s="4">
        <f t="shared" si="74"/>
        <v>7364428</v>
      </c>
      <c r="AD359" s="22"/>
      <c r="AE359" s="22"/>
      <c r="AF359" s="22"/>
      <c r="AG359" s="22"/>
      <c r="AH359" s="22"/>
      <c r="AI359" s="22"/>
      <c r="AJ359" s="28">
        <v>0</v>
      </c>
      <c r="AK359" s="28"/>
      <c r="AL359" s="28"/>
      <c r="AM359" s="7">
        <f t="shared" si="77"/>
        <v>7364428</v>
      </c>
      <c r="AN359" s="43" t="str">
        <f>IF(O359&gt;0," ",1)</f>
        <v xml:space="preserve"> </v>
      </c>
      <c r="AO359" s="43" t="str">
        <f>IF(W359&gt;0," ",1)</f>
        <v xml:space="preserve"> </v>
      </c>
    </row>
    <row r="360" spans="1:41" ht="15.95" customHeight="1">
      <c r="A360" s="57" t="s">
        <v>110</v>
      </c>
      <c r="B360" s="57" t="s">
        <v>636</v>
      </c>
      <c r="C360" s="57" t="s">
        <v>187</v>
      </c>
      <c r="D360" s="57" t="s">
        <v>650</v>
      </c>
      <c r="E360" s="19">
        <v>68404.77</v>
      </c>
      <c r="F360" s="2">
        <f t="shared" si="75"/>
        <v>107190274.59</v>
      </c>
      <c r="G360" s="41">
        <v>31681945.539999999</v>
      </c>
      <c r="H360" s="58">
        <v>9742561</v>
      </c>
      <c r="I360" s="50">
        <f t="shared" si="65"/>
        <v>7306920.75</v>
      </c>
      <c r="J360" s="58">
        <v>6967850</v>
      </c>
      <c r="K360" s="58">
        <v>260004</v>
      </c>
      <c r="L360" s="58">
        <v>18325976</v>
      </c>
      <c r="M360" s="58">
        <v>1040</v>
      </c>
      <c r="N360" s="2">
        <f t="shared" si="66"/>
        <v>64543736.289999999</v>
      </c>
      <c r="O360" s="4">
        <f t="shared" si="67"/>
        <v>42646538</v>
      </c>
      <c r="P360" s="58">
        <v>13054</v>
      </c>
      <c r="Q360" s="58">
        <v>33</v>
      </c>
      <c r="R360" s="4">
        <f t="shared" si="68"/>
        <v>598787</v>
      </c>
      <c r="S360" s="6">
        <f t="shared" si="76"/>
        <v>4920355.1061000004</v>
      </c>
      <c r="T360" s="39">
        <v>1985084307</v>
      </c>
      <c r="U360" s="6">
        <f t="shared" si="69"/>
        <v>1985084.307</v>
      </c>
      <c r="V360" s="6">
        <f t="shared" si="70"/>
        <v>2935270.7991000004</v>
      </c>
      <c r="W360" s="4">
        <f t="shared" si="71"/>
        <v>58705416</v>
      </c>
      <c r="X360" s="21">
        <f t="shared" si="72"/>
        <v>101950741</v>
      </c>
      <c r="Y360" s="22">
        <v>0</v>
      </c>
      <c r="Z360" s="22"/>
      <c r="AA360" s="20">
        <v>0</v>
      </c>
      <c r="AB360" s="4">
        <f t="shared" si="73"/>
        <v>0</v>
      </c>
      <c r="AC360" s="4">
        <f t="shared" si="74"/>
        <v>101950741</v>
      </c>
      <c r="AD360" s="22"/>
      <c r="AE360" s="22"/>
      <c r="AF360" s="22"/>
      <c r="AG360" s="22"/>
      <c r="AH360" s="22"/>
      <c r="AI360" s="22"/>
      <c r="AJ360" s="28">
        <v>0</v>
      </c>
      <c r="AK360" s="28"/>
      <c r="AL360" s="28"/>
      <c r="AM360" s="7">
        <f t="shared" si="77"/>
        <v>101950741</v>
      </c>
      <c r="AN360" s="43" t="str">
        <f>IF(O360&gt;0," ",1)</f>
        <v xml:space="preserve"> </v>
      </c>
      <c r="AO360" s="43" t="str">
        <f>IF(W360&gt;0," ",1)</f>
        <v xml:space="preserve"> </v>
      </c>
    </row>
    <row r="361" spans="1:41" ht="15.95" customHeight="1">
      <c r="A361" s="57" t="s">
        <v>110</v>
      </c>
      <c r="B361" s="57" t="s">
        <v>636</v>
      </c>
      <c r="C361" s="57" t="s">
        <v>903</v>
      </c>
      <c r="D361" s="57" t="s">
        <v>904</v>
      </c>
      <c r="E361" s="19">
        <v>255.99</v>
      </c>
      <c r="F361" s="2">
        <f t="shared" si="75"/>
        <v>401136.33</v>
      </c>
      <c r="G361" s="42">
        <v>0</v>
      </c>
      <c r="H361" s="58">
        <v>0</v>
      </c>
      <c r="I361" s="50">
        <f t="shared" si="65"/>
        <v>0</v>
      </c>
      <c r="J361" s="58">
        <v>0</v>
      </c>
      <c r="K361" s="58">
        <v>0</v>
      </c>
      <c r="L361" s="58">
        <v>0</v>
      </c>
      <c r="M361" s="58">
        <v>0</v>
      </c>
      <c r="N361" s="2">
        <f t="shared" si="66"/>
        <v>0</v>
      </c>
      <c r="O361" s="4">
        <f t="shared" si="67"/>
        <v>401136</v>
      </c>
      <c r="P361" s="58">
        <v>0</v>
      </c>
      <c r="Q361" s="58">
        <v>0</v>
      </c>
      <c r="R361" s="4">
        <f t="shared" si="68"/>
        <v>0</v>
      </c>
      <c r="S361" s="6">
        <f t="shared" si="76"/>
        <v>18413.360700000001</v>
      </c>
      <c r="T361" s="40">
        <v>0</v>
      </c>
      <c r="U361" s="6">
        <f t="shared" si="69"/>
        <v>0</v>
      </c>
      <c r="V361" s="6">
        <f t="shared" si="70"/>
        <v>18413.360700000001</v>
      </c>
      <c r="W361" s="4">
        <f t="shared" si="71"/>
        <v>368267</v>
      </c>
      <c r="X361" s="21">
        <f t="shared" si="72"/>
        <v>769403</v>
      </c>
      <c r="Y361" s="22">
        <v>0</v>
      </c>
      <c r="Z361" s="22"/>
      <c r="AA361" s="20">
        <v>0</v>
      </c>
      <c r="AB361" s="4">
        <f t="shared" si="73"/>
        <v>0</v>
      </c>
      <c r="AC361" s="4">
        <f t="shared" si="74"/>
        <v>769403</v>
      </c>
      <c r="AD361" s="22"/>
      <c r="AE361" s="22"/>
      <c r="AF361" s="22"/>
      <c r="AG361" s="22"/>
      <c r="AH361" s="22"/>
      <c r="AI361" s="22"/>
      <c r="AJ361" s="28">
        <v>0</v>
      </c>
      <c r="AK361" s="28"/>
      <c r="AL361" s="28"/>
      <c r="AM361" s="7">
        <f t="shared" si="77"/>
        <v>769403</v>
      </c>
      <c r="AN361" s="43" t="str">
        <f>IF(O361&gt;0," ",1)</f>
        <v xml:space="preserve"> </v>
      </c>
      <c r="AO361" s="43" t="str">
        <f>IF(W361&gt;0," ",1)</f>
        <v xml:space="preserve"> </v>
      </c>
    </row>
    <row r="362" spans="1:41" ht="15.95" customHeight="1">
      <c r="A362" s="59" t="s">
        <v>110</v>
      </c>
      <c r="B362" s="59" t="s">
        <v>636</v>
      </c>
      <c r="C362" s="59" t="s">
        <v>905</v>
      </c>
      <c r="D362" s="59" t="s">
        <v>906</v>
      </c>
      <c r="E362" s="19">
        <v>13126.1</v>
      </c>
      <c r="F362" s="2">
        <f t="shared" si="75"/>
        <v>20568598.699999999</v>
      </c>
      <c r="G362" s="42">
        <v>0</v>
      </c>
      <c r="H362" s="60">
        <v>0</v>
      </c>
      <c r="I362" s="50">
        <f t="shared" si="65"/>
        <v>0</v>
      </c>
      <c r="J362" s="60">
        <v>0</v>
      </c>
      <c r="K362" s="60">
        <v>0</v>
      </c>
      <c r="L362" s="60">
        <v>0</v>
      </c>
      <c r="M362" s="60">
        <v>0</v>
      </c>
      <c r="N362" s="2">
        <f t="shared" si="66"/>
        <v>0</v>
      </c>
      <c r="O362" s="4">
        <f t="shared" si="67"/>
        <v>20568599</v>
      </c>
      <c r="P362" s="60">
        <v>0</v>
      </c>
      <c r="Q362" s="60">
        <v>0</v>
      </c>
      <c r="R362" s="4">
        <f t="shared" si="68"/>
        <v>0</v>
      </c>
      <c r="S362" s="6">
        <f t="shared" si="76"/>
        <v>944160.37300000002</v>
      </c>
      <c r="T362" s="40">
        <v>0</v>
      </c>
      <c r="U362" s="6">
        <f t="shared" si="69"/>
        <v>0</v>
      </c>
      <c r="V362" s="6">
        <f t="shared" si="70"/>
        <v>944160.37300000002</v>
      </c>
      <c r="W362" s="4">
        <f t="shared" si="71"/>
        <v>18883207</v>
      </c>
      <c r="X362" s="21">
        <f t="shared" si="72"/>
        <v>39451806</v>
      </c>
      <c r="Y362" s="22">
        <v>0</v>
      </c>
      <c r="Z362" s="22"/>
      <c r="AA362" s="20">
        <v>0</v>
      </c>
      <c r="AB362" s="4">
        <f t="shared" si="73"/>
        <v>0</v>
      </c>
      <c r="AC362" s="4">
        <f t="shared" si="74"/>
        <v>39451806</v>
      </c>
      <c r="AD362" s="22"/>
      <c r="AE362" s="22"/>
      <c r="AF362" s="22"/>
      <c r="AG362" s="22"/>
      <c r="AH362" s="22"/>
      <c r="AI362" s="22"/>
      <c r="AJ362" s="28">
        <v>0</v>
      </c>
      <c r="AK362" s="28"/>
      <c r="AL362" s="28"/>
      <c r="AM362" s="7">
        <f t="shared" si="77"/>
        <v>39451806</v>
      </c>
      <c r="AN362" s="43" t="str">
        <f>IF(O362&gt;0," ",1)</f>
        <v xml:space="preserve"> </v>
      </c>
      <c r="AO362" s="43" t="str">
        <f>IF(W362&gt;0," ",1)</f>
        <v xml:space="preserve"> </v>
      </c>
    </row>
    <row r="363" spans="1:41" ht="15.95" customHeight="1">
      <c r="A363" s="59" t="s">
        <v>110</v>
      </c>
      <c r="B363" s="59" t="s">
        <v>636</v>
      </c>
      <c r="C363" s="59" t="s">
        <v>907</v>
      </c>
      <c r="D363" s="59" t="s">
        <v>908</v>
      </c>
      <c r="E363" s="19">
        <v>3694.19</v>
      </c>
      <c r="F363" s="2">
        <f t="shared" si="75"/>
        <v>5788795.7300000004</v>
      </c>
      <c r="G363" s="42">
        <v>0</v>
      </c>
      <c r="H363" s="60">
        <v>0</v>
      </c>
      <c r="I363" s="50">
        <f t="shared" si="65"/>
        <v>0</v>
      </c>
      <c r="J363" s="60">
        <v>0</v>
      </c>
      <c r="K363" s="60">
        <v>0</v>
      </c>
      <c r="L363" s="60">
        <v>0</v>
      </c>
      <c r="M363" s="60">
        <v>0</v>
      </c>
      <c r="N363" s="2">
        <f t="shared" si="66"/>
        <v>0</v>
      </c>
      <c r="O363" s="4">
        <f t="shared" si="67"/>
        <v>5788796</v>
      </c>
      <c r="P363" s="60">
        <v>0</v>
      </c>
      <c r="Q363" s="60">
        <v>0</v>
      </c>
      <c r="R363" s="4">
        <f t="shared" si="68"/>
        <v>0</v>
      </c>
      <c r="S363" s="6">
        <f t="shared" si="76"/>
        <v>265723.08669999999</v>
      </c>
      <c r="T363" s="40">
        <v>0</v>
      </c>
      <c r="U363" s="6">
        <f t="shared" si="69"/>
        <v>0</v>
      </c>
      <c r="V363" s="6">
        <f t="shared" si="70"/>
        <v>265723.08669999999</v>
      </c>
      <c r="W363" s="4">
        <f t="shared" si="71"/>
        <v>5314462</v>
      </c>
      <c r="X363" s="21">
        <f t="shared" si="72"/>
        <v>11103258</v>
      </c>
      <c r="Y363" s="22">
        <v>0</v>
      </c>
      <c r="Z363" s="22"/>
      <c r="AA363" s="20">
        <v>0</v>
      </c>
      <c r="AB363" s="4">
        <f t="shared" si="73"/>
        <v>0</v>
      </c>
      <c r="AC363" s="4">
        <f t="shared" si="74"/>
        <v>11103258</v>
      </c>
      <c r="AD363" s="22"/>
      <c r="AE363" s="22"/>
      <c r="AF363" s="22"/>
      <c r="AG363" s="22"/>
      <c r="AH363" s="22"/>
      <c r="AI363" s="22"/>
      <c r="AJ363" s="28">
        <v>0</v>
      </c>
      <c r="AK363" s="28"/>
      <c r="AL363" s="28">
        <v>14890</v>
      </c>
      <c r="AM363" s="7">
        <f t="shared" si="77"/>
        <v>11118148</v>
      </c>
      <c r="AN363" s="43" t="str">
        <f>IF(O363&gt;0," ",1)</f>
        <v xml:space="preserve"> </v>
      </c>
      <c r="AO363" s="43" t="str">
        <f>IF(W363&gt;0," ",1)</f>
        <v xml:space="preserve"> </v>
      </c>
    </row>
    <row r="364" spans="1:41" ht="15.95" customHeight="1">
      <c r="A364" s="59" t="s">
        <v>110</v>
      </c>
      <c r="B364" s="59" t="s">
        <v>636</v>
      </c>
      <c r="C364" s="59" t="s">
        <v>909</v>
      </c>
      <c r="D364" s="59" t="s">
        <v>910</v>
      </c>
      <c r="E364" s="19">
        <v>1847.72</v>
      </c>
      <c r="F364" s="2">
        <f t="shared" si="75"/>
        <v>2895377.24</v>
      </c>
      <c r="G364" s="42">
        <v>0</v>
      </c>
      <c r="H364" s="60">
        <v>0</v>
      </c>
      <c r="I364" s="50">
        <f t="shared" si="65"/>
        <v>0</v>
      </c>
      <c r="J364" s="60">
        <v>0</v>
      </c>
      <c r="K364" s="60">
        <v>0</v>
      </c>
      <c r="L364" s="60">
        <v>0</v>
      </c>
      <c r="M364" s="60">
        <v>0</v>
      </c>
      <c r="N364" s="2">
        <f t="shared" si="66"/>
        <v>0</v>
      </c>
      <c r="O364" s="4">
        <f t="shared" si="67"/>
        <v>2895377</v>
      </c>
      <c r="P364" s="60">
        <v>0</v>
      </c>
      <c r="Q364" s="60">
        <v>0</v>
      </c>
      <c r="R364" s="4">
        <f t="shared" si="68"/>
        <v>0</v>
      </c>
      <c r="S364" s="6">
        <f t="shared" si="76"/>
        <v>132906.49960000001</v>
      </c>
      <c r="T364" s="40">
        <v>0</v>
      </c>
      <c r="U364" s="6">
        <f t="shared" si="69"/>
        <v>0</v>
      </c>
      <c r="V364" s="6">
        <f t="shared" si="70"/>
        <v>132906.49960000001</v>
      </c>
      <c r="W364" s="4">
        <f t="shared" si="71"/>
        <v>2658130</v>
      </c>
      <c r="X364" s="21">
        <f t="shared" si="72"/>
        <v>5553507</v>
      </c>
      <c r="Y364" s="22">
        <v>0</v>
      </c>
      <c r="Z364" s="22"/>
      <c r="AA364" s="20">
        <v>0</v>
      </c>
      <c r="AB364" s="4">
        <f t="shared" si="73"/>
        <v>0</v>
      </c>
      <c r="AC364" s="4">
        <f t="shared" si="74"/>
        <v>5553507</v>
      </c>
      <c r="AD364" s="22"/>
      <c r="AE364" s="22"/>
      <c r="AF364" s="22"/>
      <c r="AG364" s="22"/>
      <c r="AH364" s="22"/>
      <c r="AI364" s="22"/>
      <c r="AJ364" s="28">
        <v>0</v>
      </c>
      <c r="AK364" s="28"/>
      <c r="AL364" s="28"/>
      <c r="AM364" s="7">
        <f t="shared" si="77"/>
        <v>5553507</v>
      </c>
      <c r="AN364" s="43" t="str">
        <f>IF(O364&gt;0," ",1)</f>
        <v xml:space="preserve"> </v>
      </c>
      <c r="AO364" s="43" t="str">
        <f>IF(W364&gt;0," ",1)</f>
        <v xml:space="preserve"> </v>
      </c>
    </row>
    <row r="365" spans="1:41" ht="15.95" customHeight="1">
      <c r="A365" s="59" t="s">
        <v>110</v>
      </c>
      <c r="B365" s="59" t="s">
        <v>636</v>
      </c>
      <c r="C365" s="59" t="s">
        <v>911</v>
      </c>
      <c r="D365" s="59" t="s">
        <v>912</v>
      </c>
      <c r="E365" s="19">
        <v>612.7299999999999</v>
      </c>
      <c r="F365" s="2">
        <f t="shared" si="75"/>
        <v>960147.9099999998</v>
      </c>
      <c r="G365" s="42">
        <v>0</v>
      </c>
      <c r="H365" s="60">
        <v>0</v>
      </c>
      <c r="I365" s="50">
        <f t="shared" si="65"/>
        <v>0</v>
      </c>
      <c r="J365" s="60">
        <v>0</v>
      </c>
      <c r="K365" s="60">
        <v>0</v>
      </c>
      <c r="L365" s="60">
        <v>0</v>
      </c>
      <c r="M365" s="60">
        <v>0</v>
      </c>
      <c r="N365" s="2">
        <f t="shared" si="66"/>
        <v>0</v>
      </c>
      <c r="O365" s="4">
        <f t="shared" si="67"/>
        <v>960148</v>
      </c>
      <c r="P365" s="60">
        <v>0</v>
      </c>
      <c r="Q365" s="60">
        <v>0</v>
      </c>
      <c r="R365" s="4">
        <f t="shared" si="68"/>
        <v>0</v>
      </c>
      <c r="S365" s="6">
        <f t="shared" si="76"/>
        <v>44073.668899999997</v>
      </c>
      <c r="T365" s="40">
        <v>0</v>
      </c>
      <c r="U365" s="6">
        <f t="shared" si="69"/>
        <v>0</v>
      </c>
      <c r="V365" s="6">
        <f t="shared" si="70"/>
        <v>44073.668899999997</v>
      </c>
      <c r="W365" s="4">
        <f t="shared" si="71"/>
        <v>881473</v>
      </c>
      <c r="X365" s="21">
        <f t="shared" si="72"/>
        <v>1841621</v>
      </c>
      <c r="Y365" s="22">
        <v>0</v>
      </c>
      <c r="Z365" s="22"/>
      <c r="AA365" s="20">
        <v>0</v>
      </c>
      <c r="AB365" s="4">
        <f t="shared" si="73"/>
        <v>0</v>
      </c>
      <c r="AC365" s="4">
        <f t="shared" si="74"/>
        <v>1841621</v>
      </c>
      <c r="AD365" s="22"/>
      <c r="AE365" s="22"/>
      <c r="AF365" s="22"/>
      <c r="AG365" s="22"/>
      <c r="AH365" s="22"/>
      <c r="AI365" s="22"/>
      <c r="AJ365" s="28">
        <v>0</v>
      </c>
      <c r="AK365" s="28"/>
      <c r="AL365" s="28"/>
      <c r="AM365" s="7">
        <f t="shared" si="77"/>
        <v>1841621</v>
      </c>
      <c r="AN365" s="43" t="str">
        <f>IF(O365&gt;0," ",1)</f>
        <v xml:space="preserve"> </v>
      </c>
      <c r="AO365" s="43" t="str">
        <f>IF(W365&gt;0," ",1)</f>
        <v xml:space="preserve"> </v>
      </c>
    </row>
    <row r="366" spans="1:41" ht="15.95" customHeight="1">
      <c r="A366" s="59" t="s">
        <v>110</v>
      </c>
      <c r="B366" s="59" t="s">
        <v>636</v>
      </c>
      <c r="C366" s="59" t="s">
        <v>913</v>
      </c>
      <c r="D366" s="59" t="s">
        <v>914</v>
      </c>
      <c r="E366" s="19">
        <v>85.68</v>
      </c>
      <c r="F366" s="2">
        <f t="shared" si="75"/>
        <v>134260.56</v>
      </c>
      <c r="G366" s="42">
        <v>0</v>
      </c>
      <c r="H366" s="60">
        <v>0</v>
      </c>
      <c r="I366" s="50">
        <f t="shared" si="65"/>
        <v>0</v>
      </c>
      <c r="J366" s="60">
        <v>0</v>
      </c>
      <c r="K366" s="60">
        <v>0</v>
      </c>
      <c r="L366" s="60">
        <v>0</v>
      </c>
      <c r="M366" s="60">
        <v>0</v>
      </c>
      <c r="N366" s="2">
        <f t="shared" si="66"/>
        <v>0</v>
      </c>
      <c r="O366" s="4">
        <f t="shared" si="67"/>
        <v>134261</v>
      </c>
      <c r="P366" s="60">
        <v>0</v>
      </c>
      <c r="Q366" s="60">
        <v>0</v>
      </c>
      <c r="R366" s="4">
        <f t="shared" si="68"/>
        <v>0</v>
      </c>
      <c r="S366" s="6">
        <f t="shared" si="76"/>
        <v>6162.9624000000003</v>
      </c>
      <c r="T366" s="40">
        <v>0</v>
      </c>
      <c r="U366" s="6">
        <f t="shared" si="69"/>
        <v>0</v>
      </c>
      <c r="V366" s="6">
        <f t="shared" si="70"/>
        <v>6162.9624000000003</v>
      </c>
      <c r="W366" s="4">
        <f t="shared" si="71"/>
        <v>123259</v>
      </c>
      <c r="X366" s="21">
        <f t="shared" si="72"/>
        <v>257520</v>
      </c>
      <c r="Y366" s="22">
        <v>0</v>
      </c>
      <c r="Z366" s="22"/>
      <c r="AA366" s="20">
        <v>0</v>
      </c>
      <c r="AB366" s="4">
        <f t="shared" si="73"/>
        <v>0</v>
      </c>
      <c r="AC366" s="4">
        <f t="shared" si="74"/>
        <v>257520</v>
      </c>
      <c r="AD366" s="22"/>
      <c r="AE366" s="22"/>
      <c r="AF366" s="22"/>
      <c r="AG366" s="22"/>
      <c r="AH366" s="22">
        <v>30808</v>
      </c>
      <c r="AI366" s="22"/>
      <c r="AJ366" s="28">
        <v>0</v>
      </c>
      <c r="AK366" s="28"/>
      <c r="AL366" s="28"/>
      <c r="AM366" s="7">
        <f t="shared" si="77"/>
        <v>226712</v>
      </c>
      <c r="AN366" s="43" t="str">
        <f>IF(O366&gt;0," ",1)</f>
        <v xml:space="preserve"> </v>
      </c>
      <c r="AO366" s="43" t="str">
        <f>IF(W366&gt;0," ",1)</f>
        <v xml:space="preserve"> </v>
      </c>
    </row>
    <row r="367" spans="1:41" ht="15.95" customHeight="1">
      <c r="A367" s="57" t="s">
        <v>66</v>
      </c>
      <c r="B367" s="57" t="s">
        <v>651</v>
      </c>
      <c r="C367" s="57" t="s">
        <v>80</v>
      </c>
      <c r="D367" s="57" t="s">
        <v>652</v>
      </c>
      <c r="E367" s="19">
        <v>627.17000000000007</v>
      </c>
      <c r="F367" s="2">
        <f t="shared" si="75"/>
        <v>982775.39000000013</v>
      </c>
      <c r="G367" s="41">
        <v>111452.23</v>
      </c>
      <c r="H367" s="58">
        <v>34745</v>
      </c>
      <c r="I367" s="50">
        <f t="shared" si="65"/>
        <v>26058.75</v>
      </c>
      <c r="J367" s="58">
        <v>56180</v>
      </c>
      <c r="K367" s="58">
        <v>0</v>
      </c>
      <c r="L367" s="58">
        <v>0</v>
      </c>
      <c r="M367" s="58">
        <v>32069</v>
      </c>
      <c r="N367" s="2">
        <f t="shared" si="66"/>
        <v>225759.97999999998</v>
      </c>
      <c r="O367" s="4">
        <f t="shared" si="67"/>
        <v>757015</v>
      </c>
      <c r="P367" s="58">
        <v>344</v>
      </c>
      <c r="Q367" s="58">
        <v>70</v>
      </c>
      <c r="R367" s="4">
        <f t="shared" si="68"/>
        <v>33471</v>
      </c>
      <c r="S367" s="6">
        <f t="shared" si="76"/>
        <v>45112.338100000001</v>
      </c>
      <c r="T367" s="39">
        <v>6944064</v>
      </c>
      <c r="U367" s="6">
        <f t="shared" si="69"/>
        <v>6944.0640000000003</v>
      </c>
      <c r="V367" s="6">
        <f t="shared" si="70"/>
        <v>38168.274100000002</v>
      </c>
      <c r="W367" s="4">
        <f t="shared" si="71"/>
        <v>763365</v>
      </c>
      <c r="X367" s="21">
        <f t="shared" si="72"/>
        <v>1553851</v>
      </c>
      <c r="Y367" s="22">
        <v>0</v>
      </c>
      <c r="Z367" s="22"/>
      <c r="AA367" s="20">
        <v>0</v>
      </c>
      <c r="AB367" s="4">
        <f t="shared" si="73"/>
        <v>0</v>
      </c>
      <c r="AC367" s="4">
        <f t="shared" si="74"/>
        <v>1553851</v>
      </c>
      <c r="AD367" s="22"/>
      <c r="AE367" s="22"/>
      <c r="AF367" s="22"/>
      <c r="AG367" s="22"/>
      <c r="AH367" s="22"/>
      <c r="AI367" s="22"/>
      <c r="AJ367" s="28">
        <v>0</v>
      </c>
      <c r="AK367" s="28"/>
      <c r="AL367" s="28"/>
      <c r="AM367" s="7">
        <f t="shared" si="77"/>
        <v>1553851</v>
      </c>
      <c r="AN367" s="43" t="str">
        <f>IF(O367&gt;0," ",1)</f>
        <v xml:space="preserve"> </v>
      </c>
      <c r="AO367" s="43" t="str">
        <f>IF(W367&gt;0," ",1)</f>
        <v xml:space="preserve"> </v>
      </c>
    </row>
    <row r="368" spans="1:41" ht="15.95" customHeight="1">
      <c r="A368" s="57" t="s">
        <v>66</v>
      </c>
      <c r="B368" s="57" t="s">
        <v>651</v>
      </c>
      <c r="C368" s="57" t="s">
        <v>51</v>
      </c>
      <c r="D368" s="57" t="s">
        <v>653</v>
      </c>
      <c r="E368" s="19">
        <v>2603.61</v>
      </c>
      <c r="F368" s="2">
        <f t="shared" si="75"/>
        <v>4079856.87</v>
      </c>
      <c r="G368" s="41">
        <v>780196.46</v>
      </c>
      <c r="H368" s="58">
        <v>143246</v>
      </c>
      <c r="I368" s="50">
        <f t="shared" si="65"/>
        <v>107434.5</v>
      </c>
      <c r="J368" s="58">
        <v>231715</v>
      </c>
      <c r="K368" s="58">
        <v>18937</v>
      </c>
      <c r="L368" s="58">
        <v>714648</v>
      </c>
      <c r="M368" s="58">
        <v>10193</v>
      </c>
      <c r="N368" s="2">
        <f t="shared" si="66"/>
        <v>1863123.96</v>
      </c>
      <c r="O368" s="4">
        <f t="shared" si="67"/>
        <v>2216733</v>
      </c>
      <c r="P368" s="58">
        <v>1033</v>
      </c>
      <c r="Q368" s="58">
        <v>33</v>
      </c>
      <c r="R368" s="4">
        <f t="shared" si="68"/>
        <v>47384</v>
      </c>
      <c r="S368" s="6">
        <f t="shared" si="76"/>
        <v>187277.6673</v>
      </c>
      <c r="T368" s="39">
        <v>50827131</v>
      </c>
      <c r="U368" s="6">
        <f t="shared" si="69"/>
        <v>50827.131000000001</v>
      </c>
      <c r="V368" s="6">
        <f t="shared" si="70"/>
        <v>136450.53630000001</v>
      </c>
      <c r="W368" s="4">
        <f t="shared" si="71"/>
        <v>2729011</v>
      </c>
      <c r="X368" s="21">
        <f t="shared" si="72"/>
        <v>4993128</v>
      </c>
      <c r="Y368" s="22">
        <v>0</v>
      </c>
      <c r="Z368" s="22"/>
      <c r="AA368" s="20">
        <v>0</v>
      </c>
      <c r="AB368" s="4">
        <f t="shared" si="73"/>
        <v>0</v>
      </c>
      <c r="AC368" s="4">
        <f t="shared" si="74"/>
        <v>4993128</v>
      </c>
      <c r="AD368" s="22"/>
      <c r="AE368" s="22"/>
      <c r="AF368" s="22"/>
      <c r="AG368" s="22"/>
      <c r="AH368" s="22"/>
      <c r="AI368" s="22"/>
      <c r="AJ368" s="28">
        <v>0</v>
      </c>
      <c r="AK368" s="28"/>
      <c r="AL368" s="28"/>
      <c r="AM368" s="7">
        <f t="shared" si="77"/>
        <v>4993128</v>
      </c>
      <c r="AN368" s="43" t="str">
        <f>IF(O368&gt;0," ",1)</f>
        <v xml:space="preserve"> </v>
      </c>
      <c r="AO368" s="43" t="str">
        <f>IF(W368&gt;0," ",1)</f>
        <v xml:space="preserve"> </v>
      </c>
    </row>
    <row r="369" spans="1:41" ht="15.95" customHeight="1">
      <c r="A369" s="57" t="s">
        <v>66</v>
      </c>
      <c r="B369" s="57" t="s">
        <v>651</v>
      </c>
      <c r="C369" s="57" t="s">
        <v>192</v>
      </c>
      <c r="D369" s="57" t="s">
        <v>654</v>
      </c>
      <c r="E369" s="19">
        <v>2046.87</v>
      </c>
      <c r="F369" s="2">
        <f t="shared" si="75"/>
        <v>3207445.29</v>
      </c>
      <c r="G369" s="41">
        <v>418345.95</v>
      </c>
      <c r="H369" s="58">
        <v>116925</v>
      </c>
      <c r="I369" s="50">
        <f t="shared" si="65"/>
        <v>87693.75</v>
      </c>
      <c r="J369" s="58">
        <v>188703</v>
      </c>
      <c r="K369" s="58">
        <v>15455</v>
      </c>
      <c r="L369" s="58">
        <v>479396</v>
      </c>
      <c r="M369" s="58">
        <v>8313</v>
      </c>
      <c r="N369" s="2">
        <f t="shared" si="66"/>
        <v>1197906.7</v>
      </c>
      <c r="O369" s="4">
        <f t="shared" si="67"/>
        <v>2009539</v>
      </c>
      <c r="P369" s="58">
        <v>1002</v>
      </c>
      <c r="Q369" s="58">
        <v>33</v>
      </c>
      <c r="R369" s="4">
        <f t="shared" si="68"/>
        <v>45962</v>
      </c>
      <c r="S369" s="6">
        <f t="shared" si="76"/>
        <v>147231.3591</v>
      </c>
      <c r="T369" s="39">
        <v>26643371</v>
      </c>
      <c r="U369" s="6">
        <f t="shared" si="69"/>
        <v>26643.370999999999</v>
      </c>
      <c r="V369" s="6">
        <f t="shared" si="70"/>
        <v>120587.9881</v>
      </c>
      <c r="W369" s="4">
        <f t="shared" si="71"/>
        <v>2411760</v>
      </c>
      <c r="X369" s="21">
        <f t="shared" si="72"/>
        <v>4467261</v>
      </c>
      <c r="Y369" s="22">
        <v>0</v>
      </c>
      <c r="Z369" s="22"/>
      <c r="AA369" s="20">
        <v>0</v>
      </c>
      <c r="AB369" s="4">
        <f t="shared" si="73"/>
        <v>0</v>
      </c>
      <c r="AC369" s="4">
        <f t="shared" si="74"/>
        <v>4467261</v>
      </c>
      <c r="AD369" s="22"/>
      <c r="AE369" s="22"/>
      <c r="AF369" s="22"/>
      <c r="AG369" s="22">
        <v>4561</v>
      </c>
      <c r="AH369" s="22"/>
      <c r="AI369" s="22"/>
      <c r="AJ369" s="28">
        <v>0</v>
      </c>
      <c r="AK369" s="28"/>
      <c r="AL369" s="28"/>
      <c r="AM369" s="7">
        <f t="shared" si="77"/>
        <v>4462700</v>
      </c>
      <c r="AN369" s="43" t="str">
        <f>IF(O369&gt;0," ",1)</f>
        <v xml:space="preserve"> </v>
      </c>
      <c r="AO369" s="43" t="str">
        <f>IF(W369&gt;0," ",1)</f>
        <v xml:space="preserve"> </v>
      </c>
    </row>
    <row r="370" spans="1:41" ht="15.95" customHeight="1">
      <c r="A370" s="57" t="s">
        <v>66</v>
      </c>
      <c r="B370" s="57" t="s">
        <v>651</v>
      </c>
      <c r="C370" s="57" t="s">
        <v>96</v>
      </c>
      <c r="D370" s="57" t="s">
        <v>655</v>
      </c>
      <c r="E370" s="19">
        <v>1680.06</v>
      </c>
      <c r="F370" s="2">
        <f t="shared" si="75"/>
        <v>2632654.02</v>
      </c>
      <c r="G370" s="41">
        <v>294149.51</v>
      </c>
      <c r="H370" s="58">
        <v>100543</v>
      </c>
      <c r="I370" s="50">
        <f t="shared" si="65"/>
        <v>75407.25</v>
      </c>
      <c r="J370" s="58">
        <v>162309</v>
      </c>
      <c r="K370" s="58">
        <v>13273</v>
      </c>
      <c r="L370" s="58">
        <v>401726</v>
      </c>
      <c r="M370" s="58">
        <v>115346</v>
      </c>
      <c r="N370" s="2">
        <f t="shared" si="66"/>
        <v>1062210.76</v>
      </c>
      <c r="O370" s="4">
        <f t="shared" si="67"/>
        <v>1570443</v>
      </c>
      <c r="P370" s="58">
        <v>708</v>
      </c>
      <c r="Q370" s="58">
        <v>59</v>
      </c>
      <c r="R370" s="4">
        <f t="shared" si="68"/>
        <v>58063</v>
      </c>
      <c r="S370" s="6">
        <f t="shared" si="76"/>
        <v>120846.71580000001</v>
      </c>
      <c r="T370" s="39">
        <v>17935946</v>
      </c>
      <c r="U370" s="6">
        <f t="shared" si="69"/>
        <v>17935.946</v>
      </c>
      <c r="V370" s="6">
        <f t="shared" si="70"/>
        <v>102910.76980000001</v>
      </c>
      <c r="W370" s="4">
        <f t="shared" si="71"/>
        <v>2058215</v>
      </c>
      <c r="X370" s="21">
        <f t="shared" si="72"/>
        <v>3686721</v>
      </c>
      <c r="Y370" s="22">
        <v>0</v>
      </c>
      <c r="Z370" s="22"/>
      <c r="AA370" s="20">
        <v>0</v>
      </c>
      <c r="AB370" s="4">
        <f t="shared" si="73"/>
        <v>0</v>
      </c>
      <c r="AC370" s="4">
        <f t="shared" si="74"/>
        <v>3686721</v>
      </c>
      <c r="AD370" s="22"/>
      <c r="AE370" s="22"/>
      <c r="AF370" s="22"/>
      <c r="AG370" s="22"/>
      <c r="AH370" s="22"/>
      <c r="AI370" s="22"/>
      <c r="AJ370" s="28">
        <v>0</v>
      </c>
      <c r="AK370" s="28"/>
      <c r="AL370" s="28"/>
      <c r="AM370" s="7">
        <f t="shared" si="77"/>
        <v>3686721</v>
      </c>
      <c r="AN370" s="43" t="str">
        <f>IF(O370&gt;0," ",1)</f>
        <v xml:space="preserve"> </v>
      </c>
      <c r="AO370" s="43" t="str">
        <f>IF(W370&gt;0," ",1)</f>
        <v xml:space="preserve"> </v>
      </c>
    </row>
    <row r="371" spans="1:41" ht="15.95" customHeight="1">
      <c r="A371" s="57" t="s">
        <v>66</v>
      </c>
      <c r="B371" s="57" t="s">
        <v>651</v>
      </c>
      <c r="C371" s="57" t="s">
        <v>209</v>
      </c>
      <c r="D371" s="57" t="s">
        <v>656</v>
      </c>
      <c r="E371" s="19">
        <v>1809.14</v>
      </c>
      <c r="F371" s="2">
        <f t="shared" si="75"/>
        <v>2834922.3800000004</v>
      </c>
      <c r="G371" s="41">
        <v>487427.91</v>
      </c>
      <c r="H371" s="58">
        <v>110895</v>
      </c>
      <c r="I371" s="50">
        <f t="shared" si="65"/>
        <v>83171.25</v>
      </c>
      <c r="J371" s="58">
        <v>179397</v>
      </c>
      <c r="K371" s="58">
        <v>14655</v>
      </c>
      <c r="L371" s="58">
        <v>427371</v>
      </c>
      <c r="M371" s="58">
        <v>163076</v>
      </c>
      <c r="N371" s="2">
        <f t="shared" si="66"/>
        <v>1355098.16</v>
      </c>
      <c r="O371" s="4">
        <f t="shared" si="67"/>
        <v>1479824</v>
      </c>
      <c r="P371" s="58">
        <v>1049</v>
      </c>
      <c r="Q371" s="58">
        <v>55</v>
      </c>
      <c r="R371" s="4">
        <f t="shared" si="68"/>
        <v>80196</v>
      </c>
      <c r="S371" s="6">
        <f t="shared" si="76"/>
        <v>130131.4402</v>
      </c>
      <c r="T371" s="39">
        <v>30369340</v>
      </c>
      <c r="U371" s="6">
        <f t="shared" si="69"/>
        <v>30369.34</v>
      </c>
      <c r="V371" s="6">
        <f t="shared" si="70"/>
        <v>99762.100200000001</v>
      </c>
      <c r="W371" s="4">
        <f t="shared" si="71"/>
        <v>1995242</v>
      </c>
      <c r="X371" s="21">
        <f t="shared" si="72"/>
        <v>3555262</v>
      </c>
      <c r="Y371" s="22">
        <v>0</v>
      </c>
      <c r="Z371" s="22"/>
      <c r="AA371" s="20">
        <v>0</v>
      </c>
      <c r="AB371" s="4">
        <f t="shared" si="73"/>
        <v>0</v>
      </c>
      <c r="AC371" s="4">
        <f t="shared" si="74"/>
        <v>3555262</v>
      </c>
      <c r="AD371" s="22"/>
      <c r="AE371" s="22"/>
      <c r="AF371" s="22"/>
      <c r="AG371" s="22"/>
      <c r="AH371" s="22"/>
      <c r="AI371" s="22"/>
      <c r="AJ371" s="28">
        <v>0</v>
      </c>
      <c r="AK371" s="28"/>
      <c r="AL371" s="28"/>
      <c r="AM371" s="7">
        <f t="shared" si="77"/>
        <v>3555262</v>
      </c>
      <c r="AN371" s="43" t="str">
        <f>IF(O371&gt;0," ",1)</f>
        <v xml:space="preserve"> </v>
      </c>
      <c r="AO371" s="43" t="str">
        <f>IF(W371&gt;0," ",1)</f>
        <v xml:space="preserve"> </v>
      </c>
    </row>
    <row r="372" spans="1:41" ht="15.95" customHeight="1">
      <c r="A372" s="57" t="s">
        <v>66</v>
      </c>
      <c r="B372" s="57" t="s">
        <v>651</v>
      </c>
      <c r="C372" s="57" t="s">
        <v>224</v>
      </c>
      <c r="D372" s="57" t="s">
        <v>657</v>
      </c>
      <c r="E372" s="19">
        <v>866.53</v>
      </c>
      <c r="F372" s="2">
        <f t="shared" si="75"/>
        <v>1357852.51</v>
      </c>
      <c r="G372" s="41">
        <v>107345.78</v>
      </c>
      <c r="H372" s="58">
        <v>54870</v>
      </c>
      <c r="I372" s="50">
        <f t="shared" si="65"/>
        <v>41152.5</v>
      </c>
      <c r="J372" s="58">
        <v>88921</v>
      </c>
      <c r="K372" s="58">
        <v>7184</v>
      </c>
      <c r="L372" s="58">
        <v>203048</v>
      </c>
      <c r="M372" s="58">
        <v>10993</v>
      </c>
      <c r="N372" s="2">
        <f t="shared" si="66"/>
        <v>458644.28</v>
      </c>
      <c r="O372" s="4">
        <f t="shared" si="67"/>
        <v>899208</v>
      </c>
      <c r="P372" s="58">
        <v>513</v>
      </c>
      <c r="Q372" s="58">
        <v>68</v>
      </c>
      <c r="R372" s="4">
        <f t="shared" si="68"/>
        <v>48489</v>
      </c>
      <c r="S372" s="6">
        <f t="shared" si="76"/>
        <v>62329.502899999999</v>
      </c>
      <c r="T372" s="39">
        <v>6837311</v>
      </c>
      <c r="U372" s="6">
        <f t="shared" si="69"/>
        <v>6837.3109999999997</v>
      </c>
      <c r="V372" s="6">
        <f t="shared" si="70"/>
        <v>55492.191899999998</v>
      </c>
      <c r="W372" s="4">
        <f t="shared" si="71"/>
        <v>1109844</v>
      </c>
      <c r="X372" s="21">
        <f t="shared" si="72"/>
        <v>2057541</v>
      </c>
      <c r="Y372" s="22">
        <v>0</v>
      </c>
      <c r="Z372" s="22"/>
      <c r="AA372" s="20">
        <v>0</v>
      </c>
      <c r="AB372" s="4">
        <f t="shared" si="73"/>
        <v>0</v>
      </c>
      <c r="AC372" s="4">
        <f t="shared" si="74"/>
        <v>2057541</v>
      </c>
      <c r="AD372" s="22"/>
      <c r="AE372" s="22"/>
      <c r="AF372" s="22"/>
      <c r="AG372" s="22"/>
      <c r="AH372" s="22"/>
      <c r="AI372" s="22"/>
      <c r="AJ372" s="28">
        <v>0</v>
      </c>
      <c r="AK372" s="28">
        <v>42292</v>
      </c>
      <c r="AL372" s="28"/>
      <c r="AM372" s="7">
        <f t="shared" si="77"/>
        <v>2015249</v>
      </c>
      <c r="AN372" s="43" t="str">
        <f>IF(O372&gt;0," ",1)</f>
        <v xml:space="preserve"> </v>
      </c>
      <c r="AO372" s="43" t="str">
        <f>IF(W372&gt;0," ",1)</f>
        <v xml:space="preserve"> </v>
      </c>
    </row>
    <row r="373" spans="1:41" ht="15.95" customHeight="1">
      <c r="A373" s="57" t="s">
        <v>66</v>
      </c>
      <c r="B373" s="57" t="s">
        <v>651</v>
      </c>
      <c r="C373" s="57" t="s">
        <v>193</v>
      </c>
      <c r="D373" s="57" t="s">
        <v>658</v>
      </c>
      <c r="E373" s="19">
        <v>256.10000000000002</v>
      </c>
      <c r="F373" s="2">
        <f t="shared" si="75"/>
        <v>401308.7</v>
      </c>
      <c r="G373" s="41">
        <v>59265.84</v>
      </c>
      <c r="H373" s="58">
        <v>13405</v>
      </c>
      <c r="I373" s="50">
        <f t="shared" si="65"/>
        <v>10053.75</v>
      </c>
      <c r="J373" s="58">
        <v>21643</v>
      </c>
      <c r="K373" s="58">
        <v>1768</v>
      </c>
      <c r="L373" s="58">
        <v>65236</v>
      </c>
      <c r="M373" s="58">
        <v>5613</v>
      </c>
      <c r="N373" s="2">
        <f t="shared" si="66"/>
        <v>163579.59</v>
      </c>
      <c r="O373" s="4">
        <f t="shared" si="67"/>
        <v>237729</v>
      </c>
      <c r="P373" s="58">
        <v>104</v>
      </c>
      <c r="Q373" s="58">
        <v>66</v>
      </c>
      <c r="R373" s="4">
        <f t="shared" si="68"/>
        <v>9541</v>
      </c>
      <c r="S373" s="6">
        <f t="shared" si="76"/>
        <v>18421.273000000001</v>
      </c>
      <c r="T373" s="39">
        <v>3692576</v>
      </c>
      <c r="U373" s="6">
        <f t="shared" si="69"/>
        <v>3692.576</v>
      </c>
      <c r="V373" s="6">
        <f t="shared" si="70"/>
        <v>14728.697</v>
      </c>
      <c r="W373" s="4">
        <f t="shared" si="71"/>
        <v>294574</v>
      </c>
      <c r="X373" s="21">
        <f t="shared" si="72"/>
        <v>541844</v>
      </c>
      <c r="Y373" s="22">
        <v>0</v>
      </c>
      <c r="Z373" s="22"/>
      <c r="AA373" s="20">
        <v>0</v>
      </c>
      <c r="AB373" s="4">
        <f t="shared" si="73"/>
        <v>0</v>
      </c>
      <c r="AC373" s="4">
        <f t="shared" si="74"/>
        <v>541844</v>
      </c>
      <c r="AD373" s="22"/>
      <c r="AE373" s="22"/>
      <c r="AF373" s="22"/>
      <c r="AG373" s="22"/>
      <c r="AH373" s="22"/>
      <c r="AI373" s="22"/>
      <c r="AJ373" s="28">
        <v>0</v>
      </c>
      <c r="AK373" s="28"/>
      <c r="AL373" s="28"/>
      <c r="AM373" s="7">
        <f t="shared" si="77"/>
        <v>541844</v>
      </c>
      <c r="AN373" s="43" t="str">
        <f>IF(O373&gt;0," ",1)</f>
        <v xml:space="preserve"> </v>
      </c>
      <c r="AO373" s="43" t="str">
        <f>IF(W373&gt;0," ",1)</f>
        <v xml:space="preserve"> </v>
      </c>
    </row>
    <row r="374" spans="1:41" ht="15.95" customHeight="1">
      <c r="A374" s="57" t="s">
        <v>66</v>
      </c>
      <c r="B374" s="57" t="s">
        <v>651</v>
      </c>
      <c r="C374" s="57" t="s">
        <v>56</v>
      </c>
      <c r="D374" s="57" t="s">
        <v>331</v>
      </c>
      <c r="E374" s="19">
        <v>444.31</v>
      </c>
      <c r="F374" s="2">
        <f t="shared" si="75"/>
        <v>696233.77</v>
      </c>
      <c r="G374" s="41">
        <v>63323.839999999997</v>
      </c>
      <c r="H374" s="58">
        <v>21569</v>
      </c>
      <c r="I374" s="50">
        <f t="shared" si="65"/>
        <v>16176.75</v>
      </c>
      <c r="J374" s="58">
        <v>34909</v>
      </c>
      <c r="K374" s="58">
        <v>2854</v>
      </c>
      <c r="L374" s="58">
        <v>94119</v>
      </c>
      <c r="M374" s="58">
        <v>14612</v>
      </c>
      <c r="N374" s="2">
        <f t="shared" si="66"/>
        <v>225994.59</v>
      </c>
      <c r="O374" s="4">
        <f t="shared" si="67"/>
        <v>470239</v>
      </c>
      <c r="P374" s="58">
        <v>239</v>
      </c>
      <c r="Q374" s="58">
        <v>55</v>
      </c>
      <c r="R374" s="4">
        <f t="shared" si="68"/>
        <v>18272</v>
      </c>
      <c r="S374" s="6">
        <f t="shared" si="76"/>
        <v>31959.2183</v>
      </c>
      <c r="T374" s="39">
        <v>3861210</v>
      </c>
      <c r="U374" s="6">
        <f t="shared" si="69"/>
        <v>3861.21</v>
      </c>
      <c r="V374" s="6">
        <f t="shared" si="70"/>
        <v>28098.008300000001</v>
      </c>
      <c r="W374" s="4">
        <f t="shared" si="71"/>
        <v>561960</v>
      </c>
      <c r="X374" s="21">
        <f t="shared" si="72"/>
        <v>1050471</v>
      </c>
      <c r="Y374" s="22">
        <v>0</v>
      </c>
      <c r="Z374" s="22"/>
      <c r="AA374" s="20">
        <v>0</v>
      </c>
      <c r="AB374" s="4">
        <f t="shared" si="73"/>
        <v>0</v>
      </c>
      <c r="AC374" s="4">
        <f t="shared" si="74"/>
        <v>1050471</v>
      </c>
      <c r="AD374" s="22"/>
      <c r="AE374" s="22"/>
      <c r="AF374" s="22"/>
      <c r="AG374" s="22"/>
      <c r="AH374" s="22"/>
      <c r="AI374" s="22"/>
      <c r="AJ374" s="28">
        <v>0</v>
      </c>
      <c r="AK374" s="28"/>
      <c r="AL374" s="28"/>
      <c r="AM374" s="7">
        <f t="shared" si="77"/>
        <v>1050471</v>
      </c>
      <c r="AN374" s="43" t="str">
        <f>IF(O374&gt;0," ",1)</f>
        <v xml:space="preserve"> </v>
      </c>
      <c r="AO374" s="43" t="str">
        <f>IF(W374&gt;0," ",1)</f>
        <v xml:space="preserve"> </v>
      </c>
    </row>
    <row r="375" spans="1:41" ht="15.95" customHeight="1">
      <c r="A375" s="57" t="s">
        <v>66</v>
      </c>
      <c r="B375" s="57" t="s">
        <v>651</v>
      </c>
      <c r="C375" s="57" t="s">
        <v>29</v>
      </c>
      <c r="D375" s="57" t="s">
        <v>659</v>
      </c>
      <c r="E375" s="19">
        <v>669.5100000000001</v>
      </c>
      <c r="F375" s="2">
        <f t="shared" si="75"/>
        <v>1049122.1700000002</v>
      </c>
      <c r="G375" s="41">
        <v>64438.23</v>
      </c>
      <c r="H375" s="58">
        <v>38568</v>
      </c>
      <c r="I375" s="50">
        <f t="shared" si="65"/>
        <v>28926</v>
      </c>
      <c r="J375" s="58">
        <v>62291</v>
      </c>
      <c r="K375" s="58">
        <v>5065</v>
      </c>
      <c r="L375" s="58">
        <v>159845</v>
      </c>
      <c r="M375" s="58">
        <v>5945</v>
      </c>
      <c r="N375" s="2">
        <f t="shared" si="66"/>
        <v>326510.23</v>
      </c>
      <c r="O375" s="4">
        <f t="shared" si="67"/>
        <v>722612</v>
      </c>
      <c r="P375" s="58">
        <v>246</v>
      </c>
      <c r="Q375" s="58">
        <v>51</v>
      </c>
      <c r="R375" s="4">
        <f t="shared" si="68"/>
        <v>17439</v>
      </c>
      <c r="S375" s="6">
        <f t="shared" si="76"/>
        <v>48157.854299999999</v>
      </c>
      <c r="T375" s="39">
        <v>4009499</v>
      </c>
      <c r="U375" s="6">
        <f t="shared" si="69"/>
        <v>4009.4989999999998</v>
      </c>
      <c r="V375" s="6">
        <f t="shared" si="70"/>
        <v>44148.355299999996</v>
      </c>
      <c r="W375" s="4">
        <f t="shared" si="71"/>
        <v>882967</v>
      </c>
      <c r="X375" s="21">
        <f t="shared" si="72"/>
        <v>1623018</v>
      </c>
      <c r="Y375" s="22">
        <v>0</v>
      </c>
      <c r="Z375" s="22"/>
      <c r="AA375" s="20">
        <v>0</v>
      </c>
      <c r="AB375" s="4">
        <f t="shared" si="73"/>
        <v>0</v>
      </c>
      <c r="AC375" s="4">
        <f t="shared" si="74"/>
        <v>1623018</v>
      </c>
      <c r="AD375" s="22"/>
      <c r="AE375" s="22"/>
      <c r="AF375" s="22"/>
      <c r="AG375" s="22"/>
      <c r="AH375" s="22"/>
      <c r="AI375" s="22"/>
      <c r="AJ375" s="28">
        <v>0</v>
      </c>
      <c r="AK375" s="28"/>
      <c r="AL375" s="28"/>
      <c r="AM375" s="7">
        <f t="shared" si="77"/>
        <v>1623018</v>
      </c>
      <c r="AN375" s="43" t="str">
        <f>IF(O375&gt;0," ",1)</f>
        <v xml:space="preserve"> </v>
      </c>
      <c r="AO375" s="43" t="str">
        <f>IF(W375&gt;0," ",1)</f>
        <v xml:space="preserve"> </v>
      </c>
    </row>
    <row r="376" spans="1:41" ht="15.95" customHeight="1">
      <c r="A376" s="57" t="s">
        <v>202</v>
      </c>
      <c r="B376" s="57" t="s">
        <v>660</v>
      </c>
      <c r="C376" s="57" t="s">
        <v>160</v>
      </c>
      <c r="D376" s="57" t="s">
        <v>661</v>
      </c>
      <c r="E376" s="19">
        <v>287.93</v>
      </c>
      <c r="F376" s="2">
        <f t="shared" si="75"/>
        <v>451186.31</v>
      </c>
      <c r="G376" s="41">
        <v>237089.13</v>
      </c>
      <c r="H376" s="58">
        <v>34325</v>
      </c>
      <c r="I376" s="50">
        <f t="shared" si="65"/>
        <v>25743.75</v>
      </c>
      <c r="J376" s="58">
        <v>27063</v>
      </c>
      <c r="K376" s="58">
        <v>0</v>
      </c>
      <c r="L376" s="58">
        <v>0</v>
      </c>
      <c r="M376" s="58">
        <v>6386</v>
      </c>
      <c r="N376" s="2">
        <f t="shared" si="66"/>
        <v>296281.88</v>
      </c>
      <c r="O376" s="4">
        <f t="shared" si="67"/>
        <v>154904</v>
      </c>
      <c r="P376" s="58">
        <v>69</v>
      </c>
      <c r="Q376" s="58">
        <v>75</v>
      </c>
      <c r="R376" s="4">
        <f t="shared" si="68"/>
        <v>7193</v>
      </c>
      <c r="S376" s="6">
        <f t="shared" si="76"/>
        <v>20710.804899999999</v>
      </c>
      <c r="T376" s="39">
        <v>15207770</v>
      </c>
      <c r="U376" s="6">
        <f t="shared" si="69"/>
        <v>15207.77</v>
      </c>
      <c r="V376" s="6">
        <f t="shared" si="70"/>
        <v>5503.0348999999987</v>
      </c>
      <c r="W376" s="4">
        <f t="shared" si="71"/>
        <v>110061</v>
      </c>
      <c r="X376" s="21">
        <f t="shared" si="72"/>
        <v>272158</v>
      </c>
      <c r="Y376" s="22">
        <v>0</v>
      </c>
      <c r="Z376" s="22"/>
      <c r="AA376" s="20">
        <v>0</v>
      </c>
      <c r="AB376" s="4">
        <f t="shared" si="73"/>
        <v>0</v>
      </c>
      <c r="AC376" s="4">
        <f t="shared" si="74"/>
        <v>272158</v>
      </c>
      <c r="AD376" s="22"/>
      <c r="AE376" s="22"/>
      <c r="AF376" s="22"/>
      <c r="AG376" s="22"/>
      <c r="AH376" s="22"/>
      <c r="AI376" s="22"/>
      <c r="AJ376" s="28">
        <v>0</v>
      </c>
      <c r="AK376" s="28"/>
      <c r="AL376" s="28"/>
      <c r="AM376" s="7">
        <f t="shared" si="77"/>
        <v>272158</v>
      </c>
      <c r="AN376" s="43" t="str">
        <f>IF(O376&gt;0," ",1)</f>
        <v xml:space="preserve"> </v>
      </c>
      <c r="AO376" s="43" t="str">
        <f>IF(W376&gt;0," ",1)</f>
        <v xml:space="preserve"> </v>
      </c>
    </row>
    <row r="377" spans="1:41" ht="15.95" customHeight="1">
      <c r="A377" s="57" t="s">
        <v>202</v>
      </c>
      <c r="B377" s="57" t="s">
        <v>660</v>
      </c>
      <c r="C377" s="57" t="s">
        <v>203</v>
      </c>
      <c r="D377" s="57" t="s">
        <v>662</v>
      </c>
      <c r="E377" s="19">
        <v>178.08</v>
      </c>
      <c r="F377" s="2">
        <f t="shared" si="75"/>
        <v>279051.36000000004</v>
      </c>
      <c r="G377" s="41">
        <v>124261.41</v>
      </c>
      <c r="H377" s="58">
        <v>14752</v>
      </c>
      <c r="I377" s="50">
        <f t="shared" si="65"/>
        <v>11064</v>
      </c>
      <c r="J377" s="58">
        <v>11609</v>
      </c>
      <c r="K377" s="58">
        <v>0</v>
      </c>
      <c r="L377" s="58">
        <v>0</v>
      </c>
      <c r="M377" s="58">
        <v>65940</v>
      </c>
      <c r="N377" s="2">
        <f t="shared" si="66"/>
        <v>212874.41</v>
      </c>
      <c r="O377" s="4">
        <f t="shared" si="67"/>
        <v>66177</v>
      </c>
      <c r="P377" s="58">
        <v>52</v>
      </c>
      <c r="Q377" s="58">
        <v>167</v>
      </c>
      <c r="R377" s="4">
        <f t="shared" si="68"/>
        <v>12071</v>
      </c>
      <c r="S377" s="6">
        <f t="shared" si="76"/>
        <v>12809.294400000001</v>
      </c>
      <c r="T377" s="39">
        <v>6876669</v>
      </c>
      <c r="U377" s="6">
        <f t="shared" si="69"/>
        <v>6876.6689999999999</v>
      </c>
      <c r="V377" s="6">
        <f t="shared" si="70"/>
        <v>5932.6254000000008</v>
      </c>
      <c r="W377" s="4">
        <f t="shared" si="71"/>
        <v>118653</v>
      </c>
      <c r="X377" s="21">
        <f t="shared" si="72"/>
        <v>196901</v>
      </c>
      <c r="Y377" s="22">
        <v>0</v>
      </c>
      <c r="Z377" s="22"/>
      <c r="AA377" s="20">
        <v>0</v>
      </c>
      <c r="AB377" s="4">
        <f t="shared" si="73"/>
        <v>0</v>
      </c>
      <c r="AC377" s="4">
        <f t="shared" si="74"/>
        <v>196901</v>
      </c>
      <c r="AD377" s="22"/>
      <c r="AE377" s="22"/>
      <c r="AF377" s="22"/>
      <c r="AG377" s="22"/>
      <c r="AH377" s="22"/>
      <c r="AI377" s="22"/>
      <c r="AJ377" s="28">
        <v>0</v>
      </c>
      <c r="AK377" s="28"/>
      <c r="AL377" s="28"/>
      <c r="AM377" s="7">
        <f t="shared" si="77"/>
        <v>196901</v>
      </c>
      <c r="AN377" s="43" t="str">
        <f>IF(O377&gt;0," ",1)</f>
        <v xml:space="preserve"> </v>
      </c>
      <c r="AO377" s="43" t="str">
        <f>IF(W377&gt;0," ",1)</f>
        <v xml:space="preserve"> </v>
      </c>
    </row>
    <row r="378" spans="1:41" ht="15.95" customHeight="1">
      <c r="A378" s="57" t="s">
        <v>202</v>
      </c>
      <c r="B378" s="57" t="s">
        <v>660</v>
      </c>
      <c r="C378" s="57" t="s">
        <v>106</v>
      </c>
      <c r="D378" s="57" t="s">
        <v>663</v>
      </c>
      <c r="E378" s="19">
        <v>144.22</v>
      </c>
      <c r="F378" s="2">
        <f t="shared" si="75"/>
        <v>225992.74</v>
      </c>
      <c r="G378" s="41">
        <v>130584.14</v>
      </c>
      <c r="H378" s="58">
        <v>15043</v>
      </c>
      <c r="I378" s="50">
        <f t="shared" si="65"/>
        <v>11282.25</v>
      </c>
      <c r="J378" s="58">
        <v>11829</v>
      </c>
      <c r="K378" s="58">
        <v>0</v>
      </c>
      <c r="L378" s="58">
        <v>0</v>
      </c>
      <c r="M378" s="58">
        <v>63874</v>
      </c>
      <c r="N378" s="2">
        <f t="shared" si="66"/>
        <v>217569.39</v>
      </c>
      <c r="O378" s="4">
        <f t="shared" si="67"/>
        <v>8423</v>
      </c>
      <c r="P378" s="58">
        <v>46</v>
      </c>
      <c r="Q378" s="58">
        <v>123</v>
      </c>
      <c r="R378" s="4">
        <f t="shared" si="68"/>
        <v>7865</v>
      </c>
      <c r="S378" s="6">
        <f t="shared" si="76"/>
        <v>10373.7446</v>
      </c>
      <c r="T378" s="39">
        <v>7978986</v>
      </c>
      <c r="U378" s="6">
        <f t="shared" si="69"/>
        <v>7978.9859999999999</v>
      </c>
      <c r="V378" s="6">
        <f t="shared" si="70"/>
        <v>2394.7586000000001</v>
      </c>
      <c r="W378" s="4">
        <f t="shared" si="71"/>
        <v>47895</v>
      </c>
      <c r="X378" s="21">
        <f t="shared" si="72"/>
        <v>64183</v>
      </c>
      <c r="Y378" s="22">
        <v>0</v>
      </c>
      <c r="Z378" s="22"/>
      <c r="AA378" s="20">
        <v>0</v>
      </c>
      <c r="AB378" s="4">
        <f t="shared" si="73"/>
        <v>0</v>
      </c>
      <c r="AC378" s="4">
        <f t="shared" si="74"/>
        <v>64183</v>
      </c>
      <c r="AD378" s="22"/>
      <c r="AE378" s="22"/>
      <c r="AF378" s="22"/>
      <c r="AG378" s="22"/>
      <c r="AH378" s="22"/>
      <c r="AI378" s="22"/>
      <c r="AJ378" s="28">
        <v>0</v>
      </c>
      <c r="AK378" s="28"/>
      <c r="AL378" s="28"/>
      <c r="AM378" s="7">
        <f t="shared" si="77"/>
        <v>64183</v>
      </c>
      <c r="AN378" s="43" t="str">
        <f>IF(O378&gt;0," ",1)</f>
        <v xml:space="preserve"> </v>
      </c>
      <c r="AO378" s="43" t="str">
        <f>IF(W378&gt;0," ",1)</f>
        <v xml:space="preserve"> </v>
      </c>
    </row>
    <row r="379" spans="1:41" ht="15.95" customHeight="1">
      <c r="A379" s="57" t="s">
        <v>202</v>
      </c>
      <c r="B379" s="57" t="s">
        <v>660</v>
      </c>
      <c r="C379" s="57" t="s">
        <v>35</v>
      </c>
      <c r="D379" s="57" t="s">
        <v>664</v>
      </c>
      <c r="E379" s="19">
        <v>463.96</v>
      </c>
      <c r="F379" s="2">
        <f t="shared" si="75"/>
        <v>727025.32</v>
      </c>
      <c r="G379" s="41">
        <v>325755.42</v>
      </c>
      <c r="H379" s="58">
        <v>53182</v>
      </c>
      <c r="I379" s="50">
        <f t="shared" si="65"/>
        <v>39886.5</v>
      </c>
      <c r="J379" s="58">
        <v>41905</v>
      </c>
      <c r="K379" s="58">
        <v>0</v>
      </c>
      <c r="L379" s="58">
        <v>0</v>
      </c>
      <c r="M379" s="58">
        <v>10377</v>
      </c>
      <c r="N379" s="2">
        <f t="shared" si="66"/>
        <v>417923.92</v>
      </c>
      <c r="O379" s="4">
        <f t="shared" si="67"/>
        <v>309101</v>
      </c>
      <c r="P379" s="58">
        <v>276</v>
      </c>
      <c r="Q379" s="58">
        <v>40</v>
      </c>
      <c r="R379" s="4">
        <f t="shared" si="68"/>
        <v>15346</v>
      </c>
      <c r="S379" s="6">
        <f t="shared" si="76"/>
        <v>33372.642800000001</v>
      </c>
      <c r="T379" s="39">
        <v>19355640</v>
      </c>
      <c r="U379" s="6">
        <f t="shared" si="69"/>
        <v>19355.64</v>
      </c>
      <c r="V379" s="6">
        <f t="shared" si="70"/>
        <v>14017.002800000002</v>
      </c>
      <c r="W379" s="4">
        <f t="shared" si="71"/>
        <v>280340</v>
      </c>
      <c r="X379" s="21">
        <f t="shared" si="72"/>
        <v>604787</v>
      </c>
      <c r="Y379" s="22">
        <v>0</v>
      </c>
      <c r="Z379" s="22"/>
      <c r="AA379" s="20">
        <v>0</v>
      </c>
      <c r="AB379" s="4">
        <f t="shared" si="73"/>
        <v>0</v>
      </c>
      <c r="AC379" s="4">
        <f t="shared" si="74"/>
        <v>604787</v>
      </c>
      <c r="AD379" s="22"/>
      <c r="AE379" s="22"/>
      <c r="AF379" s="22"/>
      <c r="AG379" s="22"/>
      <c r="AH379" s="22"/>
      <c r="AI379" s="22"/>
      <c r="AJ379" s="28">
        <v>0</v>
      </c>
      <c r="AK379" s="28"/>
      <c r="AL379" s="28"/>
      <c r="AM379" s="7">
        <f t="shared" si="77"/>
        <v>604787</v>
      </c>
      <c r="AN379" s="43" t="str">
        <f>IF(O379&gt;0," ",1)</f>
        <v xml:space="preserve"> </v>
      </c>
      <c r="AO379" s="43" t="str">
        <f>IF(W379&gt;0," ",1)</f>
        <v xml:space="preserve"> </v>
      </c>
    </row>
    <row r="380" spans="1:41" ht="15.95" customHeight="1">
      <c r="A380" s="57" t="s">
        <v>202</v>
      </c>
      <c r="B380" s="57" t="s">
        <v>660</v>
      </c>
      <c r="C380" s="57" t="s">
        <v>36</v>
      </c>
      <c r="D380" s="57" t="s">
        <v>665</v>
      </c>
      <c r="E380" s="19">
        <v>526.93000000000006</v>
      </c>
      <c r="F380" s="2">
        <f t="shared" si="75"/>
        <v>825699.31</v>
      </c>
      <c r="G380" s="41">
        <v>164374.62</v>
      </c>
      <c r="H380" s="58">
        <v>49171</v>
      </c>
      <c r="I380" s="50">
        <f t="shared" si="65"/>
        <v>36878.25</v>
      </c>
      <c r="J380" s="58">
        <v>38829</v>
      </c>
      <c r="K380" s="58">
        <v>0</v>
      </c>
      <c r="L380" s="58">
        <v>0</v>
      </c>
      <c r="M380" s="58">
        <v>0</v>
      </c>
      <c r="N380" s="2">
        <f t="shared" si="66"/>
        <v>240081.87</v>
      </c>
      <c r="O380" s="4">
        <f t="shared" si="67"/>
        <v>585617</v>
      </c>
      <c r="P380" s="58">
        <v>285</v>
      </c>
      <c r="Q380" s="58">
        <v>33</v>
      </c>
      <c r="R380" s="4">
        <f t="shared" si="68"/>
        <v>13073</v>
      </c>
      <c r="S380" s="6">
        <f t="shared" si="76"/>
        <v>37902.0749</v>
      </c>
      <c r="T380" s="39">
        <v>9595716</v>
      </c>
      <c r="U380" s="6">
        <f t="shared" si="69"/>
        <v>9595.7160000000003</v>
      </c>
      <c r="V380" s="6">
        <f t="shared" si="70"/>
        <v>28306.358899999999</v>
      </c>
      <c r="W380" s="4">
        <f t="shared" si="71"/>
        <v>566127</v>
      </c>
      <c r="X380" s="21">
        <f t="shared" si="72"/>
        <v>1164817</v>
      </c>
      <c r="Y380" s="22">
        <v>0</v>
      </c>
      <c r="Z380" s="22"/>
      <c r="AA380" s="20">
        <v>0</v>
      </c>
      <c r="AB380" s="4">
        <f t="shared" si="73"/>
        <v>0</v>
      </c>
      <c r="AC380" s="4">
        <f t="shared" si="74"/>
        <v>1164817</v>
      </c>
      <c r="AD380" s="22"/>
      <c r="AE380" s="22"/>
      <c r="AF380" s="22"/>
      <c r="AG380" s="22"/>
      <c r="AH380" s="22"/>
      <c r="AI380" s="22"/>
      <c r="AJ380" s="28">
        <v>0</v>
      </c>
      <c r="AK380" s="28"/>
      <c r="AL380" s="28"/>
      <c r="AM380" s="7">
        <f t="shared" si="77"/>
        <v>1164817</v>
      </c>
      <c r="AN380" s="43" t="str">
        <f>IF(O380&gt;0," ",1)</f>
        <v xml:space="preserve"> </v>
      </c>
      <c r="AO380" s="43" t="str">
        <f>IF(W380&gt;0," ",1)</f>
        <v xml:space="preserve"> </v>
      </c>
    </row>
    <row r="381" spans="1:41" ht="15.95" customHeight="1">
      <c r="A381" s="57" t="s">
        <v>202</v>
      </c>
      <c r="B381" s="57" t="s">
        <v>660</v>
      </c>
      <c r="C381" s="57" t="s">
        <v>192</v>
      </c>
      <c r="D381" s="57" t="s">
        <v>666</v>
      </c>
      <c r="E381" s="19">
        <v>1456.8899999999999</v>
      </c>
      <c r="F381" s="2">
        <f t="shared" si="75"/>
        <v>2282946.63</v>
      </c>
      <c r="G381" s="41">
        <v>534351.31999999995</v>
      </c>
      <c r="H381" s="58">
        <v>159831</v>
      </c>
      <c r="I381" s="50">
        <f t="shared" si="65"/>
        <v>119873.25</v>
      </c>
      <c r="J381" s="58">
        <v>126019</v>
      </c>
      <c r="K381" s="58">
        <v>120392</v>
      </c>
      <c r="L381" s="58">
        <v>397164</v>
      </c>
      <c r="M381" s="58">
        <v>83103</v>
      </c>
      <c r="N381" s="2">
        <f t="shared" si="66"/>
        <v>1380902.5699999998</v>
      </c>
      <c r="O381" s="4">
        <f t="shared" si="67"/>
        <v>902044</v>
      </c>
      <c r="P381" s="58">
        <v>374</v>
      </c>
      <c r="Q381" s="58">
        <v>125</v>
      </c>
      <c r="R381" s="4">
        <f t="shared" si="68"/>
        <v>64983</v>
      </c>
      <c r="S381" s="6">
        <f t="shared" si="76"/>
        <v>104794.0977</v>
      </c>
      <c r="T381" s="39">
        <v>30745185</v>
      </c>
      <c r="U381" s="6">
        <f t="shared" si="69"/>
        <v>30745.185000000001</v>
      </c>
      <c r="V381" s="6">
        <f t="shared" si="70"/>
        <v>74048.912700000001</v>
      </c>
      <c r="W381" s="4">
        <f t="shared" si="71"/>
        <v>1480978</v>
      </c>
      <c r="X381" s="21">
        <f t="shared" si="72"/>
        <v>2448005</v>
      </c>
      <c r="Y381" s="22">
        <v>0</v>
      </c>
      <c r="Z381" s="22"/>
      <c r="AA381" s="20">
        <v>0</v>
      </c>
      <c r="AB381" s="4">
        <f t="shared" si="73"/>
        <v>0</v>
      </c>
      <c r="AC381" s="4">
        <f t="shared" si="74"/>
        <v>2448005</v>
      </c>
      <c r="AD381" s="22"/>
      <c r="AE381" s="22"/>
      <c r="AF381" s="22"/>
      <c r="AG381" s="22"/>
      <c r="AH381" s="22"/>
      <c r="AI381" s="22"/>
      <c r="AJ381" s="28">
        <v>0</v>
      </c>
      <c r="AK381" s="28"/>
      <c r="AL381" s="28"/>
      <c r="AM381" s="7">
        <f t="shared" si="77"/>
        <v>2448005</v>
      </c>
      <c r="AN381" s="43" t="str">
        <f>IF(O381&gt;0," ",1)</f>
        <v xml:space="preserve"> </v>
      </c>
      <c r="AO381" s="43" t="str">
        <f>IF(W381&gt;0," ",1)</f>
        <v xml:space="preserve"> </v>
      </c>
    </row>
    <row r="382" spans="1:41" ht="15.95" customHeight="1">
      <c r="A382" s="57" t="s">
        <v>202</v>
      </c>
      <c r="B382" s="57" t="s">
        <v>660</v>
      </c>
      <c r="C382" s="57" t="s">
        <v>210</v>
      </c>
      <c r="D382" s="57" t="s">
        <v>667</v>
      </c>
      <c r="E382" s="19">
        <v>527.76</v>
      </c>
      <c r="F382" s="2">
        <f t="shared" si="75"/>
        <v>826999.92</v>
      </c>
      <c r="G382" s="41">
        <v>595853.82999999996</v>
      </c>
      <c r="H382" s="58">
        <v>46311</v>
      </c>
      <c r="I382" s="50">
        <f t="shared" si="65"/>
        <v>34733.25</v>
      </c>
      <c r="J382" s="58">
        <v>36523</v>
      </c>
      <c r="K382" s="58">
        <v>34852</v>
      </c>
      <c r="L382" s="58">
        <v>118682</v>
      </c>
      <c r="M382" s="58">
        <v>134188</v>
      </c>
      <c r="N382" s="2">
        <f t="shared" si="66"/>
        <v>954832.08</v>
      </c>
      <c r="O382" s="4">
        <f t="shared" si="67"/>
        <v>0</v>
      </c>
      <c r="P382" s="58">
        <v>144</v>
      </c>
      <c r="Q382" s="58">
        <v>161</v>
      </c>
      <c r="R382" s="4">
        <f t="shared" si="68"/>
        <v>32226</v>
      </c>
      <c r="S382" s="6">
        <f t="shared" si="76"/>
        <v>37961.7768</v>
      </c>
      <c r="T382" s="39">
        <v>34966751</v>
      </c>
      <c r="U382" s="6">
        <f t="shared" si="69"/>
        <v>34966.750999999997</v>
      </c>
      <c r="V382" s="6">
        <f t="shared" si="70"/>
        <v>2995.0258000000031</v>
      </c>
      <c r="W382" s="4">
        <f t="shared" si="71"/>
        <v>59901</v>
      </c>
      <c r="X382" s="21">
        <f t="shared" si="72"/>
        <v>92127</v>
      </c>
      <c r="Y382" s="22">
        <v>0</v>
      </c>
      <c r="Z382" s="22"/>
      <c r="AA382" s="20">
        <v>0</v>
      </c>
      <c r="AB382" s="4">
        <f t="shared" si="73"/>
        <v>0</v>
      </c>
      <c r="AC382" s="4">
        <f t="shared" si="74"/>
        <v>92127</v>
      </c>
      <c r="AD382" s="22"/>
      <c r="AE382" s="22"/>
      <c r="AF382" s="22"/>
      <c r="AG382" s="22"/>
      <c r="AH382" s="22"/>
      <c r="AI382" s="22"/>
      <c r="AJ382" s="28">
        <v>214474</v>
      </c>
      <c r="AK382" s="28"/>
      <c r="AL382" s="28"/>
      <c r="AM382" s="7">
        <f t="shared" si="77"/>
        <v>306601</v>
      </c>
      <c r="AN382" s="43">
        <f>IF(O382&gt;0," ",1)</f>
        <v>1</v>
      </c>
      <c r="AO382" s="43" t="str">
        <f>IF(W382&gt;0," ",1)</f>
        <v xml:space="preserve"> </v>
      </c>
    </row>
    <row r="383" spans="1:41" ht="15.95" customHeight="1">
      <c r="A383" s="57" t="s">
        <v>202</v>
      </c>
      <c r="B383" s="57" t="s">
        <v>660</v>
      </c>
      <c r="C383" s="57" t="s">
        <v>17</v>
      </c>
      <c r="D383" s="57" t="s">
        <v>668</v>
      </c>
      <c r="E383" s="19">
        <v>705.88</v>
      </c>
      <c r="F383" s="2">
        <f t="shared" si="75"/>
        <v>1106113.96</v>
      </c>
      <c r="G383" s="41">
        <v>354196.55</v>
      </c>
      <c r="H383" s="58">
        <v>83547</v>
      </c>
      <c r="I383" s="50">
        <f t="shared" si="65"/>
        <v>62660.25</v>
      </c>
      <c r="J383" s="58">
        <v>65879</v>
      </c>
      <c r="K383" s="58">
        <v>62908</v>
      </c>
      <c r="L383" s="58">
        <v>196099</v>
      </c>
      <c r="M383" s="58">
        <v>89412</v>
      </c>
      <c r="N383" s="2">
        <f t="shared" si="66"/>
        <v>831154.8</v>
      </c>
      <c r="O383" s="4">
        <f t="shared" si="67"/>
        <v>274959</v>
      </c>
      <c r="P383" s="58">
        <v>193</v>
      </c>
      <c r="Q383" s="58">
        <v>106</v>
      </c>
      <c r="R383" s="4">
        <f t="shared" si="68"/>
        <v>28437</v>
      </c>
      <c r="S383" s="6">
        <f t="shared" si="76"/>
        <v>50773.948400000001</v>
      </c>
      <c r="T383" s="39">
        <v>21260297</v>
      </c>
      <c r="U383" s="6">
        <f t="shared" si="69"/>
        <v>21260.296999999999</v>
      </c>
      <c r="V383" s="6">
        <f t="shared" si="70"/>
        <v>29513.651400000002</v>
      </c>
      <c r="W383" s="4">
        <f t="shared" si="71"/>
        <v>590273</v>
      </c>
      <c r="X383" s="21">
        <f t="shared" si="72"/>
        <v>893669</v>
      </c>
      <c r="Y383" s="22">
        <v>0</v>
      </c>
      <c r="Z383" s="22"/>
      <c r="AA383" s="20">
        <v>0</v>
      </c>
      <c r="AB383" s="4">
        <f t="shared" si="73"/>
        <v>0</v>
      </c>
      <c r="AC383" s="4">
        <f t="shared" si="74"/>
        <v>893669</v>
      </c>
      <c r="AD383" s="22"/>
      <c r="AE383" s="22"/>
      <c r="AF383" s="22"/>
      <c r="AG383" s="22"/>
      <c r="AH383" s="22"/>
      <c r="AI383" s="22"/>
      <c r="AJ383" s="28">
        <v>0</v>
      </c>
      <c r="AK383" s="28"/>
      <c r="AL383" s="28"/>
      <c r="AM383" s="7">
        <f t="shared" si="77"/>
        <v>893669</v>
      </c>
      <c r="AN383" s="43" t="str">
        <f>IF(O383&gt;0," ",1)</f>
        <v xml:space="preserve"> </v>
      </c>
      <c r="AO383" s="43" t="str">
        <f>IF(W383&gt;0," ",1)</f>
        <v xml:space="preserve"> </v>
      </c>
    </row>
    <row r="384" spans="1:41" ht="15.95" customHeight="1">
      <c r="A384" s="57" t="s">
        <v>202</v>
      </c>
      <c r="B384" s="57" t="s">
        <v>660</v>
      </c>
      <c r="C384" s="57" t="s">
        <v>240</v>
      </c>
      <c r="D384" s="57" t="s">
        <v>669</v>
      </c>
      <c r="E384" s="19">
        <v>225.65</v>
      </c>
      <c r="F384" s="2">
        <f t="shared" si="75"/>
        <v>353593.55</v>
      </c>
      <c r="G384" s="41">
        <v>151237.07</v>
      </c>
      <c r="H384" s="58">
        <v>22693</v>
      </c>
      <c r="I384" s="50">
        <f t="shared" si="65"/>
        <v>17019.75</v>
      </c>
      <c r="J384" s="58">
        <v>17900</v>
      </c>
      <c r="K384" s="58">
        <v>17069</v>
      </c>
      <c r="L384" s="58">
        <v>66789</v>
      </c>
      <c r="M384" s="58">
        <v>50047</v>
      </c>
      <c r="N384" s="2">
        <f t="shared" si="66"/>
        <v>320061.82</v>
      </c>
      <c r="O384" s="4">
        <f t="shared" si="67"/>
        <v>33532</v>
      </c>
      <c r="P384" s="58">
        <v>46</v>
      </c>
      <c r="Q384" s="58">
        <v>141</v>
      </c>
      <c r="R384" s="4">
        <f t="shared" si="68"/>
        <v>9016</v>
      </c>
      <c r="S384" s="6">
        <f t="shared" si="76"/>
        <v>16231.004499999999</v>
      </c>
      <c r="T384" s="39">
        <v>8792853</v>
      </c>
      <c r="U384" s="6">
        <f t="shared" si="69"/>
        <v>8792.8529999999992</v>
      </c>
      <c r="V384" s="6">
        <f t="shared" si="70"/>
        <v>7438.1514999999999</v>
      </c>
      <c r="W384" s="4">
        <f t="shared" si="71"/>
        <v>148763</v>
      </c>
      <c r="X384" s="21">
        <f t="shared" si="72"/>
        <v>191311</v>
      </c>
      <c r="Y384" s="22">
        <v>0</v>
      </c>
      <c r="Z384" s="22"/>
      <c r="AA384" s="20">
        <v>0</v>
      </c>
      <c r="AB384" s="4">
        <f t="shared" si="73"/>
        <v>0</v>
      </c>
      <c r="AC384" s="4">
        <f t="shared" si="74"/>
        <v>191311</v>
      </c>
      <c r="AD384" s="22"/>
      <c r="AE384" s="22"/>
      <c r="AF384" s="22"/>
      <c r="AG384" s="22"/>
      <c r="AH384" s="22"/>
      <c r="AI384" s="22"/>
      <c r="AJ384" s="28">
        <v>0</v>
      </c>
      <c r="AK384" s="28"/>
      <c r="AL384" s="28"/>
      <c r="AM384" s="7">
        <f t="shared" si="77"/>
        <v>191311</v>
      </c>
      <c r="AN384" s="43" t="str">
        <f>IF(O384&gt;0," ",1)</f>
        <v xml:space="preserve"> </v>
      </c>
      <c r="AO384" s="43" t="str">
        <f>IF(W384&gt;0," ",1)</f>
        <v xml:space="preserve"> </v>
      </c>
    </row>
    <row r="385" spans="1:41" ht="15.95" customHeight="1">
      <c r="A385" s="57" t="s">
        <v>202</v>
      </c>
      <c r="B385" s="57" t="s">
        <v>660</v>
      </c>
      <c r="C385" s="57" t="s">
        <v>82</v>
      </c>
      <c r="D385" s="57" t="s">
        <v>670</v>
      </c>
      <c r="E385" s="19">
        <v>975.53</v>
      </c>
      <c r="F385" s="2">
        <f t="shared" si="75"/>
        <v>1528655.51</v>
      </c>
      <c r="G385" s="41">
        <v>339707.84</v>
      </c>
      <c r="H385" s="58">
        <v>112424</v>
      </c>
      <c r="I385" s="50">
        <f t="shared" si="65"/>
        <v>84318</v>
      </c>
      <c r="J385" s="58">
        <v>88606</v>
      </c>
      <c r="K385" s="58">
        <v>84802</v>
      </c>
      <c r="L385" s="58">
        <v>277882</v>
      </c>
      <c r="M385" s="58">
        <v>157092</v>
      </c>
      <c r="N385" s="2">
        <f t="shared" si="66"/>
        <v>1032407.8400000001</v>
      </c>
      <c r="O385" s="4">
        <f t="shared" si="67"/>
        <v>496248</v>
      </c>
      <c r="P385" s="58">
        <v>323</v>
      </c>
      <c r="Q385" s="58">
        <v>90</v>
      </c>
      <c r="R385" s="4">
        <f t="shared" si="68"/>
        <v>40407</v>
      </c>
      <c r="S385" s="6">
        <f t="shared" si="76"/>
        <v>70169.872900000002</v>
      </c>
      <c r="T385" s="39">
        <v>20464328</v>
      </c>
      <c r="U385" s="6">
        <f t="shared" si="69"/>
        <v>20464.328000000001</v>
      </c>
      <c r="V385" s="6">
        <f t="shared" si="70"/>
        <v>49705.544900000001</v>
      </c>
      <c r="W385" s="4">
        <f t="shared" si="71"/>
        <v>994111</v>
      </c>
      <c r="X385" s="21">
        <f t="shared" si="72"/>
        <v>1530766</v>
      </c>
      <c r="Y385" s="22">
        <v>0</v>
      </c>
      <c r="Z385" s="22"/>
      <c r="AA385" s="20">
        <v>0</v>
      </c>
      <c r="AB385" s="4">
        <f t="shared" si="73"/>
        <v>0</v>
      </c>
      <c r="AC385" s="4">
        <f t="shared" si="74"/>
        <v>1530766</v>
      </c>
      <c r="AD385" s="22"/>
      <c r="AE385" s="22"/>
      <c r="AF385" s="22"/>
      <c r="AG385" s="22"/>
      <c r="AH385" s="22"/>
      <c r="AI385" s="22"/>
      <c r="AJ385" s="28">
        <v>0</v>
      </c>
      <c r="AK385" s="28"/>
      <c r="AL385" s="28"/>
      <c r="AM385" s="7">
        <f t="shared" si="77"/>
        <v>1530766</v>
      </c>
      <c r="AN385" s="43" t="str">
        <f>IF(O385&gt;0," ",1)</f>
        <v xml:space="preserve"> </v>
      </c>
      <c r="AO385" s="43" t="str">
        <f>IF(W385&gt;0," ",1)</f>
        <v xml:space="preserve"> </v>
      </c>
    </row>
    <row r="386" spans="1:41" ht="15.95" customHeight="1">
      <c r="A386" s="57" t="s">
        <v>202</v>
      </c>
      <c r="B386" s="57" t="s">
        <v>660</v>
      </c>
      <c r="C386" s="57" t="s">
        <v>219</v>
      </c>
      <c r="D386" s="57" t="s">
        <v>671</v>
      </c>
      <c r="E386" s="19">
        <v>578.97</v>
      </c>
      <c r="F386" s="2">
        <f t="shared" si="75"/>
        <v>907245.99</v>
      </c>
      <c r="G386" s="41">
        <v>245342.65</v>
      </c>
      <c r="H386" s="58">
        <v>61591</v>
      </c>
      <c r="I386" s="50">
        <f t="shared" si="65"/>
        <v>46193.25</v>
      </c>
      <c r="J386" s="58">
        <v>48587</v>
      </c>
      <c r="K386" s="58">
        <v>46303</v>
      </c>
      <c r="L386" s="58">
        <v>149751</v>
      </c>
      <c r="M386" s="58">
        <v>32876</v>
      </c>
      <c r="N386" s="2">
        <f t="shared" si="66"/>
        <v>569052.9</v>
      </c>
      <c r="O386" s="4">
        <f t="shared" si="67"/>
        <v>338193</v>
      </c>
      <c r="P386" s="58">
        <v>305</v>
      </c>
      <c r="Q386" s="58">
        <v>77</v>
      </c>
      <c r="R386" s="4">
        <f t="shared" si="68"/>
        <v>32644</v>
      </c>
      <c r="S386" s="6">
        <f t="shared" si="76"/>
        <v>41645.312100000003</v>
      </c>
      <c r="T386" s="39">
        <v>14905386</v>
      </c>
      <c r="U386" s="6">
        <f t="shared" si="69"/>
        <v>14905.386</v>
      </c>
      <c r="V386" s="6">
        <f t="shared" si="70"/>
        <v>26739.926100000004</v>
      </c>
      <c r="W386" s="4">
        <f t="shared" si="71"/>
        <v>534799</v>
      </c>
      <c r="X386" s="21">
        <f t="shared" si="72"/>
        <v>905636</v>
      </c>
      <c r="Y386" s="22">
        <v>0</v>
      </c>
      <c r="Z386" s="22"/>
      <c r="AA386" s="20">
        <v>0</v>
      </c>
      <c r="AB386" s="4">
        <f t="shared" si="73"/>
        <v>0</v>
      </c>
      <c r="AC386" s="4">
        <f t="shared" si="74"/>
        <v>905636</v>
      </c>
      <c r="AD386" s="22"/>
      <c r="AE386" s="22"/>
      <c r="AF386" s="22"/>
      <c r="AG386" s="22"/>
      <c r="AH386" s="22"/>
      <c r="AI386" s="22"/>
      <c r="AJ386" s="28">
        <v>0</v>
      </c>
      <c r="AK386" s="28"/>
      <c r="AL386" s="28"/>
      <c r="AM386" s="7">
        <f t="shared" si="77"/>
        <v>905636</v>
      </c>
      <c r="AN386" s="43" t="str">
        <f>IF(O386&gt;0," ",1)</f>
        <v xml:space="preserve"> </v>
      </c>
      <c r="AO386" s="43" t="str">
        <f>IF(W386&gt;0," ",1)</f>
        <v xml:space="preserve"> </v>
      </c>
    </row>
    <row r="387" spans="1:41" ht="15.95" customHeight="1">
      <c r="A387" s="57" t="s">
        <v>202</v>
      </c>
      <c r="B387" s="57" t="s">
        <v>660</v>
      </c>
      <c r="C387" s="57" t="s">
        <v>59</v>
      </c>
      <c r="D387" s="57" t="s">
        <v>672</v>
      </c>
      <c r="E387" s="19">
        <v>916.03</v>
      </c>
      <c r="F387" s="2">
        <f t="shared" si="75"/>
        <v>1435419.01</v>
      </c>
      <c r="G387" s="41">
        <v>404955.18</v>
      </c>
      <c r="H387" s="58">
        <v>84710</v>
      </c>
      <c r="I387" s="50">
        <f t="shared" si="65"/>
        <v>63532.5</v>
      </c>
      <c r="J387" s="58">
        <v>66856</v>
      </c>
      <c r="K387" s="58">
        <v>63576</v>
      </c>
      <c r="L387" s="58">
        <v>206464</v>
      </c>
      <c r="M387" s="58">
        <v>216746</v>
      </c>
      <c r="N387" s="2">
        <f t="shared" si="66"/>
        <v>1022129.6799999999</v>
      </c>
      <c r="O387" s="4">
        <f t="shared" si="67"/>
        <v>413289</v>
      </c>
      <c r="P387" s="58">
        <v>227</v>
      </c>
      <c r="Q387" s="58">
        <v>123</v>
      </c>
      <c r="R387" s="4">
        <f t="shared" si="68"/>
        <v>38810</v>
      </c>
      <c r="S387" s="6">
        <f t="shared" si="76"/>
        <v>65890.037899999996</v>
      </c>
      <c r="T387" s="39">
        <v>24287896</v>
      </c>
      <c r="U387" s="6">
        <f t="shared" si="69"/>
        <v>24287.896000000001</v>
      </c>
      <c r="V387" s="6">
        <f t="shared" si="70"/>
        <v>41602.141899999995</v>
      </c>
      <c r="W387" s="4">
        <f t="shared" si="71"/>
        <v>832043</v>
      </c>
      <c r="X387" s="21">
        <f t="shared" si="72"/>
        <v>1284142</v>
      </c>
      <c r="Y387" s="22">
        <v>0</v>
      </c>
      <c r="Z387" s="22"/>
      <c r="AA387" s="20">
        <v>0</v>
      </c>
      <c r="AB387" s="4">
        <f t="shared" si="73"/>
        <v>0</v>
      </c>
      <c r="AC387" s="4">
        <f t="shared" si="74"/>
        <v>1284142</v>
      </c>
      <c r="AD387" s="22"/>
      <c r="AE387" s="22"/>
      <c r="AF387" s="22"/>
      <c r="AG387" s="22"/>
      <c r="AH387" s="22"/>
      <c r="AI387" s="22"/>
      <c r="AJ387" s="28">
        <v>0</v>
      </c>
      <c r="AK387" s="28"/>
      <c r="AL387" s="28"/>
      <c r="AM387" s="7">
        <f t="shared" si="77"/>
        <v>1284142</v>
      </c>
      <c r="AN387" s="43" t="str">
        <f>IF(O387&gt;0," ",1)</f>
        <v xml:space="preserve"> </v>
      </c>
      <c r="AO387" s="43" t="str">
        <f>IF(W387&gt;0," ",1)</f>
        <v xml:space="preserve"> </v>
      </c>
    </row>
    <row r="388" spans="1:41" ht="15.95" customHeight="1">
      <c r="A388" s="57" t="s">
        <v>70</v>
      </c>
      <c r="B388" s="57" t="s">
        <v>673</v>
      </c>
      <c r="C388" s="57" t="s">
        <v>109</v>
      </c>
      <c r="D388" s="57" t="s">
        <v>674</v>
      </c>
      <c r="E388" s="19">
        <v>170.47</v>
      </c>
      <c r="F388" s="2">
        <f t="shared" si="75"/>
        <v>267126.49</v>
      </c>
      <c r="G388" s="41">
        <v>98998.52</v>
      </c>
      <c r="H388" s="58">
        <v>9936</v>
      </c>
      <c r="I388" s="50">
        <f t="shared" ref="I388:I451" si="78">ROUND(H388*0.75,2)</f>
        <v>7452</v>
      </c>
      <c r="J388" s="58">
        <v>14094</v>
      </c>
      <c r="K388" s="58">
        <v>0</v>
      </c>
      <c r="L388" s="58">
        <v>0</v>
      </c>
      <c r="M388" s="58">
        <v>14856</v>
      </c>
      <c r="N388" s="2">
        <f t="shared" ref="N388:N451" si="79">SUM(G388+I388+J388+K388+L388+M388)</f>
        <v>135400.52000000002</v>
      </c>
      <c r="O388" s="4">
        <f t="shared" ref="O388:O451" si="80">IF(F388&gt;N388,ROUND(SUM(F388-N388),0),0)</f>
        <v>131726</v>
      </c>
      <c r="P388" s="58">
        <v>85</v>
      </c>
      <c r="Q388" s="58">
        <v>81</v>
      </c>
      <c r="R388" s="4">
        <f t="shared" ref="R388:R451" si="81">ROUND(SUM(P388*Q388*1.39),0)</f>
        <v>9570</v>
      </c>
      <c r="S388" s="6">
        <f t="shared" si="76"/>
        <v>12261.9071</v>
      </c>
      <c r="T388" s="39">
        <v>5995098</v>
      </c>
      <c r="U388" s="6">
        <f t="shared" ref="U388:U451" si="82">ROUND(T388/1000,4)</f>
        <v>5995.098</v>
      </c>
      <c r="V388" s="6">
        <f t="shared" ref="V388:V451" si="83">IF(S388-U388&lt;0,0,S388-U388)</f>
        <v>6266.8091000000004</v>
      </c>
      <c r="W388" s="4">
        <f t="shared" ref="W388:W451" si="84">IF(V388&gt;0,ROUND(SUM(V388*$W$3),0),0)</f>
        <v>125336</v>
      </c>
      <c r="X388" s="21">
        <f t="shared" ref="X388:X451" si="85">SUM(O388+R388+W388)</f>
        <v>266632</v>
      </c>
      <c r="Y388" s="22">
        <v>0</v>
      </c>
      <c r="Z388" s="22"/>
      <c r="AA388" s="20">
        <v>0</v>
      </c>
      <c r="AB388" s="4">
        <f t="shared" ref="AB388:AB451" si="86">IF(AA388=0,0,1)</f>
        <v>0</v>
      </c>
      <c r="AC388" s="4">
        <f t="shared" ref="AC388:AC451" si="87">ROUND(X388+AA388,0)</f>
        <v>266632</v>
      </c>
      <c r="AD388" s="22"/>
      <c r="AE388" s="22"/>
      <c r="AF388" s="22"/>
      <c r="AG388" s="22"/>
      <c r="AH388" s="22"/>
      <c r="AI388" s="22"/>
      <c r="AJ388" s="28">
        <v>0</v>
      </c>
      <c r="AK388" s="28"/>
      <c r="AL388" s="28"/>
      <c r="AM388" s="7">
        <f t="shared" si="77"/>
        <v>266632</v>
      </c>
      <c r="AN388" s="43" t="str">
        <f>IF(O388&gt;0," ",1)</f>
        <v xml:space="preserve"> </v>
      </c>
      <c r="AO388" s="43" t="str">
        <f>IF(W388&gt;0," ",1)</f>
        <v xml:space="preserve"> </v>
      </c>
    </row>
    <row r="389" spans="1:41" ht="15.95" customHeight="1">
      <c r="A389" s="57" t="s">
        <v>70</v>
      </c>
      <c r="B389" s="57" t="s">
        <v>673</v>
      </c>
      <c r="C389" s="57" t="s">
        <v>51</v>
      </c>
      <c r="D389" s="57" t="s">
        <v>675</v>
      </c>
      <c r="E389" s="19">
        <v>1270.26</v>
      </c>
      <c r="F389" s="2">
        <f t="shared" ref="F389:F452" si="88">SUM(E389*$F$3)</f>
        <v>1990497.42</v>
      </c>
      <c r="G389" s="41">
        <v>295763.02</v>
      </c>
      <c r="H389" s="58">
        <v>86492</v>
      </c>
      <c r="I389" s="50">
        <f t="shared" si="78"/>
        <v>64869</v>
      </c>
      <c r="J389" s="58">
        <v>123761</v>
      </c>
      <c r="K389" s="58">
        <v>0</v>
      </c>
      <c r="L389" s="58">
        <v>302509</v>
      </c>
      <c r="M389" s="58">
        <v>103613</v>
      </c>
      <c r="N389" s="2">
        <f t="shared" si="79"/>
        <v>890515.02</v>
      </c>
      <c r="O389" s="4">
        <f t="shared" si="80"/>
        <v>1099982</v>
      </c>
      <c r="P389" s="58">
        <v>730</v>
      </c>
      <c r="Q389" s="58">
        <v>53</v>
      </c>
      <c r="R389" s="4">
        <f t="shared" si="81"/>
        <v>53779</v>
      </c>
      <c r="S389" s="6">
        <f t="shared" ref="S389:S452" si="89">ROUND(SUM(E389*$S$3),4)</f>
        <v>91369.801800000001</v>
      </c>
      <c r="T389" s="39">
        <v>17968592</v>
      </c>
      <c r="U389" s="6">
        <f t="shared" si="82"/>
        <v>17968.592000000001</v>
      </c>
      <c r="V389" s="6">
        <f t="shared" si="83"/>
        <v>73401.209799999997</v>
      </c>
      <c r="W389" s="4">
        <f t="shared" si="84"/>
        <v>1468024</v>
      </c>
      <c r="X389" s="21">
        <f t="shared" si="85"/>
        <v>2621785</v>
      </c>
      <c r="Y389" s="22">
        <v>0</v>
      </c>
      <c r="Z389" s="22"/>
      <c r="AA389" s="20">
        <v>0</v>
      </c>
      <c r="AB389" s="4">
        <f t="shared" si="86"/>
        <v>0</v>
      </c>
      <c r="AC389" s="4">
        <f t="shared" si="87"/>
        <v>2621785</v>
      </c>
      <c r="AD389" s="22"/>
      <c r="AE389" s="22"/>
      <c r="AF389" s="22"/>
      <c r="AG389" s="22"/>
      <c r="AH389" s="22"/>
      <c r="AI389" s="22"/>
      <c r="AJ389" s="28">
        <v>0</v>
      </c>
      <c r="AK389" s="28"/>
      <c r="AL389" s="28"/>
      <c r="AM389" s="7">
        <f t="shared" ref="AM389:AM452" si="90">SUM(AC389-AD389-AE389-AF389-AG389-AH389-AI389+AJ389-AK389+AL389)</f>
        <v>2621785</v>
      </c>
      <c r="AN389" s="43" t="str">
        <f>IF(O389&gt;0," ",1)</f>
        <v xml:space="preserve"> </v>
      </c>
      <c r="AO389" s="43" t="str">
        <f>IF(W389&gt;0," ",1)</f>
        <v xml:space="preserve"> </v>
      </c>
    </row>
    <row r="390" spans="1:41" ht="15.95" customHeight="1">
      <c r="A390" s="57" t="s">
        <v>70</v>
      </c>
      <c r="B390" s="57" t="s">
        <v>673</v>
      </c>
      <c r="C390" s="57" t="s">
        <v>38</v>
      </c>
      <c r="D390" s="57" t="s">
        <v>676</v>
      </c>
      <c r="E390" s="19">
        <v>1011.8799999999999</v>
      </c>
      <c r="F390" s="2">
        <f t="shared" si="88"/>
        <v>1585615.9599999997</v>
      </c>
      <c r="G390" s="41">
        <v>290436</v>
      </c>
      <c r="H390" s="58">
        <v>66273</v>
      </c>
      <c r="I390" s="50">
        <f t="shared" si="78"/>
        <v>49704.75</v>
      </c>
      <c r="J390" s="58">
        <v>94685</v>
      </c>
      <c r="K390" s="58">
        <v>0</v>
      </c>
      <c r="L390" s="58">
        <v>264991</v>
      </c>
      <c r="M390" s="58">
        <v>29739</v>
      </c>
      <c r="N390" s="2">
        <f t="shared" si="79"/>
        <v>729555.75</v>
      </c>
      <c r="O390" s="4">
        <f t="shared" si="80"/>
        <v>856060</v>
      </c>
      <c r="P390" s="58">
        <v>462</v>
      </c>
      <c r="Q390" s="58">
        <v>57</v>
      </c>
      <c r="R390" s="4">
        <f t="shared" si="81"/>
        <v>36604</v>
      </c>
      <c r="S390" s="6">
        <f t="shared" si="89"/>
        <v>72784.528399999996</v>
      </c>
      <c r="T390" s="39">
        <v>18405323</v>
      </c>
      <c r="U390" s="6">
        <f t="shared" si="82"/>
        <v>18405.323</v>
      </c>
      <c r="V390" s="6">
        <f t="shared" si="83"/>
        <v>54379.205399999992</v>
      </c>
      <c r="W390" s="4">
        <f t="shared" si="84"/>
        <v>1087584</v>
      </c>
      <c r="X390" s="21">
        <f t="shared" si="85"/>
        <v>1980248</v>
      </c>
      <c r="Y390" s="22">
        <v>0</v>
      </c>
      <c r="Z390" s="22"/>
      <c r="AA390" s="20">
        <v>0</v>
      </c>
      <c r="AB390" s="4">
        <f t="shared" si="86"/>
        <v>0</v>
      </c>
      <c r="AC390" s="4">
        <f t="shared" si="87"/>
        <v>1980248</v>
      </c>
      <c r="AD390" s="22"/>
      <c r="AE390" s="22"/>
      <c r="AF390" s="22"/>
      <c r="AG390" s="22"/>
      <c r="AH390" s="22"/>
      <c r="AI390" s="22"/>
      <c r="AJ390" s="28">
        <v>0</v>
      </c>
      <c r="AK390" s="28"/>
      <c r="AL390" s="28"/>
      <c r="AM390" s="7">
        <f t="shared" si="90"/>
        <v>1980248</v>
      </c>
      <c r="AN390" s="43" t="str">
        <f>IF(O390&gt;0," ",1)</f>
        <v xml:space="preserve"> </v>
      </c>
      <c r="AO390" s="43" t="str">
        <f>IF(W390&gt;0," ",1)</f>
        <v xml:space="preserve"> </v>
      </c>
    </row>
    <row r="391" spans="1:41" ht="15.95" customHeight="1">
      <c r="A391" s="57" t="s">
        <v>70</v>
      </c>
      <c r="B391" s="57" t="s">
        <v>673</v>
      </c>
      <c r="C391" s="57" t="s">
        <v>39</v>
      </c>
      <c r="D391" s="57" t="s">
        <v>677</v>
      </c>
      <c r="E391" s="19">
        <v>1516.38</v>
      </c>
      <c r="F391" s="2">
        <f t="shared" si="88"/>
        <v>2376167.46</v>
      </c>
      <c r="G391" s="41">
        <v>305364.11</v>
      </c>
      <c r="H391" s="58">
        <v>91744</v>
      </c>
      <c r="I391" s="50">
        <f t="shared" si="78"/>
        <v>68808</v>
      </c>
      <c r="J391" s="58">
        <v>130869</v>
      </c>
      <c r="K391" s="58">
        <v>0</v>
      </c>
      <c r="L391" s="58">
        <v>360596</v>
      </c>
      <c r="M391" s="58">
        <v>35218</v>
      </c>
      <c r="N391" s="2">
        <f t="shared" si="79"/>
        <v>900855.11</v>
      </c>
      <c r="O391" s="4">
        <f t="shared" si="80"/>
        <v>1475312</v>
      </c>
      <c r="P391" s="58">
        <v>433</v>
      </c>
      <c r="Q391" s="58">
        <v>48</v>
      </c>
      <c r="R391" s="4">
        <f t="shared" si="81"/>
        <v>28890</v>
      </c>
      <c r="S391" s="6">
        <f t="shared" si="89"/>
        <v>109073.21339999999</v>
      </c>
      <c r="T391" s="39">
        <v>19624943</v>
      </c>
      <c r="U391" s="6">
        <f t="shared" si="82"/>
        <v>19624.942999999999</v>
      </c>
      <c r="V391" s="6">
        <f t="shared" si="83"/>
        <v>89448.270399999994</v>
      </c>
      <c r="W391" s="4">
        <f t="shared" si="84"/>
        <v>1788965</v>
      </c>
      <c r="X391" s="21">
        <f t="shared" si="85"/>
        <v>3293167</v>
      </c>
      <c r="Y391" s="22">
        <v>0</v>
      </c>
      <c r="Z391" s="22"/>
      <c r="AA391" s="20">
        <v>0</v>
      </c>
      <c r="AB391" s="4">
        <f t="shared" si="86"/>
        <v>0</v>
      </c>
      <c r="AC391" s="4">
        <f t="shared" si="87"/>
        <v>3293167</v>
      </c>
      <c r="AD391" s="22"/>
      <c r="AE391" s="22"/>
      <c r="AF391" s="22"/>
      <c r="AG391" s="22"/>
      <c r="AH391" s="22"/>
      <c r="AI391" s="22"/>
      <c r="AJ391" s="28">
        <v>0</v>
      </c>
      <c r="AK391" s="28"/>
      <c r="AL391" s="28"/>
      <c r="AM391" s="7">
        <f t="shared" si="90"/>
        <v>3293167</v>
      </c>
      <c r="AN391" s="43" t="str">
        <f>IF(O391&gt;0," ",1)</f>
        <v xml:space="preserve"> </v>
      </c>
      <c r="AO391" s="43" t="str">
        <f>IF(W391&gt;0," ",1)</f>
        <v xml:space="preserve"> </v>
      </c>
    </row>
    <row r="392" spans="1:41" ht="15.95" customHeight="1">
      <c r="A392" s="57" t="s">
        <v>70</v>
      </c>
      <c r="B392" s="57" t="s">
        <v>673</v>
      </c>
      <c r="C392" s="57" t="s">
        <v>68</v>
      </c>
      <c r="D392" s="57" t="s">
        <v>678</v>
      </c>
      <c r="E392" s="19">
        <v>3999.18</v>
      </c>
      <c r="F392" s="2">
        <f t="shared" si="88"/>
        <v>6266715.0599999996</v>
      </c>
      <c r="G392" s="41">
        <v>891606.33</v>
      </c>
      <c r="H392" s="58">
        <v>260813</v>
      </c>
      <c r="I392" s="50">
        <f t="shared" si="78"/>
        <v>195609.75</v>
      </c>
      <c r="J392" s="58">
        <v>371986</v>
      </c>
      <c r="K392" s="58">
        <v>0</v>
      </c>
      <c r="L392" s="58">
        <v>967002</v>
      </c>
      <c r="M392" s="58">
        <v>44318</v>
      </c>
      <c r="N392" s="2">
        <f t="shared" si="79"/>
        <v>2470522.08</v>
      </c>
      <c r="O392" s="4">
        <f t="shared" si="80"/>
        <v>3796193</v>
      </c>
      <c r="P392" s="58">
        <v>995</v>
      </c>
      <c r="Q392" s="58">
        <v>33</v>
      </c>
      <c r="R392" s="4">
        <f t="shared" si="81"/>
        <v>45641</v>
      </c>
      <c r="S392" s="6">
        <f t="shared" si="89"/>
        <v>287661.01740000001</v>
      </c>
      <c r="T392" s="39">
        <v>56790212</v>
      </c>
      <c r="U392" s="6">
        <f t="shared" si="82"/>
        <v>56790.212</v>
      </c>
      <c r="V392" s="6">
        <f t="shared" si="83"/>
        <v>230870.80540000001</v>
      </c>
      <c r="W392" s="4">
        <f t="shared" si="84"/>
        <v>4617416</v>
      </c>
      <c r="X392" s="21">
        <f t="shared" si="85"/>
        <v>8459250</v>
      </c>
      <c r="Y392" s="22">
        <v>0</v>
      </c>
      <c r="Z392" s="22"/>
      <c r="AA392" s="20">
        <v>0</v>
      </c>
      <c r="AB392" s="4">
        <f t="shared" si="86"/>
        <v>0</v>
      </c>
      <c r="AC392" s="4">
        <f t="shared" si="87"/>
        <v>8459250</v>
      </c>
      <c r="AD392" s="22"/>
      <c r="AE392" s="22"/>
      <c r="AF392" s="22"/>
      <c r="AG392" s="22"/>
      <c r="AH392" s="22"/>
      <c r="AI392" s="22"/>
      <c r="AJ392" s="28">
        <v>0</v>
      </c>
      <c r="AK392" s="28"/>
      <c r="AL392" s="28"/>
      <c r="AM392" s="7">
        <f t="shared" si="90"/>
        <v>8459250</v>
      </c>
      <c r="AN392" s="43" t="str">
        <f>IF(O392&gt;0," ",1)</f>
        <v xml:space="preserve"> </v>
      </c>
      <c r="AO392" s="43" t="str">
        <f>IF(W392&gt;0," ",1)</f>
        <v xml:space="preserve"> </v>
      </c>
    </row>
    <row r="393" spans="1:41" ht="15.95" customHeight="1">
      <c r="A393" s="57" t="s">
        <v>70</v>
      </c>
      <c r="B393" s="57" t="s">
        <v>673</v>
      </c>
      <c r="C393" s="57" t="s">
        <v>88</v>
      </c>
      <c r="D393" s="57" t="s">
        <v>679</v>
      </c>
      <c r="E393" s="19">
        <v>977.91</v>
      </c>
      <c r="F393" s="2">
        <f t="shared" si="88"/>
        <v>1532384.97</v>
      </c>
      <c r="G393" s="41">
        <v>287141.67</v>
      </c>
      <c r="H393" s="58">
        <v>59348</v>
      </c>
      <c r="I393" s="50">
        <f t="shared" si="78"/>
        <v>44511</v>
      </c>
      <c r="J393" s="58">
        <v>85129</v>
      </c>
      <c r="K393" s="58">
        <v>0</v>
      </c>
      <c r="L393" s="58">
        <v>203689</v>
      </c>
      <c r="M393" s="58">
        <v>32612</v>
      </c>
      <c r="N393" s="2">
        <f t="shared" si="79"/>
        <v>653082.66999999993</v>
      </c>
      <c r="O393" s="4">
        <f t="shared" si="80"/>
        <v>879302</v>
      </c>
      <c r="P393" s="58">
        <v>267</v>
      </c>
      <c r="Q393" s="58">
        <v>86</v>
      </c>
      <c r="R393" s="4">
        <f t="shared" si="81"/>
        <v>31917</v>
      </c>
      <c r="S393" s="6">
        <f t="shared" si="89"/>
        <v>70341.066300000006</v>
      </c>
      <c r="T393" s="39">
        <v>17817537</v>
      </c>
      <c r="U393" s="6">
        <f t="shared" si="82"/>
        <v>17817.537</v>
      </c>
      <c r="V393" s="6">
        <f t="shared" si="83"/>
        <v>52523.529300000009</v>
      </c>
      <c r="W393" s="4">
        <f t="shared" si="84"/>
        <v>1050471</v>
      </c>
      <c r="X393" s="21">
        <f t="shared" si="85"/>
        <v>1961690</v>
      </c>
      <c r="Y393" s="22">
        <v>0</v>
      </c>
      <c r="Z393" s="22"/>
      <c r="AA393" s="20">
        <v>0</v>
      </c>
      <c r="AB393" s="4">
        <f t="shared" si="86"/>
        <v>0</v>
      </c>
      <c r="AC393" s="4">
        <f t="shared" si="87"/>
        <v>1961690</v>
      </c>
      <c r="AD393" s="22"/>
      <c r="AE393" s="22"/>
      <c r="AF393" s="22"/>
      <c r="AG393" s="22"/>
      <c r="AH393" s="22"/>
      <c r="AI393" s="22"/>
      <c r="AJ393" s="28">
        <v>0</v>
      </c>
      <c r="AK393" s="28"/>
      <c r="AL393" s="28"/>
      <c r="AM393" s="7">
        <f t="shared" si="90"/>
        <v>1961690</v>
      </c>
      <c r="AN393" s="43" t="str">
        <f>IF(O393&gt;0," ",1)</f>
        <v xml:space="preserve"> </v>
      </c>
      <c r="AO393" s="43" t="str">
        <f>IF(W393&gt;0," ",1)</f>
        <v xml:space="preserve"> </v>
      </c>
    </row>
    <row r="394" spans="1:41" ht="15.95" customHeight="1">
      <c r="A394" s="57" t="s">
        <v>70</v>
      </c>
      <c r="B394" s="57" t="s">
        <v>673</v>
      </c>
      <c r="C394" s="57" t="s">
        <v>194</v>
      </c>
      <c r="D394" s="57" t="s">
        <v>680</v>
      </c>
      <c r="E394" s="19">
        <v>1057.8399999999999</v>
      </c>
      <c r="F394" s="2">
        <f t="shared" si="88"/>
        <v>1657635.2799999998</v>
      </c>
      <c r="G394" s="41">
        <v>248311.63</v>
      </c>
      <c r="H394" s="58">
        <v>64535</v>
      </c>
      <c r="I394" s="50">
        <f t="shared" si="78"/>
        <v>48401.25</v>
      </c>
      <c r="J394" s="58">
        <v>92343</v>
      </c>
      <c r="K394" s="58">
        <v>0</v>
      </c>
      <c r="L394" s="58">
        <v>218332</v>
      </c>
      <c r="M394" s="58">
        <v>44546</v>
      </c>
      <c r="N394" s="2">
        <f t="shared" si="79"/>
        <v>651933.88</v>
      </c>
      <c r="O394" s="4">
        <f t="shared" si="80"/>
        <v>1005701</v>
      </c>
      <c r="P394" s="58">
        <v>443</v>
      </c>
      <c r="Q394" s="58">
        <v>55</v>
      </c>
      <c r="R394" s="4">
        <f t="shared" si="81"/>
        <v>33867</v>
      </c>
      <c r="S394" s="6">
        <f t="shared" si="89"/>
        <v>76090.431200000006</v>
      </c>
      <c r="T394" s="39">
        <v>15480775</v>
      </c>
      <c r="U394" s="6">
        <f t="shared" si="82"/>
        <v>15480.775</v>
      </c>
      <c r="V394" s="6">
        <f t="shared" si="83"/>
        <v>60609.656200000005</v>
      </c>
      <c r="W394" s="4">
        <f t="shared" si="84"/>
        <v>1212193</v>
      </c>
      <c r="X394" s="21">
        <f t="shared" si="85"/>
        <v>2251761</v>
      </c>
      <c r="Y394" s="22">
        <v>0</v>
      </c>
      <c r="Z394" s="22"/>
      <c r="AA394" s="20">
        <v>0</v>
      </c>
      <c r="AB394" s="4">
        <f t="shared" si="86"/>
        <v>0</v>
      </c>
      <c r="AC394" s="4">
        <f t="shared" si="87"/>
        <v>2251761</v>
      </c>
      <c r="AD394" s="22"/>
      <c r="AE394" s="22"/>
      <c r="AF394" s="22"/>
      <c r="AG394" s="22"/>
      <c r="AH394" s="22"/>
      <c r="AI394" s="22"/>
      <c r="AJ394" s="28">
        <v>0</v>
      </c>
      <c r="AK394" s="28"/>
      <c r="AL394" s="28"/>
      <c r="AM394" s="7">
        <f t="shared" si="90"/>
        <v>2251761</v>
      </c>
      <c r="AN394" s="43" t="str">
        <f>IF(O394&gt;0," ",1)</f>
        <v xml:space="preserve"> </v>
      </c>
      <c r="AO394" s="43" t="str">
        <f>IF(W394&gt;0," ",1)</f>
        <v xml:space="preserve"> </v>
      </c>
    </row>
    <row r="395" spans="1:41" ht="15.95" customHeight="1">
      <c r="A395" s="57" t="s">
        <v>134</v>
      </c>
      <c r="B395" s="57" t="s">
        <v>681</v>
      </c>
      <c r="C395" s="57" t="s">
        <v>136</v>
      </c>
      <c r="D395" s="57" t="s">
        <v>682</v>
      </c>
      <c r="E395" s="19">
        <v>355.31</v>
      </c>
      <c r="F395" s="2">
        <f t="shared" si="88"/>
        <v>556770.77</v>
      </c>
      <c r="G395" s="41">
        <v>84842.38</v>
      </c>
      <c r="H395" s="58">
        <v>27113</v>
      </c>
      <c r="I395" s="50">
        <f t="shared" si="78"/>
        <v>20334.75</v>
      </c>
      <c r="J395" s="58">
        <v>30594</v>
      </c>
      <c r="K395" s="58">
        <v>0</v>
      </c>
      <c r="L395" s="58">
        <v>0</v>
      </c>
      <c r="M395" s="58">
        <v>14699</v>
      </c>
      <c r="N395" s="2">
        <f t="shared" si="79"/>
        <v>150470.13</v>
      </c>
      <c r="O395" s="4">
        <f t="shared" si="80"/>
        <v>406301</v>
      </c>
      <c r="P395" s="58">
        <v>180</v>
      </c>
      <c r="Q395" s="58">
        <v>53</v>
      </c>
      <c r="R395" s="4">
        <f t="shared" si="81"/>
        <v>13261</v>
      </c>
      <c r="S395" s="6">
        <f t="shared" si="89"/>
        <v>25557.4483</v>
      </c>
      <c r="T395" s="39">
        <v>5243119</v>
      </c>
      <c r="U395" s="6">
        <f t="shared" si="82"/>
        <v>5243.1189999999997</v>
      </c>
      <c r="V395" s="6">
        <f t="shared" si="83"/>
        <v>20314.329300000001</v>
      </c>
      <c r="W395" s="4">
        <f t="shared" si="84"/>
        <v>406287</v>
      </c>
      <c r="X395" s="21">
        <f t="shared" si="85"/>
        <v>825849</v>
      </c>
      <c r="Y395" s="22">
        <v>0</v>
      </c>
      <c r="Z395" s="22"/>
      <c r="AA395" s="20">
        <v>0</v>
      </c>
      <c r="AB395" s="4">
        <f t="shared" si="86"/>
        <v>0</v>
      </c>
      <c r="AC395" s="4">
        <f t="shared" si="87"/>
        <v>825849</v>
      </c>
      <c r="AD395" s="22"/>
      <c r="AE395" s="22"/>
      <c r="AF395" s="22"/>
      <c r="AG395" s="22"/>
      <c r="AH395" s="22"/>
      <c r="AI395" s="22"/>
      <c r="AJ395" s="28">
        <v>0</v>
      </c>
      <c r="AK395" s="28"/>
      <c r="AL395" s="28"/>
      <c r="AM395" s="7">
        <f t="shared" si="90"/>
        <v>825849</v>
      </c>
      <c r="AN395" s="43" t="str">
        <f>IF(O395&gt;0," ",1)</f>
        <v xml:space="preserve"> </v>
      </c>
      <c r="AO395" s="43" t="str">
        <f>IF(W395&gt;0," ",1)</f>
        <v xml:space="preserve"> </v>
      </c>
    </row>
    <row r="396" spans="1:41" ht="15.95" customHeight="1">
      <c r="A396" s="57" t="s">
        <v>134</v>
      </c>
      <c r="B396" s="57" t="s">
        <v>681</v>
      </c>
      <c r="C396" s="57" t="s">
        <v>51</v>
      </c>
      <c r="D396" s="57" t="s">
        <v>683</v>
      </c>
      <c r="E396" s="19">
        <v>1330.35</v>
      </c>
      <c r="F396" s="2">
        <f t="shared" si="88"/>
        <v>2084658.45</v>
      </c>
      <c r="G396" s="41">
        <v>428526.23</v>
      </c>
      <c r="H396" s="58">
        <v>101037</v>
      </c>
      <c r="I396" s="50">
        <f t="shared" si="78"/>
        <v>75777.75</v>
      </c>
      <c r="J396" s="58">
        <v>113836</v>
      </c>
      <c r="K396" s="58">
        <v>52922</v>
      </c>
      <c r="L396" s="58">
        <v>308133</v>
      </c>
      <c r="M396" s="58">
        <v>118321</v>
      </c>
      <c r="N396" s="2">
        <f t="shared" si="79"/>
        <v>1097515.98</v>
      </c>
      <c r="O396" s="4">
        <f t="shared" si="80"/>
        <v>987142</v>
      </c>
      <c r="P396" s="58">
        <v>513</v>
      </c>
      <c r="Q396" s="58">
        <v>86</v>
      </c>
      <c r="R396" s="4">
        <f t="shared" si="81"/>
        <v>61324</v>
      </c>
      <c r="S396" s="6">
        <f t="shared" si="89"/>
        <v>95692.075500000006</v>
      </c>
      <c r="T396" s="39">
        <v>24155932</v>
      </c>
      <c r="U396" s="6">
        <f t="shared" si="82"/>
        <v>24155.932000000001</v>
      </c>
      <c r="V396" s="6">
        <f t="shared" si="83"/>
        <v>71536.143500000006</v>
      </c>
      <c r="W396" s="4">
        <f t="shared" si="84"/>
        <v>1430723</v>
      </c>
      <c r="X396" s="21">
        <f t="shared" si="85"/>
        <v>2479189</v>
      </c>
      <c r="Y396" s="22">
        <v>0</v>
      </c>
      <c r="Z396" s="22"/>
      <c r="AA396" s="20">
        <v>0</v>
      </c>
      <c r="AB396" s="4">
        <f t="shared" si="86"/>
        <v>0</v>
      </c>
      <c r="AC396" s="4">
        <f t="shared" si="87"/>
        <v>2479189</v>
      </c>
      <c r="AD396" s="22"/>
      <c r="AE396" s="22"/>
      <c r="AF396" s="22"/>
      <c r="AG396" s="22"/>
      <c r="AH396" s="22"/>
      <c r="AI396" s="22"/>
      <c r="AJ396" s="28">
        <v>0</v>
      </c>
      <c r="AK396" s="28"/>
      <c r="AL396" s="28"/>
      <c r="AM396" s="7">
        <f t="shared" si="90"/>
        <v>2479189</v>
      </c>
      <c r="AN396" s="43" t="str">
        <f>IF(O396&gt;0," ",1)</f>
        <v xml:space="preserve"> </v>
      </c>
      <c r="AO396" s="43" t="str">
        <f>IF(W396&gt;0," ",1)</f>
        <v xml:space="preserve"> </v>
      </c>
    </row>
    <row r="397" spans="1:41" ht="15.95" customHeight="1">
      <c r="A397" s="57" t="s">
        <v>134</v>
      </c>
      <c r="B397" s="57" t="s">
        <v>681</v>
      </c>
      <c r="C397" s="57" t="s">
        <v>193</v>
      </c>
      <c r="D397" s="57" t="s">
        <v>684</v>
      </c>
      <c r="E397" s="19">
        <v>2784.5499999999993</v>
      </c>
      <c r="F397" s="2">
        <f t="shared" si="88"/>
        <v>4363389.8499999987</v>
      </c>
      <c r="G397" s="41">
        <v>790363.12</v>
      </c>
      <c r="H397" s="58">
        <v>218332</v>
      </c>
      <c r="I397" s="50">
        <f t="shared" si="78"/>
        <v>163749</v>
      </c>
      <c r="J397" s="58">
        <v>246302</v>
      </c>
      <c r="K397" s="58">
        <v>113796</v>
      </c>
      <c r="L397" s="58">
        <v>647306</v>
      </c>
      <c r="M397" s="58">
        <v>320281</v>
      </c>
      <c r="N397" s="2">
        <f t="shared" si="79"/>
        <v>2281797.12</v>
      </c>
      <c r="O397" s="4">
        <f t="shared" si="80"/>
        <v>2081593</v>
      </c>
      <c r="P397" s="58">
        <v>1275</v>
      </c>
      <c r="Q397" s="58">
        <v>51</v>
      </c>
      <c r="R397" s="4">
        <f t="shared" si="81"/>
        <v>90385</v>
      </c>
      <c r="S397" s="6">
        <f t="shared" si="89"/>
        <v>200292.68150000001</v>
      </c>
      <c r="T397" s="39">
        <v>47862582</v>
      </c>
      <c r="U397" s="6">
        <f t="shared" si="82"/>
        <v>47862.582000000002</v>
      </c>
      <c r="V397" s="6">
        <f t="shared" si="83"/>
        <v>152430.09950000001</v>
      </c>
      <c r="W397" s="4">
        <f t="shared" si="84"/>
        <v>3048602</v>
      </c>
      <c r="X397" s="21">
        <f t="shared" si="85"/>
        <v>5220580</v>
      </c>
      <c r="Y397" s="22">
        <v>0</v>
      </c>
      <c r="Z397" s="22"/>
      <c r="AA397" s="20">
        <v>0</v>
      </c>
      <c r="AB397" s="4">
        <f t="shared" si="86"/>
        <v>0</v>
      </c>
      <c r="AC397" s="4">
        <f t="shared" si="87"/>
        <v>5220580</v>
      </c>
      <c r="AD397" s="22"/>
      <c r="AE397" s="22"/>
      <c r="AF397" s="22"/>
      <c r="AG397" s="22"/>
      <c r="AH397" s="22"/>
      <c r="AI397" s="22"/>
      <c r="AJ397" s="28">
        <v>0</v>
      </c>
      <c r="AK397" s="28"/>
      <c r="AL397" s="28"/>
      <c r="AM397" s="7">
        <f t="shared" si="90"/>
        <v>5220580</v>
      </c>
      <c r="AN397" s="43" t="str">
        <f>IF(O397&gt;0," ",1)</f>
        <v xml:space="preserve"> </v>
      </c>
      <c r="AO397" s="43" t="str">
        <f>IF(W397&gt;0," ",1)</f>
        <v xml:space="preserve"> </v>
      </c>
    </row>
    <row r="398" spans="1:41" ht="15.95" customHeight="1">
      <c r="A398" s="57" t="s">
        <v>137</v>
      </c>
      <c r="B398" s="57" t="s">
        <v>685</v>
      </c>
      <c r="C398" s="57" t="s">
        <v>138</v>
      </c>
      <c r="D398" s="57" t="s">
        <v>686</v>
      </c>
      <c r="E398" s="19">
        <v>293.94</v>
      </c>
      <c r="F398" s="2">
        <f t="shared" si="88"/>
        <v>460603.98</v>
      </c>
      <c r="G398" s="41">
        <v>85522.86</v>
      </c>
      <c r="H398" s="58">
        <v>50924</v>
      </c>
      <c r="I398" s="50">
        <f t="shared" si="78"/>
        <v>38193</v>
      </c>
      <c r="J398" s="58">
        <v>28254</v>
      </c>
      <c r="K398" s="58">
        <v>0</v>
      </c>
      <c r="L398" s="58">
        <v>0</v>
      </c>
      <c r="M398" s="58">
        <v>4752</v>
      </c>
      <c r="N398" s="2">
        <f t="shared" si="79"/>
        <v>156721.85999999999</v>
      </c>
      <c r="O398" s="4">
        <f t="shared" si="80"/>
        <v>303882</v>
      </c>
      <c r="P398" s="58">
        <v>144</v>
      </c>
      <c r="Q398" s="58">
        <v>33</v>
      </c>
      <c r="R398" s="4">
        <f t="shared" si="81"/>
        <v>6605</v>
      </c>
      <c r="S398" s="6">
        <f t="shared" si="89"/>
        <v>21143.104200000002</v>
      </c>
      <c r="T398" s="39">
        <v>5347091</v>
      </c>
      <c r="U398" s="6">
        <f t="shared" si="82"/>
        <v>5347.0910000000003</v>
      </c>
      <c r="V398" s="6">
        <f t="shared" si="83"/>
        <v>15796.013200000001</v>
      </c>
      <c r="W398" s="4">
        <f t="shared" si="84"/>
        <v>315920</v>
      </c>
      <c r="X398" s="21">
        <f t="shared" si="85"/>
        <v>626407</v>
      </c>
      <c r="Y398" s="22">
        <v>0</v>
      </c>
      <c r="Z398" s="22"/>
      <c r="AA398" s="20">
        <v>0</v>
      </c>
      <c r="AB398" s="4">
        <f t="shared" si="86"/>
        <v>0</v>
      </c>
      <c r="AC398" s="4">
        <f t="shared" si="87"/>
        <v>626407</v>
      </c>
      <c r="AD398" s="22"/>
      <c r="AE398" s="22"/>
      <c r="AF398" s="22"/>
      <c r="AG398" s="22"/>
      <c r="AH398" s="22"/>
      <c r="AI398" s="22"/>
      <c r="AJ398" s="28">
        <v>0</v>
      </c>
      <c r="AK398" s="28"/>
      <c r="AL398" s="28"/>
      <c r="AM398" s="7">
        <f t="shared" si="90"/>
        <v>626407</v>
      </c>
      <c r="AN398" s="43" t="str">
        <f>IF(O398&gt;0," ",1)</f>
        <v xml:space="preserve"> </v>
      </c>
      <c r="AO398" s="43" t="str">
        <f>IF(W398&gt;0," ",1)</f>
        <v xml:space="preserve"> </v>
      </c>
    </row>
    <row r="399" spans="1:41" ht="15.95" customHeight="1">
      <c r="A399" s="57" t="s">
        <v>137</v>
      </c>
      <c r="B399" s="57" t="s">
        <v>685</v>
      </c>
      <c r="C399" s="57" t="s">
        <v>96</v>
      </c>
      <c r="D399" s="57" t="s">
        <v>687</v>
      </c>
      <c r="E399" s="19">
        <v>764.2</v>
      </c>
      <c r="F399" s="2">
        <f t="shared" si="88"/>
        <v>1197501.4000000001</v>
      </c>
      <c r="G399" s="41">
        <v>342882.78</v>
      </c>
      <c r="H399" s="58">
        <v>124043</v>
      </c>
      <c r="I399" s="50">
        <f t="shared" si="78"/>
        <v>93032.25</v>
      </c>
      <c r="J399" s="58">
        <v>69975</v>
      </c>
      <c r="K399" s="58">
        <v>51942</v>
      </c>
      <c r="L399" s="58">
        <v>186052</v>
      </c>
      <c r="M399" s="58">
        <v>91534</v>
      </c>
      <c r="N399" s="2">
        <f t="shared" si="79"/>
        <v>835418.03</v>
      </c>
      <c r="O399" s="4">
        <f t="shared" si="80"/>
        <v>362083</v>
      </c>
      <c r="P399" s="58">
        <v>379</v>
      </c>
      <c r="Q399" s="58">
        <v>64</v>
      </c>
      <c r="R399" s="4">
        <f t="shared" si="81"/>
        <v>33716</v>
      </c>
      <c r="S399" s="6">
        <f t="shared" si="89"/>
        <v>54968.906000000003</v>
      </c>
      <c r="T399" s="39">
        <v>20470614</v>
      </c>
      <c r="U399" s="6">
        <f t="shared" si="82"/>
        <v>20470.614000000001</v>
      </c>
      <c r="V399" s="6">
        <f t="shared" si="83"/>
        <v>34498.292000000001</v>
      </c>
      <c r="W399" s="4">
        <f t="shared" si="84"/>
        <v>689966</v>
      </c>
      <c r="X399" s="21">
        <f t="shared" si="85"/>
        <v>1085765</v>
      </c>
      <c r="Y399" s="22">
        <v>0</v>
      </c>
      <c r="Z399" s="22"/>
      <c r="AA399" s="20">
        <v>0</v>
      </c>
      <c r="AB399" s="4">
        <f t="shared" si="86"/>
        <v>0</v>
      </c>
      <c r="AC399" s="4">
        <f t="shared" si="87"/>
        <v>1085765</v>
      </c>
      <c r="AD399" s="22"/>
      <c r="AE399" s="22"/>
      <c r="AF399" s="22"/>
      <c r="AG399" s="22"/>
      <c r="AH399" s="22"/>
      <c r="AI399" s="22"/>
      <c r="AJ399" s="28">
        <v>0</v>
      </c>
      <c r="AK399" s="28"/>
      <c r="AL399" s="28"/>
      <c r="AM399" s="7">
        <f t="shared" si="90"/>
        <v>1085765</v>
      </c>
      <c r="AN399" s="43" t="str">
        <f>IF(O399&gt;0," ",1)</f>
        <v xml:space="preserve"> </v>
      </c>
      <c r="AO399" s="43" t="str">
        <f>IF(W399&gt;0," ",1)</f>
        <v xml:space="preserve"> </v>
      </c>
    </row>
    <row r="400" spans="1:41" ht="15.95" customHeight="1">
      <c r="A400" s="57" t="s">
        <v>137</v>
      </c>
      <c r="B400" s="57" t="s">
        <v>685</v>
      </c>
      <c r="C400" s="57" t="s">
        <v>13</v>
      </c>
      <c r="D400" s="57" t="s">
        <v>688</v>
      </c>
      <c r="E400" s="19">
        <v>9904.69</v>
      </c>
      <c r="F400" s="2">
        <f t="shared" si="88"/>
        <v>15520649.23</v>
      </c>
      <c r="G400" s="41">
        <v>5899270.5199999996</v>
      </c>
      <c r="H400" s="58">
        <v>1615450</v>
      </c>
      <c r="I400" s="50">
        <f t="shared" si="78"/>
        <v>1211587.5</v>
      </c>
      <c r="J400" s="58">
        <v>933707</v>
      </c>
      <c r="K400" s="58">
        <v>691259</v>
      </c>
      <c r="L400" s="58">
        <v>2334698</v>
      </c>
      <c r="M400" s="58">
        <v>184905</v>
      </c>
      <c r="N400" s="2">
        <f t="shared" si="79"/>
        <v>11255427.02</v>
      </c>
      <c r="O400" s="4">
        <f t="shared" si="80"/>
        <v>4265222</v>
      </c>
      <c r="P400" s="58">
        <v>3566</v>
      </c>
      <c r="Q400" s="58">
        <v>33</v>
      </c>
      <c r="R400" s="4">
        <f t="shared" si="81"/>
        <v>163572</v>
      </c>
      <c r="S400" s="6">
        <f t="shared" si="89"/>
        <v>712444.3517</v>
      </c>
      <c r="T400" s="39">
        <v>367775746</v>
      </c>
      <c r="U400" s="6">
        <f t="shared" si="82"/>
        <v>367775.74599999998</v>
      </c>
      <c r="V400" s="6">
        <f t="shared" si="83"/>
        <v>344668.60570000001</v>
      </c>
      <c r="W400" s="4">
        <f t="shared" si="84"/>
        <v>6893372</v>
      </c>
      <c r="X400" s="21">
        <f t="shared" si="85"/>
        <v>11322166</v>
      </c>
      <c r="Y400" s="22">
        <v>0</v>
      </c>
      <c r="Z400" s="22"/>
      <c r="AA400" s="20">
        <v>0</v>
      </c>
      <c r="AB400" s="4">
        <f t="shared" si="86"/>
        <v>0</v>
      </c>
      <c r="AC400" s="4">
        <f t="shared" si="87"/>
        <v>11322166</v>
      </c>
      <c r="AD400" s="22"/>
      <c r="AE400" s="22"/>
      <c r="AF400" s="22"/>
      <c r="AG400" s="22"/>
      <c r="AH400" s="22"/>
      <c r="AI400" s="22"/>
      <c r="AJ400" s="28">
        <v>0</v>
      </c>
      <c r="AK400" s="28"/>
      <c r="AL400" s="28"/>
      <c r="AM400" s="7">
        <f t="shared" si="90"/>
        <v>11322166</v>
      </c>
      <c r="AN400" s="43" t="str">
        <f>IF(O400&gt;0," ",1)</f>
        <v xml:space="preserve"> </v>
      </c>
      <c r="AO400" s="43" t="str">
        <f>IF(W400&gt;0," ",1)</f>
        <v xml:space="preserve"> </v>
      </c>
    </row>
    <row r="401" spans="1:41" ht="15.95" customHeight="1">
      <c r="A401" s="57" t="s">
        <v>137</v>
      </c>
      <c r="B401" s="57" t="s">
        <v>685</v>
      </c>
      <c r="C401" s="57" t="s">
        <v>28</v>
      </c>
      <c r="D401" s="57" t="s">
        <v>689</v>
      </c>
      <c r="E401" s="19">
        <v>2292.4799999999996</v>
      </c>
      <c r="F401" s="2">
        <f t="shared" si="88"/>
        <v>3592316.1599999992</v>
      </c>
      <c r="G401" s="41">
        <v>942592.25</v>
      </c>
      <c r="H401" s="58">
        <v>391937</v>
      </c>
      <c r="I401" s="50">
        <f t="shared" si="78"/>
        <v>293952.75</v>
      </c>
      <c r="J401" s="58">
        <v>228324</v>
      </c>
      <c r="K401" s="58">
        <v>168895</v>
      </c>
      <c r="L401" s="58">
        <v>559178</v>
      </c>
      <c r="M401" s="58">
        <v>185734</v>
      </c>
      <c r="N401" s="2">
        <f t="shared" si="79"/>
        <v>2378676</v>
      </c>
      <c r="O401" s="4">
        <f t="shared" si="80"/>
        <v>1213640</v>
      </c>
      <c r="P401" s="58">
        <v>1190</v>
      </c>
      <c r="Q401" s="58">
        <v>55</v>
      </c>
      <c r="R401" s="4">
        <f t="shared" si="81"/>
        <v>90976</v>
      </c>
      <c r="S401" s="6">
        <f t="shared" si="89"/>
        <v>164898.0864</v>
      </c>
      <c r="T401" s="39">
        <v>57393246</v>
      </c>
      <c r="U401" s="6">
        <f t="shared" si="82"/>
        <v>57393.245999999999</v>
      </c>
      <c r="V401" s="6">
        <f t="shared" si="83"/>
        <v>107504.8404</v>
      </c>
      <c r="W401" s="4">
        <f t="shared" si="84"/>
        <v>2150097</v>
      </c>
      <c r="X401" s="21">
        <f t="shared" si="85"/>
        <v>3454713</v>
      </c>
      <c r="Y401" s="22">
        <v>0</v>
      </c>
      <c r="Z401" s="22"/>
      <c r="AA401" s="20">
        <v>0</v>
      </c>
      <c r="AB401" s="4">
        <f t="shared" si="86"/>
        <v>0</v>
      </c>
      <c r="AC401" s="4">
        <f t="shared" si="87"/>
        <v>3454713</v>
      </c>
      <c r="AD401" s="22"/>
      <c r="AE401" s="22"/>
      <c r="AF401" s="22"/>
      <c r="AG401" s="22"/>
      <c r="AH401" s="22"/>
      <c r="AI401" s="22"/>
      <c r="AJ401" s="28">
        <v>0</v>
      </c>
      <c r="AK401" s="28"/>
      <c r="AL401" s="28"/>
      <c r="AM401" s="7">
        <f t="shared" si="90"/>
        <v>3454713</v>
      </c>
      <c r="AN401" s="43" t="str">
        <f>IF(O401&gt;0," ",1)</f>
        <v xml:space="preserve"> </v>
      </c>
      <c r="AO401" s="43" t="str">
        <f>IF(W401&gt;0," ",1)</f>
        <v xml:space="preserve"> </v>
      </c>
    </row>
    <row r="402" spans="1:41" ht="15.95" customHeight="1">
      <c r="A402" s="57" t="s">
        <v>137</v>
      </c>
      <c r="B402" s="57" t="s">
        <v>685</v>
      </c>
      <c r="C402" s="57" t="s">
        <v>165</v>
      </c>
      <c r="D402" s="57" t="s">
        <v>690</v>
      </c>
      <c r="E402" s="19">
        <v>3056.48</v>
      </c>
      <c r="F402" s="2">
        <f t="shared" si="88"/>
        <v>4789504.16</v>
      </c>
      <c r="G402" s="41">
        <v>4100261.99</v>
      </c>
      <c r="H402" s="58">
        <v>484423</v>
      </c>
      <c r="I402" s="50">
        <f t="shared" si="78"/>
        <v>363317.25</v>
      </c>
      <c r="J402" s="58">
        <v>273681</v>
      </c>
      <c r="K402" s="58">
        <v>203117</v>
      </c>
      <c r="L402" s="58">
        <v>753498</v>
      </c>
      <c r="M402" s="58">
        <v>67366</v>
      </c>
      <c r="N402" s="2">
        <f t="shared" si="79"/>
        <v>5761241.2400000002</v>
      </c>
      <c r="O402" s="4">
        <f t="shared" si="80"/>
        <v>0</v>
      </c>
      <c r="P402" s="58">
        <v>1354</v>
      </c>
      <c r="Q402" s="58">
        <v>33</v>
      </c>
      <c r="R402" s="4">
        <f t="shared" si="81"/>
        <v>62108</v>
      </c>
      <c r="S402" s="6">
        <f t="shared" si="89"/>
        <v>219852.60639999999</v>
      </c>
      <c r="T402" s="39">
        <v>266511288</v>
      </c>
      <c r="U402" s="6">
        <f t="shared" si="82"/>
        <v>266511.288</v>
      </c>
      <c r="V402" s="6">
        <f t="shared" si="83"/>
        <v>0</v>
      </c>
      <c r="W402" s="4">
        <f t="shared" si="84"/>
        <v>0</v>
      </c>
      <c r="X402" s="21">
        <f t="shared" si="85"/>
        <v>62108</v>
      </c>
      <c r="Y402" s="22">
        <v>0</v>
      </c>
      <c r="Z402" s="22"/>
      <c r="AA402" s="20">
        <v>0</v>
      </c>
      <c r="AB402" s="4">
        <f t="shared" si="86"/>
        <v>0</v>
      </c>
      <c r="AC402" s="4">
        <f t="shared" si="87"/>
        <v>62108</v>
      </c>
      <c r="AD402" s="22"/>
      <c r="AE402" s="22"/>
      <c r="AF402" s="22"/>
      <c r="AG402" s="22"/>
      <c r="AH402" s="22"/>
      <c r="AI402" s="22"/>
      <c r="AJ402" s="28">
        <v>0</v>
      </c>
      <c r="AK402" s="28"/>
      <c r="AL402" s="28">
        <v>632</v>
      </c>
      <c r="AM402" s="7">
        <f t="shared" si="90"/>
        <v>62740</v>
      </c>
      <c r="AN402" s="43">
        <f>IF(O402&gt;0," ",1)</f>
        <v>1</v>
      </c>
      <c r="AO402" s="43">
        <f>IF(W402&gt;0," ",1)</f>
        <v>1</v>
      </c>
    </row>
    <row r="403" spans="1:41" ht="15.95" customHeight="1">
      <c r="A403" s="57" t="s">
        <v>137</v>
      </c>
      <c r="B403" s="57" t="s">
        <v>685</v>
      </c>
      <c r="C403" s="57" t="s">
        <v>130</v>
      </c>
      <c r="D403" s="57" t="s">
        <v>691</v>
      </c>
      <c r="E403" s="19">
        <v>576.53</v>
      </c>
      <c r="F403" s="2">
        <f t="shared" si="88"/>
        <v>903422.51</v>
      </c>
      <c r="G403" s="41">
        <v>324669.7</v>
      </c>
      <c r="H403" s="58">
        <v>91783</v>
      </c>
      <c r="I403" s="50">
        <f t="shared" si="78"/>
        <v>68837.25</v>
      </c>
      <c r="J403" s="58">
        <v>52470</v>
      </c>
      <c r="K403" s="58">
        <v>38892</v>
      </c>
      <c r="L403" s="58">
        <v>137629</v>
      </c>
      <c r="M403" s="58">
        <v>49408</v>
      </c>
      <c r="N403" s="2">
        <f t="shared" si="79"/>
        <v>671905.95</v>
      </c>
      <c r="O403" s="4">
        <f t="shared" si="80"/>
        <v>231517</v>
      </c>
      <c r="P403" s="58">
        <v>227</v>
      </c>
      <c r="Q403" s="58">
        <v>79</v>
      </c>
      <c r="R403" s="4">
        <f t="shared" si="81"/>
        <v>24927</v>
      </c>
      <c r="S403" s="6">
        <f t="shared" si="89"/>
        <v>41469.802900000002</v>
      </c>
      <c r="T403" s="39">
        <v>19761543</v>
      </c>
      <c r="U403" s="6">
        <f t="shared" si="82"/>
        <v>19761.543000000001</v>
      </c>
      <c r="V403" s="6">
        <f t="shared" si="83"/>
        <v>21708.259900000001</v>
      </c>
      <c r="W403" s="4">
        <f t="shared" si="84"/>
        <v>434165</v>
      </c>
      <c r="X403" s="21">
        <f t="shared" si="85"/>
        <v>690609</v>
      </c>
      <c r="Y403" s="22">
        <v>0</v>
      </c>
      <c r="Z403" s="22"/>
      <c r="AA403" s="20">
        <v>0</v>
      </c>
      <c r="AB403" s="4">
        <f t="shared" si="86"/>
        <v>0</v>
      </c>
      <c r="AC403" s="4">
        <f t="shared" si="87"/>
        <v>690609</v>
      </c>
      <c r="AD403" s="22"/>
      <c r="AE403" s="22"/>
      <c r="AF403" s="22"/>
      <c r="AG403" s="22"/>
      <c r="AH403" s="22"/>
      <c r="AI403" s="22"/>
      <c r="AJ403" s="28">
        <v>0</v>
      </c>
      <c r="AK403" s="28"/>
      <c r="AL403" s="28"/>
      <c r="AM403" s="7">
        <f t="shared" si="90"/>
        <v>690609</v>
      </c>
      <c r="AN403" s="43" t="str">
        <f>IF(O403&gt;0," ",1)</f>
        <v xml:space="preserve"> </v>
      </c>
      <c r="AO403" s="43" t="str">
        <f>IF(W403&gt;0," ",1)</f>
        <v xml:space="preserve"> </v>
      </c>
    </row>
    <row r="404" spans="1:41" ht="15.95" customHeight="1">
      <c r="A404" s="57" t="s">
        <v>137</v>
      </c>
      <c r="B404" s="57" t="s">
        <v>685</v>
      </c>
      <c r="C404" s="57" t="s">
        <v>168</v>
      </c>
      <c r="D404" s="57" t="s">
        <v>692</v>
      </c>
      <c r="E404" s="19">
        <v>718.99</v>
      </c>
      <c r="F404" s="2">
        <f t="shared" si="88"/>
        <v>1126657.33</v>
      </c>
      <c r="G404" s="41">
        <v>336703.48</v>
      </c>
      <c r="H404" s="58">
        <v>125173</v>
      </c>
      <c r="I404" s="50">
        <f t="shared" si="78"/>
        <v>93879.75</v>
      </c>
      <c r="J404" s="58">
        <v>66557</v>
      </c>
      <c r="K404" s="58">
        <v>49735</v>
      </c>
      <c r="L404" s="58">
        <v>197757</v>
      </c>
      <c r="M404" s="58">
        <v>135240</v>
      </c>
      <c r="N404" s="2">
        <f t="shared" si="79"/>
        <v>879872.23</v>
      </c>
      <c r="O404" s="4">
        <f t="shared" si="80"/>
        <v>246785</v>
      </c>
      <c r="P404" s="58">
        <v>230</v>
      </c>
      <c r="Q404" s="58">
        <v>86</v>
      </c>
      <c r="R404" s="4">
        <f t="shared" si="81"/>
        <v>27494</v>
      </c>
      <c r="S404" s="6">
        <f t="shared" si="89"/>
        <v>51716.950700000001</v>
      </c>
      <c r="T404" s="39">
        <v>20027950</v>
      </c>
      <c r="U404" s="6">
        <f t="shared" si="82"/>
        <v>20027.95</v>
      </c>
      <c r="V404" s="6">
        <f t="shared" si="83"/>
        <v>31689.000700000001</v>
      </c>
      <c r="W404" s="4">
        <f t="shared" si="84"/>
        <v>633780</v>
      </c>
      <c r="X404" s="21">
        <f t="shared" si="85"/>
        <v>908059</v>
      </c>
      <c r="Y404" s="22">
        <v>0</v>
      </c>
      <c r="Z404" s="22"/>
      <c r="AA404" s="20">
        <v>0</v>
      </c>
      <c r="AB404" s="4">
        <f t="shared" si="86"/>
        <v>0</v>
      </c>
      <c r="AC404" s="4">
        <f t="shared" si="87"/>
        <v>908059</v>
      </c>
      <c r="AD404" s="22"/>
      <c r="AE404" s="22"/>
      <c r="AF404" s="22"/>
      <c r="AG404" s="22"/>
      <c r="AH404" s="22"/>
      <c r="AI404" s="22"/>
      <c r="AJ404" s="28">
        <v>0</v>
      </c>
      <c r="AK404" s="28"/>
      <c r="AL404" s="28"/>
      <c r="AM404" s="7">
        <f t="shared" si="90"/>
        <v>908059</v>
      </c>
      <c r="AN404" s="43" t="str">
        <f>IF(O404&gt;0," ",1)</f>
        <v xml:space="preserve"> </v>
      </c>
      <c r="AO404" s="43" t="str">
        <f>IF(W404&gt;0," ",1)</f>
        <v xml:space="preserve"> </v>
      </c>
    </row>
    <row r="405" spans="1:41" ht="15.95" customHeight="1">
      <c r="A405" s="57" t="s">
        <v>111</v>
      </c>
      <c r="B405" s="57" t="s">
        <v>693</v>
      </c>
      <c r="C405" s="57" t="s">
        <v>204</v>
      </c>
      <c r="D405" s="57" t="s">
        <v>694</v>
      </c>
      <c r="E405" s="19">
        <v>712.85</v>
      </c>
      <c r="F405" s="2">
        <f t="shared" si="88"/>
        <v>1117035.95</v>
      </c>
      <c r="G405" s="41">
        <v>416905.15</v>
      </c>
      <c r="H405" s="58">
        <v>76474</v>
      </c>
      <c r="I405" s="50">
        <f t="shared" si="78"/>
        <v>57355.5</v>
      </c>
      <c r="J405" s="58">
        <v>60559</v>
      </c>
      <c r="K405" s="58">
        <v>0</v>
      </c>
      <c r="L405" s="58">
        <v>0</v>
      </c>
      <c r="M405" s="58">
        <v>4169</v>
      </c>
      <c r="N405" s="2">
        <f t="shared" si="79"/>
        <v>538988.65</v>
      </c>
      <c r="O405" s="4">
        <f t="shared" si="80"/>
        <v>578047</v>
      </c>
      <c r="P405" s="58">
        <v>0</v>
      </c>
      <c r="Q405" s="58">
        <v>0</v>
      </c>
      <c r="R405" s="4">
        <f t="shared" si="81"/>
        <v>0</v>
      </c>
      <c r="S405" s="6">
        <f t="shared" si="89"/>
        <v>51275.300499999998</v>
      </c>
      <c r="T405" s="39">
        <v>26171070</v>
      </c>
      <c r="U405" s="6">
        <f t="shared" si="82"/>
        <v>26171.07</v>
      </c>
      <c r="V405" s="6">
        <f t="shared" si="83"/>
        <v>25104.230499999998</v>
      </c>
      <c r="W405" s="4">
        <f t="shared" si="84"/>
        <v>502085</v>
      </c>
      <c r="X405" s="21">
        <f t="shared" si="85"/>
        <v>1080132</v>
      </c>
      <c r="Y405" s="22">
        <v>0</v>
      </c>
      <c r="Z405" s="22"/>
      <c r="AA405" s="20">
        <v>0</v>
      </c>
      <c r="AB405" s="4">
        <f t="shared" si="86"/>
        <v>0</v>
      </c>
      <c r="AC405" s="4">
        <f t="shared" si="87"/>
        <v>1080132</v>
      </c>
      <c r="AD405" s="22"/>
      <c r="AE405" s="22"/>
      <c r="AF405" s="22"/>
      <c r="AG405" s="22"/>
      <c r="AH405" s="22"/>
      <c r="AI405" s="22"/>
      <c r="AJ405" s="28">
        <v>0</v>
      </c>
      <c r="AK405" s="28"/>
      <c r="AL405" s="28"/>
      <c r="AM405" s="7">
        <f t="shared" si="90"/>
        <v>1080132</v>
      </c>
      <c r="AN405" s="43" t="str">
        <f>IF(O405&gt;0," ",1)</f>
        <v xml:space="preserve"> </v>
      </c>
      <c r="AO405" s="43" t="str">
        <f>IF(W405&gt;0," ",1)</f>
        <v xml:space="preserve"> </v>
      </c>
    </row>
    <row r="406" spans="1:41" ht="15.95" customHeight="1">
      <c r="A406" s="57" t="s">
        <v>111</v>
      </c>
      <c r="B406" s="57" t="s">
        <v>693</v>
      </c>
      <c r="C406" s="57" t="s">
        <v>41</v>
      </c>
      <c r="D406" s="57" t="s">
        <v>695</v>
      </c>
      <c r="E406" s="19">
        <v>702.09999999999991</v>
      </c>
      <c r="F406" s="2">
        <f t="shared" si="88"/>
        <v>1100190.7</v>
      </c>
      <c r="G406" s="41">
        <v>325758.40000000002</v>
      </c>
      <c r="H406" s="58">
        <v>83655</v>
      </c>
      <c r="I406" s="50">
        <f t="shared" si="78"/>
        <v>62741.25</v>
      </c>
      <c r="J406" s="58">
        <v>65680</v>
      </c>
      <c r="K406" s="58">
        <v>0</v>
      </c>
      <c r="L406" s="58">
        <v>0</v>
      </c>
      <c r="M406" s="58">
        <v>9833</v>
      </c>
      <c r="N406" s="2">
        <f t="shared" si="79"/>
        <v>464012.65</v>
      </c>
      <c r="O406" s="4">
        <f t="shared" si="80"/>
        <v>636178</v>
      </c>
      <c r="P406" s="58">
        <v>435</v>
      </c>
      <c r="Q406" s="58">
        <v>33</v>
      </c>
      <c r="R406" s="4">
        <f t="shared" si="81"/>
        <v>19953</v>
      </c>
      <c r="S406" s="6">
        <f t="shared" si="89"/>
        <v>50502.053</v>
      </c>
      <c r="T406" s="39">
        <v>20096138</v>
      </c>
      <c r="U406" s="6">
        <f t="shared" si="82"/>
        <v>20096.137999999999</v>
      </c>
      <c r="V406" s="6">
        <f t="shared" si="83"/>
        <v>30405.915000000001</v>
      </c>
      <c r="W406" s="4">
        <f t="shared" si="84"/>
        <v>608118</v>
      </c>
      <c r="X406" s="21">
        <f t="shared" si="85"/>
        <v>1264249</v>
      </c>
      <c r="Y406" s="22">
        <v>0</v>
      </c>
      <c r="Z406" s="22"/>
      <c r="AA406" s="20">
        <v>0</v>
      </c>
      <c r="AB406" s="4">
        <f t="shared" si="86"/>
        <v>0</v>
      </c>
      <c r="AC406" s="4">
        <f t="shared" si="87"/>
        <v>1264249</v>
      </c>
      <c r="AD406" s="22"/>
      <c r="AE406" s="22"/>
      <c r="AF406" s="22"/>
      <c r="AG406" s="22"/>
      <c r="AH406" s="22"/>
      <c r="AI406" s="22"/>
      <c r="AJ406" s="28">
        <v>0</v>
      </c>
      <c r="AK406" s="28"/>
      <c r="AL406" s="28"/>
      <c r="AM406" s="7">
        <f t="shared" si="90"/>
        <v>1264249</v>
      </c>
      <c r="AN406" s="43" t="str">
        <f>IF(O406&gt;0," ",1)</f>
        <v xml:space="preserve"> </v>
      </c>
      <c r="AO406" s="43" t="str">
        <f>IF(W406&gt;0," ",1)</f>
        <v xml:space="preserve"> </v>
      </c>
    </row>
    <row r="407" spans="1:41" ht="15.95" customHeight="1">
      <c r="A407" s="57" t="s">
        <v>111</v>
      </c>
      <c r="B407" s="57" t="s">
        <v>693</v>
      </c>
      <c r="C407" s="57" t="s">
        <v>67</v>
      </c>
      <c r="D407" s="57" t="s">
        <v>696</v>
      </c>
      <c r="E407" s="19">
        <v>332.45</v>
      </c>
      <c r="F407" s="2">
        <f t="shared" si="88"/>
        <v>520949.14999999997</v>
      </c>
      <c r="G407" s="41">
        <v>173469.03</v>
      </c>
      <c r="H407" s="58">
        <v>33376</v>
      </c>
      <c r="I407" s="50">
        <f t="shared" si="78"/>
        <v>25032</v>
      </c>
      <c r="J407" s="58">
        <v>25998</v>
      </c>
      <c r="K407" s="58">
        <v>0</v>
      </c>
      <c r="L407" s="58">
        <v>0</v>
      </c>
      <c r="M407" s="58">
        <v>16939</v>
      </c>
      <c r="N407" s="2">
        <f t="shared" si="79"/>
        <v>241438.03</v>
      </c>
      <c r="O407" s="4">
        <f t="shared" si="80"/>
        <v>279511</v>
      </c>
      <c r="P407" s="58">
        <v>153</v>
      </c>
      <c r="Q407" s="58">
        <v>79</v>
      </c>
      <c r="R407" s="4">
        <f t="shared" si="81"/>
        <v>16801</v>
      </c>
      <c r="S407" s="6">
        <f t="shared" si="89"/>
        <v>23913.128499999999</v>
      </c>
      <c r="T407" s="39">
        <v>9448204</v>
      </c>
      <c r="U407" s="6">
        <f t="shared" si="82"/>
        <v>9448.2039999999997</v>
      </c>
      <c r="V407" s="6">
        <f t="shared" si="83"/>
        <v>14464.924499999999</v>
      </c>
      <c r="W407" s="4">
        <f t="shared" si="84"/>
        <v>289298</v>
      </c>
      <c r="X407" s="21">
        <f t="shared" si="85"/>
        <v>585610</v>
      </c>
      <c r="Y407" s="22">
        <v>0</v>
      </c>
      <c r="Z407" s="22"/>
      <c r="AA407" s="20">
        <v>0</v>
      </c>
      <c r="AB407" s="4">
        <f t="shared" si="86"/>
        <v>0</v>
      </c>
      <c r="AC407" s="4">
        <f t="shared" si="87"/>
        <v>585610</v>
      </c>
      <c r="AD407" s="22"/>
      <c r="AE407" s="22"/>
      <c r="AF407" s="22"/>
      <c r="AG407" s="22"/>
      <c r="AH407" s="22"/>
      <c r="AI407" s="22"/>
      <c r="AJ407" s="28">
        <v>0</v>
      </c>
      <c r="AK407" s="28"/>
      <c r="AL407" s="28"/>
      <c r="AM407" s="7">
        <f t="shared" si="90"/>
        <v>585610</v>
      </c>
      <c r="AN407" s="43" t="str">
        <f>IF(O407&gt;0," ",1)</f>
        <v xml:space="preserve"> </v>
      </c>
      <c r="AO407" s="43" t="str">
        <f>IF(W407&gt;0," ",1)</f>
        <v xml:space="preserve"> </v>
      </c>
    </row>
    <row r="408" spans="1:41" ht="15.95" customHeight="1">
      <c r="A408" s="57" t="s">
        <v>111</v>
      </c>
      <c r="B408" s="57" t="s">
        <v>693</v>
      </c>
      <c r="C408" s="57" t="s">
        <v>105</v>
      </c>
      <c r="D408" s="57" t="s">
        <v>697</v>
      </c>
      <c r="E408" s="19">
        <v>293.37</v>
      </c>
      <c r="F408" s="2">
        <f t="shared" si="88"/>
        <v>459710.79</v>
      </c>
      <c r="G408" s="41">
        <v>204524.46</v>
      </c>
      <c r="H408" s="58">
        <v>26878</v>
      </c>
      <c r="I408" s="50">
        <f t="shared" si="78"/>
        <v>20158.5</v>
      </c>
      <c r="J408" s="58">
        <v>21136</v>
      </c>
      <c r="K408" s="58">
        <v>0</v>
      </c>
      <c r="L408" s="58">
        <v>0</v>
      </c>
      <c r="M408" s="58">
        <v>11115</v>
      </c>
      <c r="N408" s="2">
        <f t="shared" si="79"/>
        <v>256933.96</v>
      </c>
      <c r="O408" s="4">
        <f t="shared" si="80"/>
        <v>202777</v>
      </c>
      <c r="P408" s="58">
        <v>111</v>
      </c>
      <c r="Q408" s="58">
        <v>92</v>
      </c>
      <c r="R408" s="4">
        <f t="shared" si="81"/>
        <v>14195</v>
      </c>
      <c r="S408" s="6">
        <f t="shared" si="89"/>
        <v>21102.1041</v>
      </c>
      <c r="T408" s="39">
        <v>12102039</v>
      </c>
      <c r="U408" s="6">
        <f t="shared" si="82"/>
        <v>12102.039000000001</v>
      </c>
      <c r="V408" s="6">
        <f t="shared" si="83"/>
        <v>9000.0650999999998</v>
      </c>
      <c r="W408" s="4">
        <f t="shared" si="84"/>
        <v>180001</v>
      </c>
      <c r="X408" s="21">
        <f t="shared" si="85"/>
        <v>396973</v>
      </c>
      <c r="Y408" s="22">
        <v>0</v>
      </c>
      <c r="Z408" s="22"/>
      <c r="AA408" s="20">
        <v>0</v>
      </c>
      <c r="AB408" s="4">
        <f t="shared" si="86"/>
        <v>0</v>
      </c>
      <c r="AC408" s="4">
        <f t="shared" si="87"/>
        <v>396973</v>
      </c>
      <c r="AD408" s="22"/>
      <c r="AE408" s="22"/>
      <c r="AF408" s="22"/>
      <c r="AG408" s="22"/>
      <c r="AH408" s="22"/>
      <c r="AI408" s="22"/>
      <c r="AJ408" s="28">
        <v>0</v>
      </c>
      <c r="AK408" s="28"/>
      <c r="AL408" s="28"/>
      <c r="AM408" s="7">
        <f t="shared" si="90"/>
        <v>396973</v>
      </c>
      <c r="AN408" s="43" t="str">
        <f>IF(O408&gt;0," ",1)</f>
        <v xml:space="preserve"> </v>
      </c>
      <c r="AO408" s="43" t="str">
        <f>IF(W408&gt;0," ",1)</f>
        <v xml:space="preserve"> </v>
      </c>
    </row>
    <row r="409" spans="1:41" ht="15.95" customHeight="1">
      <c r="A409" s="59" t="s">
        <v>111</v>
      </c>
      <c r="B409" s="59" t="s">
        <v>693</v>
      </c>
      <c r="C409" s="59" t="s">
        <v>896</v>
      </c>
      <c r="D409" s="59" t="s">
        <v>934</v>
      </c>
      <c r="E409" s="19">
        <v>74.699999999999989</v>
      </c>
      <c r="F409" s="2">
        <f t="shared" si="88"/>
        <v>117054.89999999998</v>
      </c>
      <c r="G409" s="41">
        <v>0</v>
      </c>
      <c r="H409" s="60">
        <v>0</v>
      </c>
      <c r="I409" s="2">
        <f t="shared" si="78"/>
        <v>0</v>
      </c>
      <c r="J409" s="60">
        <v>0</v>
      </c>
      <c r="K409" s="60">
        <v>0</v>
      </c>
      <c r="L409" s="60">
        <v>0</v>
      </c>
      <c r="M409" s="60">
        <v>0</v>
      </c>
      <c r="N409" s="2">
        <f t="shared" si="79"/>
        <v>0</v>
      </c>
      <c r="O409" s="4">
        <f t="shared" si="80"/>
        <v>117055</v>
      </c>
      <c r="P409" s="60">
        <v>0</v>
      </c>
      <c r="Q409" s="60">
        <v>0</v>
      </c>
      <c r="R409" s="4">
        <f t="shared" si="81"/>
        <v>0</v>
      </c>
      <c r="S409" s="6">
        <f t="shared" si="89"/>
        <v>5373.1710000000003</v>
      </c>
      <c r="T409" s="39">
        <v>0</v>
      </c>
      <c r="U409" s="6">
        <f t="shared" si="82"/>
        <v>0</v>
      </c>
      <c r="V409" s="6">
        <f t="shared" si="83"/>
        <v>5373.1710000000003</v>
      </c>
      <c r="W409" s="4">
        <f t="shared" si="84"/>
        <v>107463</v>
      </c>
      <c r="X409" s="21">
        <f t="shared" si="85"/>
        <v>224518</v>
      </c>
      <c r="Y409" s="22">
        <v>0</v>
      </c>
      <c r="Z409" s="22"/>
      <c r="AA409" s="20">
        <v>0</v>
      </c>
      <c r="AB409" s="4">
        <f t="shared" si="86"/>
        <v>0</v>
      </c>
      <c r="AC409" s="4">
        <f t="shared" si="87"/>
        <v>224518</v>
      </c>
      <c r="AD409" s="22"/>
      <c r="AE409" s="22"/>
      <c r="AF409" s="22"/>
      <c r="AG409" s="22"/>
      <c r="AH409" s="22"/>
      <c r="AI409" s="22"/>
      <c r="AJ409" s="28">
        <v>0</v>
      </c>
      <c r="AK409" s="28"/>
      <c r="AL409" s="28"/>
      <c r="AM409" s="7">
        <f t="shared" si="90"/>
        <v>224518</v>
      </c>
      <c r="AN409" s="43" t="str">
        <f>IF(O409&gt;0," ",1)</f>
        <v xml:space="preserve"> </v>
      </c>
      <c r="AO409" s="43" t="str">
        <f>IF(W409&gt;0," ",1)</f>
        <v xml:space="preserve"> </v>
      </c>
    </row>
    <row r="410" spans="1:41" ht="15.95" customHeight="1">
      <c r="A410" s="57" t="s">
        <v>111</v>
      </c>
      <c r="B410" s="57" t="s">
        <v>693</v>
      </c>
      <c r="C410" s="57" t="s">
        <v>51</v>
      </c>
      <c r="D410" s="57" t="s">
        <v>698</v>
      </c>
      <c r="E410" s="19">
        <v>1347.9400000000003</v>
      </c>
      <c r="F410" s="2">
        <f t="shared" si="88"/>
        <v>2112221.9800000004</v>
      </c>
      <c r="G410" s="41">
        <v>271462.64</v>
      </c>
      <c r="H410" s="58">
        <v>153101</v>
      </c>
      <c r="I410" s="50">
        <f t="shared" si="78"/>
        <v>114825.75</v>
      </c>
      <c r="J410" s="58">
        <v>120827</v>
      </c>
      <c r="K410" s="58">
        <v>127482</v>
      </c>
      <c r="L410" s="58">
        <v>318804</v>
      </c>
      <c r="M410" s="58">
        <v>51564</v>
      </c>
      <c r="N410" s="2">
        <f t="shared" si="79"/>
        <v>1004965.39</v>
      </c>
      <c r="O410" s="4">
        <f t="shared" si="80"/>
        <v>1107257</v>
      </c>
      <c r="P410" s="58">
        <v>744</v>
      </c>
      <c r="Q410" s="58">
        <v>57</v>
      </c>
      <c r="R410" s="4">
        <f t="shared" si="81"/>
        <v>58947</v>
      </c>
      <c r="S410" s="6">
        <f t="shared" si="89"/>
        <v>96957.324200000003</v>
      </c>
      <c r="T410" s="39">
        <v>16904897</v>
      </c>
      <c r="U410" s="6">
        <f t="shared" si="82"/>
        <v>16904.897000000001</v>
      </c>
      <c r="V410" s="6">
        <f t="shared" si="83"/>
        <v>80052.427200000006</v>
      </c>
      <c r="W410" s="4">
        <f t="shared" si="84"/>
        <v>1601049</v>
      </c>
      <c r="X410" s="21">
        <f t="shared" si="85"/>
        <v>2767253</v>
      </c>
      <c r="Y410" s="22">
        <v>0</v>
      </c>
      <c r="Z410" s="22"/>
      <c r="AA410" s="20">
        <v>0</v>
      </c>
      <c r="AB410" s="4">
        <f t="shared" si="86"/>
        <v>0</v>
      </c>
      <c r="AC410" s="4">
        <f t="shared" si="87"/>
        <v>2767253</v>
      </c>
      <c r="AD410" s="22"/>
      <c r="AE410" s="22"/>
      <c r="AF410" s="22"/>
      <c r="AG410" s="22"/>
      <c r="AH410" s="22"/>
      <c r="AI410" s="22"/>
      <c r="AJ410" s="28">
        <v>0</v>
      </c>
      <c r="AK410" s="28"/>
      <c r="AL410" s="28"/>
      <c r="AM410" s="7">
        <f t="shared" si="90"/>
        <v>2767253</v>
      </c>
      <c r="AN410" s="43" t="str">
        <f>IF(O410&gt;0," ",1)</f>
        <v xml:space="preserve"> </v>
      </c>
      <c r="AO410" s="43" t="str">
        <f>IF(W410&gt;0," ",1)</f>
        <v xml:space="preserve"> </v>
      </c>
    </row>
    <row r="411" spans="1:41" ht="15.95" customHeight="1">
      <c r="A411" s="57" t="s">
        <v>111</v>
      </c>
      <c r="B411" s="57" t="s">
        <v>693</v>
      </c>
      <c r="C411" s="57" t="s">
        <v>192</v>
      </c>
      <c r="D411" s="57" t="s">
        <v>699</v>
      </c>
      <c r="E411" s="19">
        <v>860.17</v>
      </c>
      <c r="F411" s="2">
        <f t="shared" si="88"/>
        <v>1347886.39</v>
      </c>
      <c r="G411" s="41">
        <v>519412.76</v>
      </c>
      <c r="H411" s="58">
        <v>88116</v>
      </c>
      <c r="I411" s="50">
        <f t="shared" si="78"/>
        <v>66087</v>
      </c>
      <c r="J411" s="58">
        <v>69140</v>
      </c>
      <c r="K411" s="58">
        <v>73653</v>
      </c>
      <c r="L411" s="58">
        <v>158057</v>
      </c>
      <c r="M411" s="58">
        <v>73667</v>
      </c>
      <c r="N411" s="2">
        <f t="shared" si="79"/>
        <v>960016.76</v>
      </c>
      <c r="O411" s="4">
        <f t="shared" si="80"/>
        <v>387870</v>
      </c>
      <c r="P411" s="58">
        <v>454</v>
      </c>
      <c r="Q411" s="58">
        <v>64</v>
      </c>
      <c r="R411" s="4">
        <f t="shared" si="81"/>
        <v>40388</v>
      </c>
      <c r="S411" s="6">
        <f t="shared" si="89"/>
        <v>61872.028100000003</v>
      </c>
      <c r="T411" s="39">
        <v>33295690</v>
      </c>
      <c r="U411" s="6">
        <f t="shared" si="82"/>
        <v>33295.69</v>
      </c>
      <c r="V411" s="6">
        <f t="shared" si="83"/>
        <v>28576.338100000001</v>
      </c>
      <c r="W411" s="4">
        <f t="shared" si="84"/>
        <v>571527</v>
      </c>
      <c r="X411" s="21">
        <f t="shared" si="85"/>
        <v>999785</v>
      </c>
      <c r="Y411" s="22">
        <v>0</v>
      </c>
      <c r="Z411" s="22"/>
      <c r="AA411" s="20">
        <v>0</v>
      </c>
      <c r="AB411" s="4">
        <f t="shared" si="86"/>
        <v>0</v>
      </c>
      <c r="AC411" s="4">
        <f t="shared" si="87"/>
        <v>999785</v>
      </c>
      <c r="AD411" s="22"/>
      <c r="AE411" s="22"/>
      <c r="AF411" s="22"/>
      <c r="AG411" s="22"/>
      <c r="AH411" s="22"/>
      <c r="AI411" s="22"/>
      <c r="AJ411" s="28">
        <v>0</v>
      </c>
      <c r="AK411" s="28"/>
      <c r="AL411" s="28"/>
      <c r="AM411" s="7">
        <f t="shared" si="90"/>
        <v>999785</v>
      </c>
      <c r="AN411" s="43" t="str">
        <f>IF(O411&gt;0," ",1)</f>
        <v xml:space="preserve"> </v>
      </c>
      <c r="AO411" s="43" t="str">
        <f>IF(W411&gt;0," ",1)</f>
        <v xml:space="preserve"> </v>
      </c>
    </row>
    <row r="412" spans="1:41" ht="15.95" customHeight="1">
      <c r="A412" s="57" t="s">
        <v>111</v>
      </c>
      <c r="B412" s="57" t="s">
        <v>693</v>
      </c>
      <c r="C412" s="57" t="s">
        <v>210</v>
      </c>
      <c r="D412" s="57" t="s">
        <v>700</v>
      </c>
      <c r="E412" s="19">
        <v>676.72</v>
      </c>
      <c r="F412" s="2">
        <f t="shared" si="88"/>
        <v>1060420.24</v>
      </c>
      <c r="G412" s="41">
        <v>223718.18</v>
      </c>
      <c r="H412" s="58">
        <v>69948</v>
      </c>
      <c r="I412" s="50">
        <f t="shared" si="78"/>
        <v>52461</v>
      </c>
      <c r="J412" s="58">
        <v>55145</v>
      </c>
      <c r="K412" s="58">
        <v>58423</v>
      </c>
      <c r="L412" s="58">
        <v>158705</v>
      </c>
      <c r="M412" s="58">
        <v>71631</v>
      </c>
      <c r="N412" s="2">
        <f t="shared" si="79"/>
        <v>620083.17999999993</v>
      </c>
      <c r="O412" s="4">
        <f t="shared" si="80"/>
        <v>440337</v>
      </c>
      <c r="P412" s="58">
        <v>229</v>
      </c>
      <c r="Q412" s="58">
        <v>92</v>
      </c>
      <c r="R412" s="4">
        <f t="shared" si="81"/>
        <v>29285</v>
      </c>
      <c r="S412" s="6">
        <f t="shared" si="89"/>
        <v>48676.469599999997</v>
      </c>
      <c r="T412" s="39">
        <v>13364288</v>
      </c>
      <c r="U412" s="6">
        <f t="shared" si="82"/>
        <v>13364.288</v>
      </c>
      <c r="V412" s="6">
        <f t="shared" si="83"/>
        <v>35312.181599999996</v>
      </c>
      <c r="W412" s="4">
        <f t="shared" si="84"/>
        <v>706244</v>
      </c>
      <c r="X412" s="21">
        <f t="shared" si="85"/>
        <v>1175866</v>
      </c>
      <c r="Y412" s="22">
        <v>0</v>
      </c>
      <c r="Z412" s="22"/>
      <c r="AA412" s="20">
        <v>0</v>
      </c>
      <c r="AB412" s="4">
        <f t="shared" si="86"/>
        <v>0</v>
      </c>
      <c r="AC412" s="4">
        <f t="shared" si="87"/>
        <v>1175866</v>
      </c>
      <c r="AD412" s="22"/>
      <c r="AE412" s="22"/>
      <c r="AF412" s="22"/>
      <c r="AG412" s="22"/>
      <c r="AH412" s="22"/>
      <c r="AI412" s="22"/>
      <c r="AJ412" s="28">
        <v>0</v>
      </c>
      <c r="AK412" s="28"/>
      <c r="AL412" s="28"/>
      <c r="AM412" s="7">
        <f t="shared" si="90"/>
        <v>1175866</v>
      </c>
      <c r="AN412" s="43" t="str">
        <f>IF(O412&gt;0," ",1)</f>
        <v xml:space="preserve"> </v>
      </c>
      <c r="AO412" s="43" t="str">
        <f>IF(W412&gt;0," ",1)</f>
        <v xml:space="preserve"> </v>
      </c>
    </row>
    <row r="413" spans="1:41" ht="15.95" customHeight="1">
      <c r="A413" s="57" t="s">
        <v>111</v>
      </c>
      <c r="B413" s="57" t="s">
        <v>693</v>
      </c>
      <c r="C413" s="57" t="s">
        <v>38</v>
      </c>
      <c r="D413" s="57" t="s">
        <v>701</v>
      </c>
      <c r="E413" s="19">
        <v>720.24</v>
      </c>
      <c r="F413" s="2">
        <f t="shared" si="88"/>
        <v>1128616.08</v>
      </c>
      <c r="G413" s="41">
        <v>1049599.8700000001</v>
      </c>
      <c r="H413" s="58">
        <v>59927</v>
      </c>
      <c r="I413" s="50">
        <f t="shared" si="78"/>
        <v>44945.25</v>
      </c>
      <c r="J413" s="58">
        <v>47254</v>
      </c>
      <c r="K413" s="58">
        <v>50106</v>
      </c>
      <c r="L413" s="58">
        <v>127414</v>
      </c>
      <c r="M413" s="58">
        <v>104833</v>
      </c>
      <c r="N413" s="2">
        <f t="shared" si="79"/>
        <v>1424152.12</v>
      </c>
      <c r="O413" s="4">
        <f t="shared" si="80"/>
        <v>0</v>
      </c>
      <c r="P413" s="58">
        <v>294</v>
      </c>
      <c r="Q413" s="58">
        <v>92</v>
      </c>
      <c r="R413" s="4">
        <f t="shared" si="81"/>
        <v>37597</v>
      </c>
      <c r="S413" s="6">
        <f t="shared" si="89"/>
        <v>51806.8632</v>
      </c>
      <c r="T413" s="39">
        <v>63673490</v>
      </c>
      <c r="U413" s="6">
        <f t="shared" si="82"/>
        <v>63673.49</v>
      </c>
      <c r="V413" s="6">
        <f t="shared" si="83"/>
        <v>0</v>
      </c>
      <c r="W413" s="4">
        <f t="shared" si="84"/>
        <v>0</v>
      </c>
      <c r="X413" s="21">
        <f t="shared" si="85"/>
        <v>37597</v>
      </c>
      <c r="Y413" s="22">
        <v>0</v>
      </c>
      <c r="Z413" s="22"/>
      <c r="AA413" s="20">
        <v>0</v>
      </c>
      <c r="AB413" s="4">
        <f t="shared" si="86"/>
        <v>0</v>
      </c>
      <c r="AC413" s="4">
        <f t="shared" si="87"/>
        <v>37597</v>
      </c>
      <c r="AD413" s="22"/>
      <c r="AE413" s="22"/>
      <c r="AF413" s="22"/>
      <c r="AG413" s="22"/>
      <c r="AH413" s="22"/>
      <c r="AI413" s="22"/>
      <c r="AJ413" s="28">
        <v>0</v>
      </c>
      <c r="AK413" s="28"/>
      <c r="AL413" s="28"/>
      <c r="AM413" s="7">
        <f t="shared" si="90"/>
        <v>37597</v>
      </c>
      <c r="AN413" s="43">
        <f>IF(O413&gt;0," ",1)</f>
        <v>1</v>
      </c>
      <c r="AO413" s="43">
        <f>IF(W413&gt;0," ",1)</f>
        <v>1</v>
      </c>
    </row>
    <row r="414" spans="1:41" ht="15.95" customHeight="1">
      <c r="A414" s="57" t="s">
        <v>111</v>
      </c>
      <c r="B414" s="57" t="s">
        <v>693</v>
      </c>
      <c r="C414" s="57" t="s">
        <v>239</v>
      </c>
      <c r="D414" s="57" t="s">
        <v>702</v>
      </c>
      <c r="E414" s="19">
        <v>852</v>
      </c>
      <c r="F414" s="2">
        <f t="shared" si="88"/>
        <v>1335084</v>
      </c>
      <c r="G414" s="41">
        <v>213049.22</v>
      </c>
      <c r="H414" s="58">
        <v>92521</v>
      </c>
      <c r="I414" s="50">
        <f t="shared" si="78"/>
        <v>69390.75</v>
      </c>
      <c r="J414" s="58">
        <v>72853</v>
      </c>
      <c r="K414" s="58">
        <v>77463</v>
      </c>
      <c r="L414" s="58">
        <v>190518</v>
      </c>
      <c r="M414" s="58">
        <v>50932</v>
      </c>
      <c r="N414" s="2">
        <f t="shared" si="79"/>
        <v>674205.97</v>
      </c>
      <c r="O414" s="4">
        <f t="shared" si="80"/>
        <v>660878</v>
      </c>
      <c r="P414" s="58">
        <v>274</v>
      </c>
      <c r="Q414" s="58">
        <v>86</v>
      </c>
      <c r="R414" s="4">
        <f t="shared" si="81"/>
        <v>32754</v>
      </c>
      <c r="S414" s="6">
        <f t="shared" si="89"/>
        <v>61284.36</v>
      </c>
      <c r="T414" s="39">
        <v>13306769</v>
      </c>
      <c r="U414" s="6">
        <f t="shared" si="82"/>
        <v>13306.769</v>
      </c>
      <c r="V414" s="6">
        <f t="shared" si="83"/>
        <v>47977.591</v>
      </c>
      <c r="W414" s="4">
        <f t="shared" si="84"/>
        <v>959552</v>
      </c>
      <c r="X414" s="21">
        <f t="shared" si="85"/>
        <v>1653184</v>
      </c>
      <c r="Y414" s="22">
        <v>0</v>
      </c>
      <c r="Z414" s="22"/>
      <c r="AA414" s="20">
        <v>0</v>
      </c>
      <c r="AB414" s="4">
        <f t="shared" si="86"/>
        <v>0</v>
      </c>
      <c r="AC414" s="4">
        <f t="shared" si="87"/>
        <v>1653184</v>
      </c>
      <c r="AD414" s="22"/>
      <c r="AE414" s="22"/>
      <c r="AF414" s="22"/>
      <c r="AG414" s="22"/>
      <c r="AH414" s="22"/>
      <c r="AI414" s="22"/>
      <c r="AJ414" s="28">
        <v>0</v>
      </c>
      <c r="AK414" s="28"/>
      <c r="AL414" s="28"/>
      <c r="AM414" s="7">
        <f t="shared" si="90"/>
        <v>1653184</v>
      </c>
      <c r="AN414" s="43" t="str">
        <f>IF(O414&gt;0," ",1)</f>
        <v xml:space="preserve"> </v>
      </c>
      <c r="AO414" s="43" t="str">
        <f>IF(W414&gt;0," ",1)</f>
        <v xml:space="preserve"> </v>
      </c>
    </row>
    <row r="415" spans="1:41" ht="15.95" customHeight="1">
      <c r="A415" s="57" t="s">
        <v>111</v>
      </c>
      <c r="B415" s="57" t="s">
        <v>693</v>
      </c>
      <c r="C415" s="57" t="s">
        <v>211</v>
      </c>
      <c r="D415" s="57" t="s">
        <v>703</v>
      </c>
      <c r="E415" s="19">
        <v>449.63999999999993</v>
      </c>
      <c r="F415" s="2">
        <f t="shared" si="88"/>
        <v>704585.87999999989</v>
      </c>
      <c r="G415" s="41">
        <v>296136.82</v>
      </c>
      <c r="H415" s="58">
        <v>42500</v>
      </c>
      <c r="I415" s="50">
        <f t="shared" si="78"/>
        <v>31875</v>
      </c>
      <c r="J415" s="58">
        <v>33469</v>
      </c>
      <c r="K415" s="58">
        <v>35689</v>
      </c>
      <c r="L415" s="58">
        <v>114358</v>
      </c>
      <c r="M415" s="58">
        <v>73172</v>
      </c>
      <c r="N415" s="2">
        <f t="shared" si="79"/>
        <v>584699.82000000007</v>
      </c>
      <c r="O415" s="4">
        <f t="shared" si="80"/>
        <v>119886</v>
      </c>
      <c r="P415" s="58">
        <v>227</v>
      </c>
      <c r="Q415" s="58">
        <v>92</v>
      </c>
      <c r="R415" s="4">
        <f t="shared" si="81"/>
        <v>29029</v>
      </c>
      <c r="S415" s="6">
        <f t="shared" si="89"/>
        <v>32342.605200000002</v>
      </c>
      <c r="T415" s="39">
        <v>17117735</v>
      </c>
      <c r="U415" s="6">
        <f t="shared" si="82"/>
        <v>17117.735000000001</v>
      </c>
      <c r="V415" s="6">
        <f t="shared" si="83"/>
        <v>15224.870200000001</v>
      </c>
      <c r="W415" s="4">
        <f t="shared" si="84"/>
        <v>304497</v>
      </c>
      <c r="X415" s="21">
        <f t="shared" si="85"/>
        <v>453412</v>
      </c>
      <c r="Y415" s="22">
        <v>0</v>
      </c>
      <c r="Z415" s="22"/>
      <c r="AA415" s="20">
        <v>0</v>
      </c>
      <c r="AB415" s="4">
        <f t="shared" si="86"/>
        <v>0</v>
      </c>
      <c r="AC415" s="4">
        <f t="shared" si="87"/>
        <v>453412</v>
      </c>
      <c r="AD415" s="22"/>
      <c r="AE415" s="22"/>
      <c r="AF415" s="22"/>
      <c r="AG415" s="22"/>
      <c r="AH415" s="22"/>
      <c r="AI415" s="22"/>
      <c r="AJ415" s="28">
        <v>0</v>
      </c>
      <c r="AK415" s="28"/>
      <c r="AL415" s="28"/>
      <c r="AM415" s="7">
        <f t="shared" si="90"/>
        <v>453412</v>
      </c>
      <c r="AN415" s="43" t="str">
        <f>IF(O415&gt;0," ",1)</f>
        <v xml:space="preserve"> </v>
      </c>
      <c r="AO415" s="43" t="str">
        <f>IF(W415&gt;0," ",1)</f>
        <v xml:space="preserve"> </v>
      </c>
    </row>
    <row r="416" spans="1:41" ht="15.95" customHeight="1">
      <c r="A416" s="57" t="s">
        <v>111</v>
      </c>
      <c r="B416" s="57" t="s">
        <v>693</v>
      </c>
      <c r="C416" s="57" t="s">
        <v>7</v>
      </c>
      <c r="D416" s="57" t="s">
        <v>704</v>
      </c>
      <c r="E416" s="19">
        <v>809.38</v>
      </c>
      <c r="F416" s="2">
        <f t="shared" si="88"/>
        <v>1268298.46</v>
      </c>
      <c r="G416" s="41">
        <v>345027.44</v>
      </c>
      <c r="H416" s="58">
        <v>90942</v>
      </c>
      <c r="I416" s="50">
        <f t="shared" si="78"/>
        <v>68206.5</v>
      </c>
      <c r="J416" s="58">
        <v>71379</v>
      </c>
      <c r="K416" s="58">
        <v>75741</v>
      </c>
      <c r="L416" s="58">
        <v>184135</v>
      </c>
      <c r="M416" s="58">
        <v>69757</v>
      </c>
      <c r="N416" s="2">
        <f t="shared" si="79"/>
        <v>814245.94</v>
      </c>
      <c r="O416" s="4">
        <f t="shared" si="80"/>
        <v>454053</v>
      </c>
      <c r="P416" s="58">
        <v>360</v>
      </c>
      <c r="Q416" s="58">
        <v>84</v>
      </c>
      <c r="R416" s="4">
        <f t="shared" si="81"/>
        <v>42034</v>
      </c>
      <c r="S416" s="6">
        <f t="shared" si="89"/>
        <v>58218.703399999999</v>
      </c>
      <c r="T416" s="39">
        <v>20425302</v>
      </c>
      <c r="U416" s="6">
        <f t="shared" si="82"/>
        <v>20425.302</v>
      </c>
      <c r="V416" s="6">
        <f t="shared" si="83"/>
        <v>37793.401400000002</v>
      </c>
      <c r="W416" s="4">
        <f t="shared" si="84"/>
        <v>755868</v>
      </c>
      <c r="X416" s="21">
        <f t="shared" si="85"/>
        <v>1251955</v>
      </c>
      <c r="Y416" s="22">
        <v>0</v>
      </c>
      <c r="Z416" s="22"/>
      <c r="AA416" s="20">
        <v>0</v>
      </c>
      <c r="AB416" s="4">
        <f t="shared" si="86"/>
        <v>0</v>
      </c>
      <c r="AC416" s="4">
        <f t="shared" si="87"/>
        <v>1251955</v>
      </c>
      <c r="AD416" s="22"/>
      <c r="AE416" s="22"/>
      <c r="AF416" s="22"/>
      <c r="AG416" s="22"/>
      <c r="AH416" s="22"/>
      <c r="AI416" s="22"/>
      <c r="AJ416" s="28">
        <v>0</v>
      </c>
      <c r="AK416" s="28"/>
      <c r="AL416" s="28"/>
      <c r="AM416" s="7">
        <f t="shared" si="90"/>
        <v>1251955</v>
      </c>
      <c r="AN416" s="43" t="str">
        <f>IF(O416&gt;0," ",1)</f>
        <v xml:space="preserve"> </v>
      </c>
      <c r="AO416" s="43" t="str">
        <f>IF(W416&gt;0," ",1)</f>
        <v xml:space="preserve"> </v>
      </c>
    </row>
    <row r="417" spans="1:41" ht="15.95" customHeight="1">
      <c r="A417" s="57" t="s">
        <v>111</v>
      </c>
      <c r="B417" s="57" t="s">
        <v>693</v>
      </c>
      <c r="C417" s="57" t="s">
        <v>240</v>
      </c>
      <c r="D417" s="57" t="s">
        <v>705</v>
      </c>
      <c r="E417" s="19">
        <v>762.98000000000013</v>
      </c>
      <c r="F417" s="2">
        <f t="shared" si="88"/>
        <v>1195589.6600000001</v>
      </c>
      <c r="G417" s="41">
        <v>163285.44</v>
      </c>
      <c r="H417" s="58">
        <v>73299</v>
      </c>
      <c r="I417" s="50">
        <f t="shared" si="78"/>
        <v>54974.25</v>
      </c>
      <c r="J417" s="58">
        <v>57699</v>
      </c>
      <c r="K417" s="58">
        <v>61437</v>
      </c>
      <c r="L417" s="58">
        <v>161111</v>
      </c>
      <c r="M417" s="58">
        <v>31365</v>
      </c>
      <c r="N417" s="2">
        <f t="shared" si="79"/>
        <v>529871.68999999994</v>
      </c>
      <c r="O417" s="4">
        <f t="shared" si="80"/>
        <v>665718</v>
      </c>
      <c r="P417" s="58">
        <v>337</v>
      </c>
      <c r="Q417" s="58">
        <v>84</v>
      </c>
      <c r="R417" s="4">
        <f t="shared" si="81"/>
        <v>39348</v>
      </c>
      <c r="S417" s="6">
        <f t="shared" si="89"/>
        <v>54881.151400000002</v>
      </c>
      <c r="T417" s="39">
        <v>9836472</v>
      </c>
      <c r="U417" s="6">
        <f t="shared" si="82"/>
        <v>9836.4719999999998</v>
      </c>
      <c r="V417" s="6">
        <f t="shared" si="83"/>
        <v>45044.679400000001</v>
      </c>
      <c r="W417" s="4">
        <f t="shared" si="84"/>
        <v>900894</v>
      </c>
      <c r="X417" s="21">
        <f t="shared" si="85"/>
        <v>1605960</v>
      </c>
      <c r="Y417" s="22">
        <v>0</v>
      </c>
      <c r="Z417" s="22"/>
      <c r="AA417" s="20">
        <v>0</v>
      </c>
      <c r="AB417" s="4">
        <f t="shared" si="86"/>
        <v>0</v>
      </c>
      <c r="AC417" s="4">
        <f t="shared" si="87"/>
        <v>1605960</v>
      </c>
      <c r="AD417" s="22"/>
      <c r="AE417" s="22"/>
      <c r="AF417" s="22"/>
      <c r="AG417" s="22"/>
      <c r="AH417" s="22"/>
      <c r="AI417" s="22"/>
      <c r="AJ417" s="28">
        <v>0</v>
      </c>
      <c r="AK417" s="28"/>
      <c r="AL417" s="28"/>
      <c r="AM417" s="7">
        <f t="shared" si="90"/>
        <v>1605960</v>
      </c>
      <c r="AN417" s="43" t="str">
        <f>IF(O417&gt;0," ",1)</f>
        <v xml:space="preserve"> </v>
      </c>
      <c r="AO417" s="43" t="str">
        <f>IF(W417&gt;0," ",1)</f>
        <v xml:space="preserve"> </v>
      </c>
    </row>
    <row r="418" spans="1:41" ht="15.95" customHeight="1">
      <c r="A418" s="57" t="s">
        <v>111</v>
      </c>
      <c r="B418" s="57" t="s">
        <v>693</v>
      </c>
      <c r="C418" s="57" t="s">
        <v>8</v>
      </c>
      <c r="D418" s="57" t="s">
        <v>706</v>
      </c>
      <c r="E418" s="19">
        <v>286.85000000000002</v>
      </c>
      <c r="F418" s="2">
        <f t="shared" si="88"/>
        <v>449493.95</v>
      </c>
      <c r="G418" s="41">
        <v>77691.75</v>
      </c>
      <c r="H418" s="58">
        <v>27453</v>
      </c>
      <c r="I418" s="50">
        <f t="shared" si="78"/>
        <v>20589.75</v>
      </c>
      <c r="J418" s="58">
        <v>21547</v>
      </c>
      <c r="K418" s="58">
        <v>22856</v>
      </c>
      <c r="L418" s="58">
        <v>59195</v>
      </c>
      <c r="M418" s="58">
        <v>31226</v>
      </c>
      <c r="N418" s="2">
        <f t="shared" si="79"/>
        <v>233105.5</v>
      </c>
      <c r="O418" s="4">
        <f t="shared" si="80"/>
        <v>216388</v>
      </c>
      <c r="P418" s="58">
        <v>117</v>
      </c>
      <c r="Q418" s="58">
        <v>97</v>
      </c>
      <c r="R418" s="4">
        <f t="shared" si="81"/>
        <v>15775</v>
      </c>
      <c r="S418" s="6">
        <f t="shared" si="89"/>
        <v>20633.120500000001</v>
      </c>
      <c r="T418" s="39">
        <v>4708083</v>
      </c>
      <c r="U418" s="6">
        <f t="shared" si="82"/>
        <v>4708.0829999999996</v>
      </c>
      <c r="V418" s="6">
        <f t="shared" si="83"/>
        <v>15925.037500000002</v>
      </c>
      <c r="W418" s="4">
        <f t="shared" si="84"/>
        <v>318501</v>
      </c>
      <c r="X418" s="21">
        <f t="shared" si="85"/>
        <v>550664</v>
      </c>
      <c r="Y418" s="22">
        <v>0</v>
      </c>
      <c r="Z418" s="22"/>
      <c r="AA418" s="20">
        <v>0</v>
      </c>
      <c r="AB418" s="4">
        <f t="shared" si="86"/>
        <v>0</v>
      </c>
      <c r="AC418" s="4">
        <f t="shared" si="87"/>
        <v>550664</v>
      </c>
      <c r="AD418" s="22"/>
      <c r="AE418" s="22"/>
      <c r="AF418" s="22"/>
      <c r="AG418" s="22"/>
      <c r="AH418" s="22"/>
      <c r="AI418" s="22"/>
      <c r="AJ418" s="28">
        <v>0</v>
      </c>
      <c r="AK418" s="28"/>
      <c r="AL418" s="28"/>
      <c r="AM418" s="7">
        <f t="shared" si="90"/>
        <v>550664</v>
      </c>
      <c r="AN418" s="43" t="str">
        <f>IF(O418&gt;0," ",1)</f>
        <v xml:space="preserve"> </v>
      </c>
      <c r="AO418" s="43" t="str">
        <f>IF(W418&gt;0," ",1)</f>
        <v xml:space="preserve"> </v>
      </c>
    </row>
    <row r="419" spans="1:41" ht="15.95" customHeight="1">
      <c r="A419" s="57" t="s">
        <v>111</v>
      </c>
      <c r="B419" s="57" t="s">
        <v>693</v>
      </c>
      <c r="C419" s="57" t="s">
        <v>95</v>
      </c>
      <c r="D419" s="57" t="s">
        <v>707</v>
      </c>
      <c r="E419" s="19">
        <v>4996.6000000000004</v>
      </c>
      <c r="F419" s="2">
        <f t="shared" si="88"/>
        <v>7829672.2000000002</v>
      </c>
      <c r="G419" s="41">
        <v>1404076.11</v>
      </c>
      <c r="H419" s="58">
        <v>588872</v>
      </c>
      <c r="I419" s="50">
        <f t="shared" si="78"/>
        <v>441654</v>
      </c>
      <c r="J419" s="58">
        <v>464639</v>
      </c>
      <c r="K419" s="58">
        <v>490927</v>
      </c>
      <c r="L419" s="58">
        <v>1179196</v>
      </c>
      <c r="M419" s="58">
        <v>4164</v>
      </c>
      <c r="N419" s="2">
        <f t="shared" si="79"/>
        <v>3984656.1100000003</v>
      </c>
      <c r="O419" s="4">
        <f t="shared" si="80"/>
        <v>3845016</v>
      </c>
      <c r="P419" s="58">
        <v>2122</v>
      </c>
      <c r="Q419" s="58">
        <v>33</v>
      </c>
      <c r="R419" s="4">
        <f t="shared" si="81"/>
        <v>97336</v>
      </c>
      <c r="S419" s="6">
        <f t="shared" si="89"/>
        <v>359405.43800000002</v>
      </c>
      <c r="T419" s="39">
        <v>89091124</v>
      </c>
      <c r="U419" s="6">
        <f t="shared" si="82"/>
        <v>89091.123999999996</v>
      </c>
      <c r="V419" s="6">
        <f t="shared" si="83"/>
        <v>270314.31400000001</v>
      </c>
      <c r="W419" s="4">
        <f t="shared" si="84"/>
        <v>5406286</v>
      </c>
      <c r="X419" s="21">
        <f t="shared" si="85"/>
        <v>9348638</v>
      </c>
      <c r="Y419" s="22">
        <v>0</v>
      </c>
      <c r="Z419" s="22"/>
      <c r="AA419" s="20">
        <v>0</v>
      </c>
      <c r="AB419" s="4">
        <f t="shared" si="86"/>
        <v>0</v>
      </c>
      <c r="AC419" s="4">
        <f t="shared" si="87"/>
        <v>9348638</v>
      </c>
      <c r="AD419" s="22"/>
      <c r="AE419" s="22"/>
      <c r="AF419" s="22"/>
      <c r="AG419" s="22"/>
      <c r="AH419" s="22"/>
      <c r="AI419" s="22"/>
      <c r="AJ419" s="28">
        <v>0</v>
      </c>
      <c r="AK419" s="28"/>
      <c r="AL419" s="28"/>
      <c r="AM419" s="7">
        <f t="shared" si="90"/>
        <v>9348638</v>
      </c>
      <c r="AN419" s="43" t="str">
        <f>IF(O419&gt;0," ",1)</f>
        <v xml:space="preserve"> </v>
      </c>
      <c r="AO419" s="43" t="str">
        <f>IF(W419&gt;0," ",1)</f>
        <v xml:space="preserve"> </v>
      </c>
    </row>
    <row r="420" spans="1:41" ht="15.95" customHeight="1">
      <c r="A420" s="57" t="s">
        <v>12</v>
      </c>
      <c r="B420" s="57" t="s">
        <v>708</v>
      </c>
      <c r="C420" s="57" t="s">
        <v>51</v>
      </c>
      <c r="D420" s="57" t="s">
        <v>709</v>
      </c>
      <c r="E420" s="19">
        <v>843.49</v>
      </c>
      <c r="F420" s="2">
        <f t="shared" si="88"/>
        <v>1321748.83</v>
      </c>
      <c r="G420" s="41">
        <v>383241.79</v>
      </c>
      <c r="H420" s="58">
        <v>72685</v>
      </c>
      <c r="I420" s="50">
        <f t="shared" si="78"/>
        <v>54513.75</v>
      </c>
      <c r="J420" s="58">
        <v>74104</v>
      </c>
      <c r="K420" s="58">
        <v>47197</v>
      </c>
      <c r="L420" s="58">
        <v>183420</v>
      </c>
      <c r="M420" s="58">
        <v>68550</v>
      </c>
      <c r="N420" s="2">
        <f t="shared" si="79"/>
        <v>811026.54</v>
      </c>
      <c r="O420" s="4">
        <f t="shared" si="80"/>
        <v>510722</v>
      </c>
      <c r="P420" s="58">
        <v>325</v>
      </c>
      <c r="Q420" s="58">
        <v>84</v>
      </c>
      <c r="R420" s="4">
        <f t="shared" si="81"/>
        <v>37947</v>
      </c>
      <c r="S420" s="6">
        <f t="shared" si="89"/>
        <v>60672.235699999997</v>
      </c>
      <c r="T420" s="39">
        <v>23936936</v>
      </c>
      <c r="U420" s="6">
        <f t="shared" si="82"/>
        <v>23936.936000000002</v>
      </c>
      <c r="V420" s="6">
        <f t="shared" si="83"/>
        <v>36735.299699999996</v>
      </c>
      <c r="W420" s="4">
        <f t="shared" si="84"/>
        <v>734706</v>
      </c>
      <c r="X420" s="21">
        <f t="shared" si="85"/>
        <v>1283375</v>
      </c>
      <c r="Y420" s="22">
        <v>0</v>
      </c>
      <c r="Z420" s="22"/>
      <c r="AA420" s="20">
        <v>0</v>
      </c>
      <c r="AB420" s="4">
        <f t="shared" si="86"/>
        <v>0</v>
      </c>
      <c r="AC420" s="4">
        <f t="shared" si="87"/>
        <v>1283375</v>
      </c>
      <c r="AD420" s="22"/>
      <c r="AE420" s="22"/>
      <c r="AF420" s="22"/>
      <c r="AG420" s="22"/>
      <c r="AH420" s="22"/>
      <c r="AI420" s="22"/>
      <c r="AJ420" s="28">
        <v>0</v>
      </c>
      <c r="AK420" s="28"/>
      <c r="AL420" s="28"/>
      <c r="AM420" s="7">
        <f t="shared" si="90"/>
        <v>1283375</v>
      </c>
      <c r="AN420" s="43" t="str">
        <f>IF(O420&gt;0," ",1)</f>
        <v xml:space="preserve"> </v>
      </c>
      <c r="AO420" s="43" t="str">
        <f>IF(W420&gt;0," ",1)</f>
        <v xml:space="preserve"> </v>
      </c>
    </row>
    <row r="421" spans="1:41" ht="15.95" customHeight="1">
      <c r="A421" s="57" t="s">
        <v>12</v>
      </c>
      <c r="B421" s="57" t="s">
        <v>708</v>
      </c>
      <c r="C421" s="57" t="s">
        <v>93</v>
      </c>
      <c r="D421" s="57" t="s">
        <v>710</v>
      </c>
      <c r="E421" s="19">
        <v>985.6099999999999</v>
      </c>
      <c r="F421" s="2">
        <f t="shared" si="88"/>
        <v>1544450.8699999999</v>
      </c>
      <c r="G421" s="41">
        <v>289545.7</v>
      </c>
      <c r="H421" s="58">
        <v>80186</v>
      </c>
      <c r="I421" s="50">
        <f t="shared" si="78"/>
        <v>60139.5</v>
      </c>
      <c r="J421" s="58">
        <v>81698</v>
      </c>
      <c r="K421" s="58">
        <v>52172</v>
      </c>
      <c r="L421" s="58">
        <v>212627</v>
      </c>
      <c r="M421" s="58">
        <v>112344</v>
      </c>
      <c r="N421" s="2">
        <f t="shared" si="79"/>
        <v>808526.2</v>
      </c>
      <c r="O421" s="4">
        <f t="shared" si="80"/>
        <v>735925</v>
      </c>
      <c r="P421" s="58">
        <v>545</v>
      </c>
      <c r="Q421" s="58">
        <v>68</v>
      </c>
      <c r="R421" s="4">
        <f t="shared" si="81"/>
        <v>51513</v>
      </c>
      <c r="S421" s="6">
        <f t="shared" si="89"/>
        <v>70894.927299999996</v>
      </c>
      <c r="T421" s="39">
        <v>16883131</v>
      </c>
      <c r="U421" s="6">
        <f t="shared" si="82"/>
        <v>16883.131000000001</v>
      </c>
      <c r="V421" s="6">
        <f t="shared" si="83"/>
        <v>54011.796299999995</v>
      </c>
      <c r="W421" s="4">
        <f t="shared" si="84"/>
        <v>1080236</v>
      </c>
      <c r="X421" s="21">
        <f t="shared" si="85"/>
        <v>1867674</v>
      </c>
      <c r="Y421" s="22">
        <v>0</v>
      </c>
      <c r="Z421" s="22"/>
      <c r="AA421" s="20">
        <v>0</v>
      </c>
      <c r="AB421" s="4">
        <f t="shared" si="86"/>
        <v>0</v>
      </c>
      <c r="AC421" s="4">
        <f t="shared" si="87"/>
        <v>1867674</v>
      </c>
      <c r="AD421" s="22"/>
      <c r="AE421" s="22"/>
      <c r="AF421" s="22"/>
      <c r="AG421" s="22"/>
      <c r="AH421" s="22"/>
      <c r="AI421" s="22"/>
      <c r="AJ421" s="28">
        <v>0</v>
      </c>
      <c r="AK421" s="28"/>
      <c r="AL421" s="28"/>
      <c r="AM421" s="7">
        <f t="shared" si="90"/>
        <v>1867674</v>
      </c>
      <c r="AN421" s="43" t="str">
        <f>IF(O421&gt;0," ",1)</f>
        <v xml:space="preserve"> </v>
      </c>
      <c r="AO421" s="43" t="str">
        <f>IF(W421&gt;0," ",1)</f>
        <v xml:space="preserve"> </v>
      </c>
    </row>
    <row r="422" spans="1:41" ht="15.95" customHeight="1">
      <c r="A422" s="57" t="s">
        <v>12</v>
      </c>
      <c r="B422" s="57" t="s">
        <v>708</v>
      </c>
      <c r="C422" s="57" t="s">
        <v>13</v>
      </c>
      <c r="D422" s="57" t="s">
        <v>711</v>
      </c>
      <c r="E422" s="19">
        <v>3191.65</v>
      </c>
      <c r="F422" s="2">
        <f t="shared" si="88"/>
        <v>5001315.55</v>
      </c>
      <c r="G422" s="41">
        <v>786200.01</v>
      </c>
      <c r="H422" s="58">
        <v>265434</v>
      </c>
      <c r="I422" s="50">
        <f t="shared" si="78"/>
        <v>199075.5</v>
      </c>
      <c r="J422" s="58">
        <v>270260</v>
      </c>
      <c r="K422" s="58">
        <v>173070</v>
      </c>
      <c r="L422" s="58">
        <v>683558</v>
      </c>
      <c r="M422" s="58">
        <v>107106</v>
      </c>
      <c r="N422" s="2">
        <f t="shared" si="79"/>
        <v>2219269.5099999998</v>
      </c>
      <c r="O422" s="4">
        <f t="shared" si="80"/>
        <v>2782046</v>
      </c>
      <c r="P422" s="58">
        <v>1710</v>
      </c>
      <c r="Q422" s="58">
        <v>33</v>
      </c>
      <c r="R422" s="4">
        <f t="shared" si="81"/>
        <v>78438</v>
      </c>
      <c r="S422" s="6">
        <f t="shared" si="89"/>
        <v>229575.38449999999</v>
      </c>
      <c r="T422" s="39">
        <v>50365151</v>
      </c>
      <c r="U422" s="6">
        <f t="shared" si="82"/>
        <v>50365.150999999998</v>
      </c>
      <c r="V422" s="6">
        <f t="shared" si="83"/>
        <v>179210.23349999997</v>
      </c>
      <c r="W422" s="4">
        <f t="shared" si="84"/>
        <v>3584205</v>
      </c>
      <c r="X422" s="21">
        <f t="shared" si="85"/>
        <v>6444689</v>
      </c>
      <c r="Y422" s="22">
        <v>0</v>
      </c>
      <c r="Z422" s="22"/>
      <c r="AA422" s="20">
        <v>0</v>
      </c>
      <c r="AB422" s="4">
        <f t="shared" si="86"/>
        <v>0</v>
      </c>
      <c r="AC422" s="4">
        <f t="shared" si="87"/>
        <v>6444689</v>
      </c>
      <c r="AD422" s="22"/>
      <c r="AE422" s="22"/>
      <c r="AF422" s="22"/>
      <c r="AG422" s="22"/>
      <c r="AH422" s="22"/>
      <c r="AI422" s="22"/>
      <c r="AJ422" s="28">
        <v>0</v>
      </c>
      <c r="AK422" s="28"/>
      <c r="AL422" s="28"/>
      <c r="AM422" s="7">
        <f t="shared" si="90"/>
        <v>6444689</v>
      </c>
      <c r="AN422" s="43" t="str">
        <f>IF(O422&gt;0," ",1)</f>
        <v xml:space="preserve"> </v>
      </c>
      <c r="AO422" s="43" t="str">
        <f>IF(W422&gt;0," ",1)</f>
        <v xml:space="preserve"> </v>
      </c>
    </row>
    <row r="423" spans="1:41" ht="15.95" customHeight="1">
      <c r="A423" s="57" t="s">
        <v>12</v>
      </c>
      <c r="B423" s="57" t="s">
        <v>708</v>
      </c>
      <c r="C423" s="57" t="s">
        <v>87</v>
      </c>
      <c r="D423" s="57" t="s">
        <v>712</v>
      </c>
      <c r="E423" s="19">
        <v>4726.54</v>
      </c>
      <c r="F423" s="2">
        <f t="shared" si="88"/>
        <v>7406488.1799999997</v>
      </c>
      <c r="G423" s="41">
        <v>1451339.91</v>
      </c>
      <c r="H423" s="58">
        <v>404627</v>
      </c>
      <c r="I423" s="50">
        <f t="shared" si="78"/>
        <v>303470.25</v>
      </c>
      <c r="J423" s="58">
        <v>412167</v>
      </c>
      <c r="K423" s="58">
        <v>263491</v>
      </c>
      <c r="L423" s="58">
        <v>1017421</v>
      </c>
      <c r="M423" s="58">
        <v>11609</v>
      </c>
      <c r="N423" s="2">
        <f t="shared" si="79"/>
        <v>3459498.16</v>
      </c>
      <c r="O423" s="4">
        <f t="shared" si="80"/>
        <v>3946990</v>
      </c>
      <c r="P423" s="58">
        <v>2092</v>
      </c>
      <c r="Q423" s="58">
        <v>33</v>
      </c>
      <c r="R423" s="4">
        <f t="shared" si="81"/>
        <v>95960</v>
      </c>
      <c r="S423" s="6">
        <f t="shared" si="89"/>
        <v>339980.02220000001</v>
      </c>
      <c r="T423" s="39">
        <v>94242851</v>
      </c>
      <c r="U423" s="6">
        <f t="shared" si="82"/>
        <v>94242.850999999995</v>
      </c>
      <c r="V423" s="6">
        <f t="shared" si="83"/>
        <v>245737.17120000001</v>
      </c>
      <c r="W423" s="4">
        <f t="shared" si="84"/>
        <v>4914743</v>
      </c>
      <c r="X423" s="21">
        <f t="shared" si="85"/>
        <v>8957693</v>
      </c>
      <c r="Y423" s="22">
        <v>0</v>
      </c>
      <c r="Z423" s="22"/>
      <c r="AA423" s="20">
        <v>0</v>
      </c>
      <c r="AB423" s="4">
        <f t="shared" si="86"/>
        <v>0</v>
      </c>
      <c r="AC423" s="4">
        <f t="shared" si="87"/>
        <v>8957693</v>
      </c>
      <c r="AD423" s="22"/>
      <c r="AE423" s="22"/>
      <c r="AF423" s="22"/>
      <c r="AG423" s="22"/>
      <c r="AH423" s="22"/>
      <c r="AI423" s="22"/>
      <c r="AJ423" s="28">
        <v>0</v>
      </c>
      <c r="AK423" s="28"/>
      <c r="AL423" s="28"/>
      <c r="AM423" s="7">
        <f t="shared" si="90"/>
        <v>8957693</v>
      </c>
      <c r="AN423" s="43" t="str">
        <f>IF(O423&gt;0," ",1)</f>
        <v xml:space="preserve"> </v>
      </c>
      <c r="AO423" s="43" t="str">
        <f>IF(W423&gt;0," ",1)</f>
        <v xml:space="preserve"> </v>
      </c>
    </row>
    <row r="424" spans="1:41" ht="15.95" customHeight="1">
      <c r="A424" s="57" t="s">
        <v>12</v>
      </c>
      <c r="B424" s="57" t="s">
        <v>708</v>
      </c>
      <c r="C424" s="57" t="s">
        <v>46</v>
      </c>
      <c r="D424" s="57" t="s">
        <v>713</v>
      </c>
      <c r="E424" s="19">
        <v>1398.9</v>
      </c>
      <c r="F424" s="2">
        <f t="shared" si="88"/>
        <v>2192076.3000000003</v>
      </c>
      <c r="G424" s="41">
        <v>401827.36</v>
      </c>
      <c r="H424" s="58">
        <v>128189</v>
      </c>
      <c r="I424" s="50">
        <f t="shared" si="78"/>
        <v>96141.75</v>
      </c>
      <c r="J424" s="58">
        <v>130426</v>
      </c>
      <c r="K424" s="58">
        <v>83956</v>
      </c>
      <c r="L424" s="58">
        <v>304584</v>
      </c>
      <c r="M424" s="58">
        <v>50765</v>
      </c>
      <c r="N424" s="2">
        <f t="shared" si="79"/>
        <v>1067700.1099999999</v>
      </c>
      <c r="O424" s="4">
        <f t="shared" si="80"/>
        <v>1124376</v>
      </c>
      <c r="P424" s="58">
        <v>797</v>
      </c>
      <c r="Q424" s="58">
        <v>33</v>
      </c>
      <c r="R424" s="4">
        <f t="shared" si="81"/>
        <v>36558</v>
      </c>
      <c r="S424" s="6">
        <f t="shared" si="89"/>
        <v>100622.87699999999</v>
      </c>
      <c r="T424" s="39">
        <v>25051581</v>
      </c>
      <c r="U424" s="6">
        <f t="shared" si="82"/>
        <v>25051.580999999998</v>
      </c>
      <c r="V424" s="6">
        <f t="shared" si="83"/>
        <v>75571.296000000002</v>
      </c>
      <c r="W424" s="4">
        <f t="shared" si="84"/>
        <v>1511426</v>
      </c>
      <c r="X424" s="21">
        <f t="shared" si="85"/>
        <v>2672360</v>
      </c>
      <c r="Y424" s="22">
        <v>0</v>
      </c>
      <c r="Z424" s="22"/>
      <c r="AA424" s="20">
        <v>0</v>
      </c>
      <c r="AB424" s="4">
        <f t="shared" si="86"/>
        <v>0</v>
      </c>
      <c r="AC424" s="4">
        <f t="shared" si="87"/>
        <v>2672360</v>
      </c>
      <c r="AD424" s="22"/>
      <c r="AE424" s="22"/>
      <c r="AF424" s="22"/>
      <c r="AG424" s="22"/>
      <c r="AH424" s="22"/>
      <c r="AI424" s="22"/>
      <c r="AJ424" s="28">
        <v>0</v>
      </c>
      <c r="AK424" s="28"/>
      <c r="AL424" s="28"/>
      <c r="AM424" s="7">
        <f t="shared" si="90"/>
        <v>2672360</v>
      </c>
      <c r="AN424" s="43" t="str">
        <f>IF(O424&gt;0," ",1)</f>
        <v xml:space="preserve"> </v>
      </c>
      <c r="AO424" s="43" t="str">
        <f>IF(W424&gt;0," ",1)</f>
        <v xml:space="preserve"> </v>
      </c>
    </row>
    <row r="425" spans="1:41" ht="15.95" customHeight="1">
      <c r="A425" s="57" t="s">
        <v>12</v>
      </c>
      <c r="B425" s="57" t="s">
        <v>708</v>
      </c>
      <c r="C425" s="57" t="s">
        <v>240</v>
      </c>
      <c r="D425" s="57" t="s">
        <v>714</v>
      </c>
      <c r="E425" s="19">
        <v>953.32</v>
      </c>
      <c r="F425" s="2">
        <f t="shared" si="88"/>
        <v>1493852.4400000002</v>
      </c>
      <c r="G425" s="41">
        <v>527533.93000000005</v>
      </c>
      <c r="H425" s="58">
        <v>69125</v>
      </c>
      <c r="I425" s="50">
        <f t="shared" si="78"/>
        <v>51843.75</v>
      </c>
      <c r="J425" s="58">
        <v>70474</v>
      </c>
      <c r="K425" s="58">
        <v>44902</v>
      </c>
      <c r="L425" s="58">
        <v>188711</v>
      </c>
      <c r="M425" s="58">
        <v>111447</v>
      </c>
      <c r="N425" s="2">
        <f t="shared" si="79"/>
        <v>994911.68</v>
      </c>
      <c r="O425" s="4">
        <f t="shared" si="80"/>
        <v>498941</v>
      </c>
      <c r="P425" s="58">
        <v>391</v>
      </c>
      <c r="Q425" s="58">
        <v>86</v>
      </c>
      <c r="R425" s="4">
        <f t="shared" si="81"/>
        <v>46740</v>
      </c>
      <c r="S425" s="6">
        <f t="shared" si="89"/>
        <v>68572.3076</v>
      </c>
      <c r="T425" s="39">
        <v>31385456</v>
      </c>
      <c r="U425" s="6">
        <f t="shared" si="82"/>
        <v>31385.455999999998</v>
      </c>
      <c r="V425" s="6">
        <f t="shared" si="83"/>
        <v>37186.851600000002</v>
      </c>
      <c r="W425" s="4">
        <f t="shared" si="84"/>
        <v>743737</v>
      </c>
      <c r="X425" s="21">
        <f t="shared" si="85"/>
        <v>1289418</v>
      </c>
      <c r="Y425" s="22">
        <v>0</v>
      </c>
      <c r="Z425" s="22"/>
      <c r="AA425" s="20">
        <v>0</v>
      </c>
      <c r="AB425" s="4">
        <f t="shared" si="86"/>
        <v>0</v>
      </c>
      <c r="AC425" s="4">
        <f t="shared" si="87"/>
        <v>1289418</v>
      </c>
      <c r="AD425" s="22"/>
      <c r="AE425" s="22"/>
      <c r="AF425" s="22"/>
      <c r="AG425" s="22"/>
      <c r="AH425" s="22"/>
      <c r="AI425" s="22"/>
      <c r="AJ425" s="28">
        <v>0</v>
      </c>
      <c r="AK425" s="28"/>
      <c r="AL425" s="28"/>
      <c r="AM425" s="7">
        <f t="shared" si="90"/>
        <v>1289418</v>
      </c>
      <c r="AN425" s="43" t="str">
        <f>IF(O425&gt;0," ",1)</f>
        <v xml:space="preserve"> </v>
      </c>
      <c r="AO425" s="43" t="str">
        <f>IF(W425&gt;0," ",1)</f>
        <v xml:space="preserve"> </v>
      </c>
    </row>
    <row r="426" spans="1:41" ht="15.95" customHeight="1">
      <c r="A426" s="57" t="s">
        <v>12</v>
      </c>
      <c r="B426" s="57" t="s">
        <v>708</v>
      </c>
      <c r="C426" s="57" t="s">
        <v>64</v>
      </c>
      <c r="D426" s="57" t="s">
        <v>715</v>
      </c>
      <c r="E426" s="19">
        <v>603.11</v>
      </c>
      <c r="F426" s="2">
        <f t="shared" si="88"/>
        <v>945073.37</v>
      </c>
      <c r="G426" s="41">
        <v>261950.8</v>
      </c>
      <c r="H426" s="58">
        <v>51399</v>
      </c>
      <c r="I426" s="50">
        <f t="shared" si="78"/>
        <v>38549.25</v>
      </c>
      <c r="J426" s="58">
        <v>52284</v>
      </c>
      <c r="K426" s="58">
        <v>33685</v>
      </c>
      <c r="L426" s="58">
        <v>130023</v>
      </c>
      <c r="M426" s="58">
        <v>57500</v>
      </c>
      <c r="N426" s="2">
        <f t="shared" si="79"/>
        <v>573992.05000000005</v>
      </c>
      <c r="O426" s="4">
        <f t="shared" si="80"/>
        <v>371081</v>
      </c>
      <c r="P426" s="58">
        <v>262</v>
      </c>
      <c r="Q426" s="58">
        <v>88</v>
      </c>
      <c r="R426" s="4">
        <f t="shared" si="81"/>
        <v>32048</v>
      </c>
      <c r="S426" s="6">
        <f t="shared" si="89"/>
        <v>43381.702299999997</v>
      </c>
      <c r="T426" s="39">
        <v>15321353</v>
      </c>
      <c r="U426" s="6">
        <f t="shared" si="82"/>
        <v>15321.352999999999</v>
      </c>
      <c r="V426" s="6">
        <f t="shared" si="83"/>
        <v>28060.349299999998</v>
      </c>
      <c r="W426" s="4">
        <f t="shared" si="84"/>
        <v>561207</v>
      </c>
      <c r="X426" s="21">
        <f t="shared" si="85"/>
        <v>964336</v>
      </c>
      <c r="Y426" s="22">
        <v>0</v>
      </c>
      <c r="Z426" s="22"/>
      <c r="AA426" s="20">
        <v>0</v>
      </c>
      <c r="AB426" s="4">
        <f t="shared" si="86"/>
        <v>0</v>
      </c>
      <c r="AC426" s="4">
        <f t="shared" si="87"/>
        <v>964336</v>
      </c>
      <c r="AD426" s="22"/>
      <c r="AE426" s="22"/>
      <c r="AF426" s="22"/>
      <c r="AG426" s="22"/>
      <c r="AH426" s="22"/>
      <c r="AI426" s="22"/>
      <c r="AJ426" s="28">
        <v>0</v>
      </c>
      <c r="AK426" s="28"/>
      <c r="AL426" s="28"/>
      <c r="AM426" s="7">
        <f t="shared" si="90"/>
        <v>964336</v>
      </c>
      <c r="AN426" s="43" t="str">
        <f>IF(O426&gt;0," ",1)</f>
        <v xml:space="preserve"> </v>
      </c>
      <c r="AO426" s="43" t="str">
        <f>IF(W426&gt;0," ",1)</f>
        <v xml:space="preserve"> </v>
      </c>
    </row>
    <row r="427" spans="1:41" ht="15.95" customHeight="1">
      <c r="A427" s="57" t="s">
        <v>112</v>
      </c>
      <c r="B427" s="57" t="s">
        <v>113</v>
      </c>
      <c r="C427" s="57" t="s">
        <v>109</v>
      </c>
      <c r="D427" s="57" t="s">
        <v>716</v>
      </c>
      <c r="E427" s="19">
        <v>931.01</v>
      </c>
      <c r="F427" s="2">
        <f t="shared" si="88"/>
        <v>1458892.67</v>
      </c>
      <c r="G427" s="41">
        <v>544363.71</v>
      </c>
      <c r="H427" s="58">
        <v>66270</v>
      </c>
      <c r="I427" s="50">
        <f t="shared" si="78"/>
        <v>49702.5</v>
      </c>
      <c r="J427" s="58">
        <v>89673</v>
      </c>
      <c r="K427" s="58">
        <v>0</v>
      </c>
      <c r="L427" s="58">
        <v>0</v>
      </c>
      <c r="M427" s="58">
        <v>51560</v>
      </c>
      <c r="N427" s="2">
        <f t="shared" si="79"/>
        <v>735299.21</v>
      </c>
      <c r="O427" s="4">
        <f t="shared" si="80"/>
        <v>723593</v>
      </c>
      <c r="P427" s="58">
        <v>550</v>
      </c>
      <c r="Q427" s="58">
        <v>33</v>
      </c>
      <c r="R427" s="4">
        <f t="shared" si="81"/>
        <v>25229</v>
      </c>
      <c r="S427" s="6">
        <f t="shared" si="89"/>
        <v>66967.549299999999</v>
      </c>
      <c r="T427" s="39">
        <v>35813402</v>
      </c>
      <c r="U427" s="6">
        <f t="shared" si="82"/>
        <v>35813.402000000002</v>
      </c>
      <c r="V427" s="6">
        <f t="shared" si="83"/>
        <v>31154.147299999997</v>
      </c>
      <c r="W427" s="4">
        <f t="shared" si="84"/>
        <v>623083</v>
      </c>
      <c r="X427" s="21">
        <f t="shared" si="85"/>
        <v>1371905</v>
      </c>
      <c r="Y427" s="22">
        <v>0</v>
      </c>
      <c r="Z427" s="22"/>
      <c r="AA427" s="20">
        <v>0</v>
      </c>
      <c r="AB427" s="4">
        <f t="shared" si="86"/>
        <v>0</v>
      </c>
      <c r="AC427" s="4">
        <f t="shared" si="87"/>
        <v>1371905</v>
      </c>
      <c r="AD427" s="22"/>
      <c r="AE427" s="22"/>
      <c r="AF427" s="22"/>
      <c r="AG427" s="22"/>
      <c r="AH427" s="22"/>
      <c r="AI427" s="22"/>
      <c r="AJ427" s="28">
        <v>0</v>
      </c>
      <c r="AK427" s="28"/>
      <c r="AL427" s="28"/>
      <c r="AM427" s="7">
        <f t="shared" si="90"/>
        <v>1371905</v>
      </c>
      <c r="AN427" s="43" t="str">
        <f>IF(O427&gt;0," ",1)</f>
        <v xml:space="preserve"> </v>
      </c>
      <c r="AO427" s="43" t="str">
        <f>IF(W427&gt;0," ",1)</f>
        <v xml:space="preserve"> </v>
      </c>
    </row>
    <row r="428" spans="1:41" ht="15.95" customHeight="1">
      <c r="A428" s="57" t="s">
        <v>112</v>
      </c>
      <c r="B428" s="57" t="s">
        <v>113</v>
      </c>
      <c r="C428" s="57" t="s">
        <v>144</v>
      </c>
      <c r="D428" s="57" t="s">
        <v>414</v>
      </c>
      <c r="E428" s="19">
        <v>697.59999999999991</v>
      </c>
      <c r="F428" s="2">
        <f t="shared" si="88"/>
        <v>1093139.2</v>
      </c>
      <c r="G428" s="41">
        <v>599167.53</v>
      </c>
      <c r="H428" s="58">
        <v>51617</v>
      </c>
      <c r="I428" s="50">
        <f t="shared" si="78"/>
        <v>38712.75</v>
      </c>
      <c r="J428" s="58">
        <v>69845</v>
      </c>
      <c r="K428" s="58">
        <v>0</v>
      </c>
      <c r="L428" s="58">
        <v>0</v>
      </c>
      <c r="M428" s="58">
        <v>6615</v>
      </c>
      <c r="N428" s="2">
        <f t="shared" si="79"/>
        <v>714340.28</v>
      </c>
      <c r="O428" s="4">
        <f t="shared" si="80"/>
        <v>378799</v>
      </c>
      <c r="P428" s="58">
        <v>361</v>
      </c>
      <c r="Q428" s="58">
        <v>33</v>
      </c>
      <c r="R428" s="4">
        <f t="shared" si="81"/>
        <v>16559</v>
      </c>
      <c r="S428" s="6">
        <f t="shared" si="89"/>
        <v>50178.368000000002</v>
      </c>
      <c r="T428" s="39">
        <v>38705913</v>
      </c>
      <c r="U428" s="6">
        <f t="shared" si="82"/>
        <v>38705.913</v>
      </c>
      <c r="V428" s="6">
        <f t="shared" si="83"/>
        <v>11472.455000000002</v>
      </c>
      <c r="W428" s="4">
        <f t="shared" si="84"/>
        <v>229449</v>
      </c>
      <c r="X428" s="21">
        <f t="shared" si="85"/>
        <v>624807</v>
      </c>
      <c r="Y428" s="22">
        <v>0</v>
      </c>
      <c r="Z428" s="22"/>
      <c r="AA428" s="20">
        <v>0</v>
      </c>
      <c r="AB428" s="4">
        <f t="shared" si="86"/>
        <v>0</v>
      </c>
      <c r="AC428" s="4">
        <f t="shared" si="87"/>
        <v>624807</v>
      </c>
      <c r="AD428" s="22"/>
      <c r="AE428" s="22"/>
      <c r="AF428" s="22"/>
      <c r="AG428" s="22"/>
      <c r="AH428" s="22"/>
      <c r="AI428" s="22"/>
      <c r="AJ428" s="28">
        <v>0</v>
      </c>
      <c r="AK428" s="28"/>
      <c r="AL428" s="28"/>
      <c r="AM428" s="7">
        <f t="shared" si="90"/>
        <v>624807</v>
      </c>
      <c r="AN428" s="43" t="str">
        <f>IF(O428&gt;0," ",1)</f>
        <v xml:space="preserve"> </v>
      </c>
      <c r="AO428" s="43" t="str">
        <f>IF(W428&gt;0," ",1)</f>
        <v xml:space="preserve"> </v>
      </c>
    </row>
    <row r="429" spans="1:41" ht="15.95" customHeight="1">
      <c r="A429" s="57" t="s">
        <v>112</v>
      </c>
      <c r="B429" s="57" t="s">
        <v>113</v>
      </c>
      <c r="C429" s="57" t="s">
        <v>41</v>
      </c>
      <c r="D429" s="57" t="s">
        <v>717</v>
      </c>
      <c r="E429" s="19">
        <v>518.45000000000005</v>
      </c>
      <c r="F429" s="2">
        <f t="shared" si="88"/>
        <v>812411.15</v>
      </c>
      <c r="G429" s="41">
        <v>50132.63</v>
      </c>
      <c r="H429" s="58">
        <v>30474</v>
      </c>
      <c r="I429" s="50">
        <f t="shared" si="78"/>
        <v>22855.5</v>
      </c>
      <c r="J429" s="58">
        <v>41236</v>
      </c>
      <c r="K429" s="58">
        <v>0</v>
      </c>
      <c r="L429" s="58">
        <v>0</v>
      </c>
      <c r="M429" s="58">
        <v>204</v>
      </c>
      <c r="N429" s="2">
        <f t="shared" si="79"/>
        <v>114428.13</v>
      </c>
      <c r="O429" s="4">
        <f t="shared" si="80"/>
        <v>697983</v>
      </c>
      <c r="P429" s="58">
        <v>0</v>
      </c>
      <c r="Q429" s="58">
        <v>0</v>
      </c>
      <c r="R429" s="4">
        <f t="shared" si="81"/>
        <v>0</v>
      </c>
      <c r="S429" s="6">
        <f t="shared" si="89"/>
        <v>37292.108500000002</v>
      </c>
      <c r="T429" s="39">
        <v>3236451</v>
      </c>
      <c r="U429" s="6">
        <f t="shared" si="82"/>
        <v>3236.451</v>
      </c>
      <c r="V429" s="6">
        <f t="shared" si="83"/>
        <v>34055.657500000001</v>
      </c>
      <c r="W429" s="4">
        <f t="shared" si="84"/>
        <v>681113</v>
      </c>
      <c r="X429" s="21">
        <f t="shared" si="85"/>
        <v>1379096</v>
      </c>
      <c r="Y429" s="22">
        <v>0</v>
      </c>
      <c r="Z429" s="22"/>
      <c r="AA429" s="20">
        <v>0</v>
      </c>
      <c r="AB429" s="4">
        <f t="shared" si="86"/>
        <v>0</v>
      </c>
      <c r="AC429" s="4">
        <f t="shared" si="87"/>
        <v>1379096</v>
      </c>
      <c r="AD429" s="22"/>
      <c r="AE429" s="22"/>
      <c r="AF429" s="22"/>
      <c r="AG429" s="22"/>
      <c r="AH429" s="22"/>
      <c r="AI429" s="22"/>
      <c r="AJ429" s="28">
        <v>0</v>
      </c>
      <c r="AK429" s="28"/>
      <c r="AL429" s="28"/>
      <c r="AM429" s="7">
        <f t="shared" si="90"/>
        <v>1379096</v>
      </c>
      <c r="AN429" s="43" t="str">
        <f>IF(O429&gt;0," ",1)</f>
        <v xml:space="preserve"> </v>
      </c>
      <c r="AO429" s="43" t="str">
        <f>IF(W429&gt;0," ",1)</f>
        <v xml:space="preserve"> </v>
      </c>
    </row>
    <row r="430" spans="1:41" ht="15.95" customHeight="1">
      <c r="A430" s="57" t="s">
        <v>112</v>
      </c>
      <c r="B430" s="57" t="s">
        <v>113</v>
      </c>
      <c r="C430" s="57" t="s">
        <v>208</v>
      </c>
      <c r="D430" s="57" t="s">
        <v>718</v>
      </c>
      <c r="E430" s="19">
        <v>617.97</v>
      </c>
      <c r="F430" s="2">
        <f t="shared" si="88"/>
        <v>968358.99</v>
      </c>
      <c r="G430" s="41">
        <v>147399.48000000001</v>
      </c>
      <c r="H430" s="58">
        <v>46253</v>
      </c>
      <c r="I430" s="50">
        <f t="shared" si="78"/>
        <v>34689.75</v>
      </c>
      <c r="J430" s="58">
        <v>62588</v>
      </c>
      <c r="K430" s="58">
        <v>0</v>
      </c>
      <c r="L430" s="58">
        <v>0</v>
      </c>
      <c r="M430" s="58">
        <v>12535</v>
      </c>
      <c r="N430" s="2">
        <f t="shared" si="79"/>
        <v>257212.23</v>
      </c>
      <c r="O430" s="4">
        <f t="shared" si="80"/>
        <v>711147</v>
      </c>
      <c r="P430" s="58">
        <v>274</v>
      </c>
      <c r="Q430" s="58">
        <v>33</v>
      </c>
      <c r="R430" s="4">
        <f t="shared" si="81"/>
        <v>12568</v>
      </c>
      <c r="S430" s="6">
        <f t="shared" si="89"/>
        <v>44450.5821</v>
      </c>
      <c r="T430" s="39">
        <v>9346828</v>
      </c>
      <c r="U430" s="6">
        <f t="shared" si="82"/>
        <v>9346.8279999999995</v>
      </c>
      <c r="V430" s="6">
        <f t="shared" si="83"/>
        <v>35103.754099999998</v>
      </c>
      <c r="W430" s="4">
        <f t="shared" si="84"/>
        <v>702075</v>
      </c>
      <c r="X430" s="21">
        <f t="shared" si="85"/>
        <v>1425790</v>
      </c>
      <c r="Y430" s="22">
        <v>0</v>
      </c>
      <c r="Z430" s="22"/>
      <c r="AA430" s="20">
        <v>0</v>
      </c>
      <c r="AB430" s="4">
        <f t="shared" si="86"/>
        <v>0</v>
      </c>
      <c r="AC430" s="4">
        <f t="shared" si="87"/>
        <v>1425790</v>
      </c>
      <c r="AD430" s="22"/>
      <c r="AE430" s="22"/>
      <c r="AF430" s="22"/>
      <c r="AG430" s="22"/>
      <c r="AH430" s="22"/>
      <c r="AI430" s="22"/>
      <c r="AJ430" s="28">
        <v>0</v>
      </c>
      <c r="AK430" s="28"/>
      <c r="AL430" s="28"/>
      <c r="AM430" s="7">
        <f t="shared" si="90"/>
        <v>1425790</v>
      </c>
      <c r="AN430" s="43" t="str">
        <f>IF(O430&gt;0," ",1)</f>
        <v xml:space="preserve"> </v>
      </c>
      <c r="AO430" s="43" t="str">
        <f>IF(W430&gt;0," ",1)</f>
        <v xml:space="preserve"> </v>
      </c>
    </row>
    <row r="431" spans="1:41" ht="15.95" customHeight="1">
      <c r="A431" s="57" t="s">
        <v>112</v>
      </c>
      <c r="B431" s="57" t="s">
        <v>113</v>
      </c>
      <c r="C431" s="57" t="s">
        <v>51</v>
      </c>
      <c r="D431" s="57" t="s">
        <v>719</v>
      </c>
      <c r="E431" s="19">
        <v>2949.16</v>
      </c>
      <c r="F431" s="2">
        <f t="shared" si="88"/>
        <v>4621333.72</v>
      </c>
      <c r="G431" s="41">
        <v>698801.11</v>
      </c>
      <c r="H431" s="58">
        <v>205479</v>
      </c>
      <c r="I431" s="50">
        <f t="shared" si="78"/>
        <v>154109.25</v>
      </c>
      <c r="J431" s="58">
        <v>278011</v>
      </c>
      <c r="K431" s="58">
        <v>64963</v>
      </c>
      <c r="L431" s="58">
        <v>714303</v>
      </c>
      <c r="M431" s="58">
        <v>68094</v>
      </c>
      <c r="N431" s="2">
        <f t="shared" si="79"/>
        <v>1978281.3599999999</v>
      </c>
      <c r="O431" s="4">
        <f t="shared" si="80"/>
        <v>2643052</v>
      </c>
      <c r="P431" s="58">
        <v>1263</v>
      </c>
      <c r="Q431" s="58">
        <v>33</v>
      </c>
      <c r="R431" s="4">
        <f t="shared" si="81"/>
        <v>57934</v>
      </c>
      <c r="S431" s="6">
        <f t="shared" si="89"/>
        <v>212133.07879999999</v>
      </c>
      <c r="T431" s="39">
        <v>44046848</v>
      </c>
      <c r="U431" s="6">
        <f t="shared" si="82"/>
        <v>44046.847999999998</v>
      </c>
      <c r="V431" s="6">
        <f t="shared" si="83"/>
        <v>168086.23079999999</v>
      </c>
      <c r="W431" s="4">
        <f t="shared" si="84"/>
        <v>3361725</v>
      </c>
      <c r="X431" s="21">
        <f t="shared" si="85"/>
        <v>6062711</v>
      </c>
      <c r="Y431" s="22">
        <v>0</v>
      </c>
      <c r="Z431" s="22"/>
      <c r="AA431" s="20">
        <v>0</v>
      </c>
      <c r="AB431" s="4">
        <f t="shared" si="86"/>
        <v>0</v>
      </c>
      <c r="AC431" s="4">
        <f t="shared" si="87"/>
        <v>6062711</v>
      </c>
      <c r="AD431" s="22"/>
      <c r="AE431" s="22"/>
      <c r="AF431" s="22"/>
      <c r="AG431" s="22"/>
      <c r="AH431" s="22"/>
      <c r="AI431" s="22"/>
      <c r="AJ431" s="28">
        <v>0</v>
      </c>
      <c r="AK431" s="28"/>
      <c r="AL431" s="28"/>
      <c r="AM431" s="7">
        <f t="shared" si="90"/>
        <v>6062711</v>
      </c>
      <c r="AN431" s="43" t="str">
        <f>IF(O431&gt;0," ",1)</f>
        <v xml:space="preserve"> </v>
      </c>
      <c r="AO431" s="43" t="str">
        <f>IF(W431&gt;0," ",1)</f>
        <v xml:space="preserve"> </v>
      </c>
    </row>
    <row r="432" spans="1:41" ht="15.95" customHeight="1">
      <c r="A432" s="57" t="s">
        <v>112</v>
      </c>
      <c r="B432" s="57" t="s">
        <v>113</v>
      </c>
      <c r="C432" s="57" t="s">
        <v>192</v>
      </c>
      <c r="D432" s="57" t="s">
        <v>720</v>
      </c>
      <c r="E432" s="19">
        <v>1195.1500000000001</v>
      </c>
      <c r="F432" s="2">
        <f t="shared" si="88"/>
        <v>1872800.05</v>
      </c>
      <c r="G432" s="41">
        <v>240202.42</v>
      </c>
      <c r="H432" s="58">
        <v>84714</v>
      </c>
      <c r="I432" s="50">
        <f t="shared" si="78"/>
        <v>63535.5</v>
      </c>
      <c r="J432" s="58">
        <v>114631</v>
      </c>
      <c r="K432" s="58">
        <v>26666</v>
      </c>
      <c r="L432" s="58">
        <v>272581</v>
      </c>
      <c r="M432" s="58">
        <v>38672</v>
      </c>
      <c r="N432" s="2">
        <f t="shared" si="79"/>
        <v>756287.92</v>
      </c>
      <c r="O432" s="4">
        <f t="shared" si="80"/>
        <v>1116512</v>
      </c>
      <c r="P432" s="58">
        <v>590</v>
      </c>
      <c r="Q432" s="58">
        <v>33</v>
      </c>
      <c r="R432" s="4">
        <f t="shared" si="81"/>
        <v>27063</v>
      </c>
      <c r="S432" s="6">
        <f t="shared" si="89"/>
        <v>85967.139500000005</v>
      </c>
      <c r="T432" s="39">
        <v>15183465</v>
      </c>
      <c r="U432" s="6">
        <f t="shared" si="82"/>
        <v>15183.465</v>
      </c>
      <c r="V432" s="6">
        <f t="shared" si="83"/>
        <v>70783.674500000008</v>
      </c>
      <c r="W432" s="4">
        <f t="shared" si="84"/>
        <v>1415673</v>
      </c>
      <c r="X432" s="21">
        <f t="shared" si="85"/>
        <v>2559248</v>
      </c>
      <c r="Y432" s="22">
        <v>0</v>
      </c>
      <c r="Z432" s="22"/>
      <c r="AA432" s="20">
        <v>0</v>
      </c>
      <c r="AB432" s="4">
        <f t="shared" si="86"/>
        <v>0</v>
      </c>
      <c r="AC432" s="4">
        <f t="shared" si="87"/>
        <v>2559248</v>
      </c>
      <c r="AD432" s="22"/>
      <c r="AE432" s="22"/>
      <c r="AF432" s="22"/>
      <c r="AG432" s="22"/>
      <c r="AH432" s="22"/>
      <c r="AI432" s="22"/>
      <c r="AJ432" s="28">
        <v>0</v>
      </c>
      <c r="AK432" s="28"/>
      <c r="AL432" s="28"/>
      <c r="AM432" s="7">
        <f t="shared" si="90"/>
        <v>2559248</v>
      </c>
      <c r="AN432" s="43" t="str">
        <f>IF(O432&gt;0," ",1)</f>
        <v xml:space="preserve"> </v>
      </c>
      <c r="AO432" s="43" t="str">
        <f>IF(W432&gt;0," ",1)</f>
        <v xml:space="preserve"> </v>
      </c>
    </row>
    <row r="433" spans="1:41" ht="15.95" customHeight="1">
      <c r="A433" s="57" t="s">
        <v>112</v>
      </c>
      <c r="B433" s="57" t="s">
        <v>113</v>
      </c>
      <c r="C433" s="57" t="s">
        <v>96</v>
      </c>
      <c r="D433" s="57" t="s">
        <v>721</v>
      </c>
      <c r="E433" s="19">
        <v>2073.88</v>
      </c>
      <c r="F433" s="2">
        <f t="shared" si="88"/>
        <v>3249769.96</v>
      </c>
      <c r="G433" s="41">
        <v>400024.6</v>
      </c>
      <c r="H433" s="58">
        <v>149713</v>
      </c>
      <c r="I433" s="50">
        <f t="shared" si="78"/>
        <v>112284.75</v>
      </c>
      <c r="J433" s="58">
        <v>202565</v>
      </c>
      <c r="K433" s="58">
        <v>47316</v>
      </c>
      <c r="L433" s="58">
        <v>489512</v>
      </c>
      <c r="M433" s="58">
        <v>63038</v>
      </c>
      <c r="N433" s="2">
        <f t="shared" si="79"/>
        <v>1314740.3500000001</v>
      </c>
      <c r="O433" s="4">
        <f t="shared" si="80"/>
        <v>1935030</v>
      </c>
      <c r="P433" s="58">
        <v>1219</v>
      </c>
      <c r="Q433" s="58">
        <v>33</v>
      </c>
      <c r="R433" s="4">
        <f t="shared" si="81"/>
        <v>55916</v>
      </c>
      <c r="S433" s="6">
        <f t="shared" si="89"/>
        <v>149174.18840000001</v>
      </c>
      <c r="T433" s="39">
        <v>25366176</v>
      </c>
      <c r="U433" s="6">
        <f t="shared" si="82"/>
        <v>25366.175999999999</v>
      </c>
      <c r="V433" s="6">
        <f t="shared" si="83"/>
        <v>123808.01240000001</v>
      </c>
      <c r="W433" s="4">
        <f t="shared" si="84"/>
        <v>2476160</v>
      </c>
      <c r="X433" s="21">
        <f t="shared" si="85"/>
        <v>4467106</v>
      </c>
      <c r="Y433" s="22">
        <v>0</v>
      </c>
      <c r="Z433" s="22"/>
      <c r="AA433" s="20">
        <v>0</v>
      </c>
      <c r="AB433" s="4">
        <f t="shared" si="86"/>
        <v>0</v>
      </c>
      <c r="AC433" s="4">
        <f t="shared" si="87"/>
        <v>4467106</v>
      </c>
      <c r="AD433" s="22"/>
      <c r="AE433" s="22"/>
      <c r="AF433" s="22"/>
      <c r="AG433" s="22"/>
      <c r="AH433" s="22"/>
      <c r="AI433" s="22"/>
      <c r="AJ433" s="28">
        <v>0</v>
      </c>
      <c r="AK433" s="28"/>
      <c r="AL433" s="28"/>
      <c r="AM433" s="7">
        <f t="shared" si="90"/>
        <v>4467106</v>
      </c>
      <c r="AN433" s="43" t="str">
        <f>IF(O433&gt;0," ",1)</f>
        <v xml:space="preserve"> </v>
      </c>
      <c r="AO433" s="43" t="str">
        <f>IF(W433&gt;0," ",1)</f>
        <v xml:space="preserve"> </v>
      </c>
    </row>
    <row r="434" spans="1:41" ht="15.95" customHeight="1">
      <c r="A434" s="57" t="s">
        <v>112</v>
      </c>
      <c r="B434" s="57" t="s">
        <v>113</v>
      </c>
      <c r="C434" s="57" t="s">
        <v>209</v>
      </c>
      <c r="D434" s="57" t="s">
        <v>722</v>
      </c>
      <c r="E434" s="19">
        <v>475.75</v>
      </c>
      <c r="F434" s="2">
        <f t="shared" si="88"/>
        <v>745500.25</v>
      </c>
      <c r="G434" s="41">
        <v>130993.47</v>
      </c>
      <c r="H434" s="58">
        <v>31892</v>
      </c>
      <c r="I434" s="50">
        <f t="shared" si="78"/>
        <v>23919</v>
      </c>
      <c r="J434" s="58">
        <v>43155</v>
      </c>
      <c r="K434" s="58">
        <v>10235</v>
      </c>
      <c r="L434" s="58">
        <v>121509</v>
      </c>
      <c r="M434" s="58">
        <v>71562</v>
      </c>
      <c r="N434" s="2">
        <f t="shared" si="79"/>
        <v>401373.47</v>
      </c>
      <c r="O434" s="4">
        <f t="shared" si="80"/>
        <v>344127</v>
      </c>
      <c r="P434" s="58">
        <v>225</v>
      </c>
      <c r="Q434" s="58">
        <v>77</v>
      </c>
      <c r="R434" s="4">
        <f t="shared" si="81"/>
        <v>24082</v>
      </c>
      <c r="S434" s="6">
        <f t="shared" si="89"/>
        <v>34220.697500000002</v>
      </c>
      <c r="T434" s="39">
        <v>8217909</v>
      </c>
      <c r="U434" s="6">
        <f t="shared" si="82"/>
        <v>8217.9089999999997</v>
      </c>
      <c r="V434" s="6">
        <f t="shared" si="83"/>
        <v>26002.788500000002</v>
      </c>
      <c r="W434" s="4">
        <f t="shared" si="84"/>
        <v>520056</v>
      </c>
      <c r="X434" s="21">
        <f t="shared" si="85"/>
        <v>888265</v>
      </c>
      <c r="Y434" s="22">
        <v>0</v>
      </c>
      <c r="Z434" s="22"/>
      <c r="AA434" s="20">
        <v>0</v>
      </c>
      <c r="AB434" s="4">
        <f t="shared" si="86"/>
        <v>0</v>
      </c>
      <c r="AC434" s="4">
        <f t="shared" si="87"/>
        <v>888265</v>
      </c>
      <c r="AD434" s="22"/>
      <c r="AE434" s="22"/>
      <c r="AF434" s="22"/>
      <c r="AG434" s="22"/>
      <c r="AH434" s="22"/>
      <c r="AI434" s="22"/>
      <c r="AJ434" s="28">
        <v>0</v>
      </c>
      <c r="AK434" s="28"/>
      <c r="AL434" s="28"/>
      <c r="AM434" s="7">
        <f t="shared" si="90"/>
        <v>888265</v>
      </c>
      <c r="AN434" s="43" t="str">
        <f>IF(O434&gt;0," ",1)</f>
        <v xml:space="preserve"> </v>
      </c>
      <c r="AO434" s="43" t="str">
        <f>IF(W434&gt;0," ",1)</f>
        <v xml:space="preserve"> </v>
      </c>
    </row>
    <row r="435" spans="1:41" ht="15.95" customHeight="1">
      <c r="A435" s="57" t="s">
        <v>112</v>
      </c>
      <c r="B435" s="57" t="s">
        <v>113</v>
      </c>
      <c r="C435" s="57" t="s">
        <v>224</v>
      </c>
      <c r="D435" s="57" t="s">
        <v>723</v>
      </c>
      <c r="E435" s="19">
        <v>488.96000000000004</v>
      </c>
      <c r="F435" s="2">
        <f t="shared" si="88"/>
        <v>766200.32000000007</v>
      </c>
      <c r="G435" s="41">
        <v>103497.3</v>
      </c>
      <c r="H435" s="58">
        <v>27101</v>
      </c>
      <c r="I435" s="50">
        <f t="shared" si="78"/>
        <v>20325.75</v>
      </c>
      <c r="J435" s="58">
        <v>36672</v>
      </c>
      <c r="K435" s="58">
        <v>8516</v>
      </c>
      <c r="L435" s="58">
        <v>98948</v>
      </c>
      <c r="M435" s="58">
        <v>34072</v>
      </c>
      <c r="N435" s="2">
        <f t="shared" si="79"/>
        <v>302031.05</v>
      </c>
      <c r="O435" s="4">
        <f t="shared" si="80"/>
        <v>464169</v>
      </c>
      <c r="P435" s="58">
        <v>192</v>
      </c>
      <c r="Q435" s="58">
        <v>55</v>
      </c>
      <c r="R435" s="4">
        <f t="shared" si="81"/>
        <v>14678</v>
      </c>
      <c r="S435" s="6">
        <f t="shared" si="89"/>
        <v>35170.892800000001</v>
      </c>
      <c r="T435" s="39">
        <v>6517462</v>
      </c>
      <c r="U435" s="6">
        <f t="shared" si="82"/>
        <v>6517.4620000000004</v>
      </c>
      <c r="V435" s="6">
        <f t="shared" si="83"/>
        <v>28653.430800000002</v>
      </c>
      <c r="W435" s="4">
        <f t="shared" si="84"/>
        <v>573069</v>
      </c>
      <c r="X435" s="21">
        <f t="shared" si="85"/>
        <v>1051916</v>
      </c>
      <c r="Y435" s="22">
        <v>0</v>
      </c>
      <c r="Z435" s="22"/>
      <c r="AA435" s="20">
        <v>0</v>
      </c>
      <c r="AB435" s="4">
        <f t="shared" si="86"/>
        <v>0</v>
      </c>
      <c r="AC435" s="4">
        <f t="shared" si="87"/>
        <v>1051916</v>
      </c>
      <c r="AD435" s="22"/>
      <c r="AE435" s="22"/>
      <c r="AF435" s="22"/>
      <c r="AG435" s="22"/>
      <c r="AH435" s="22"/>
      <c r="AI435" s="22"/>
      <c r="AJ435" s="28">
        <v>0</v>
      </c>
      <c r="AK435" s="28"/>
      <c r="AL435" s="28"/>
      <c r="AM435" s="7">
        <f t="shared" si="90"/>
        <v>1051916</v>
      </c>
      <c r="AN435" s="43" t="str">
        <f>IF(O435&gt;0," ",1)</f>
        <v xml:space="preserve"> </v>
      </c>
      <c r="AO435" s="43" t="str">
        <f>IF(W435&gt;0," ",1)</f>
        <v xml:space="preserve"> </v>
      </c>
    </row>
    <row r="436" spans="1:41" ht="15.95" customHeight="1">
      <c r="A436" s="57" t="s">
        <v>112</v>
      </c>
      <c r="B436" s="57" t="s">
        <v>113</v>
      </c>
      <c r="C436" s="57" t="s">
        <v>233</v>
      </c>
      <c r="D436" s="57" t="s">
        <v>724</v>
      </c>
      <c r="E436" s="19">
        <v>3518.32</v>
      </c>
      <c r="F436" s="2">
        <f t="shared" si="88"/>
        <v>5513207.4400000004</v>
      </c>
      <c r="G436" s="41">
        <v>466468.3</v>
      </c>
      <c r="H436" s="58">
        <v>251871</v>
      </c>
      <c r="I436" s="50">
        <f t="shared" si="78"/>
        <v>188903.25</v>
      </c>
      <c r="J436" s="58">
        <v>340745</v>
      </c>
      <c r="K436" s="58">
        <v>79734</v>
      </c>
      <c r="L436" s="58">
        <v>841151</v>
      </c>
      <c r="M436" s="58">
        <v>108606</v>
      </c>
      <c r="N436" s="2">
        <f t="shared" si="79"/>
        <v>2025607.55</v>
      </c>
      <c r="O436" s="4">
        <f t="shared" si="80"/>
        <v>3487600</v>
      </c>
      <c r="P436" s="58">
        <v>1681</v>
      </c>
      <c r="Q436" s="58">
        <v>33</v>
      </c>
      <c r="R436" s="4">
        <f t="shared" si="81"/>
        <v>77107</v>
      </c>
      <c r="S436" s="6">
        <f t="shared" si="89"/>
        <v>253072.75760000001</v>
      </c>
      <c r="T436" s="39">
        <v>29692444</v>
      </c>
      <c r="U436" s="6">
        <f t="shared" si="82"/>
        <v>29692.444</v>
      </c>
      <c r="V436" s="6">
        <f t="shared" si="83"/>
        <v>223380.31360000002</v>
      </c>
      <c r="W436" s="4">
        <f t="shared" si="84"/>
        <v>4467606</v>
      </c>
      <c r="X436" s="21">
        <f t="shared" si="85"/>
        <v>8032313</v>
      </c>
      <c r="Y436" s="22">
        <v>0</v>
      </c>
      <c r="Z436" s="22"/>
      <c r="AA436" s="20">
        <v>0</v>
      </c>
      <c r="AB436" s="4">
        <f t="shared" si="86"/>
        <v>0</v>
      </c>
      <c r="AC436" s="4">
        <f t="shared" si="87"/>
        <v>8032313</v>
      </c>
      <c r="AD436" s="22"/>
      <c r="AE436" s="22"/>
      <c r="AF436" s="22"/>
      <c r="AG436" s="22"/>
      <c r="AH436" s="22"/>
      <c r="AI436" s="22"/>
      <c r="AJ436" s="28">
        <v>0</v>
      </c>
      <c r="AK436" s="28"/>
      <c r="AL436" s="28"/>
      <c r="AM436" s="7">
        <f t="shared" si="90"/>
        <v>8032313</v>
      </c>
      <c r="AN436" s="43" t="str">
        <f>IF(O436&gt;0," ",1)</f>
        <v xml:space="preserve"> </v>
      </c>
      <c r="AO436" s="43" t="str">
        <f>IF(W436&gt;0," ",1)</f>
        <v xml:space="preserve"> </v>
      </c>
    </row>
    <row r="437" spans="1:41" ht="15.95" customHeight="1">
      <c r="A437" s="57" t="s">
        <v>112</v>
      </c>
      <c r="B437" s="57" t="s">
        <v>113</v>
      </c>
      <c r="C437" s="57" t="s">
        <v>77</v>
      </c>
      <c r="D437" s="57" t="s">
        <v>725</v>
      </c>
      <c r="E437" s="19">
        <v>6557.26</v>
      </c>
      <c r="F437" s="2">
        <f t="shared" si="88"/>
        <v>10275226.42</v>
      </c>
      <c r="G437" s="41">
        <v>1647623.66</v>
      </c>
      <c r="H437" s="58">
        <v>437941</v>
      </c>
      <c r="I437" s="50">
        <f t="shared" si="78"/>
        <v>328455.75</v>
      </c>
      <c r="J437" s="58">
        <v>592378</v>
      </c>
      <c r="K437" s="58">
        <v>138925</v>
      </c>
      <c r="L437" s="58">
        <v>1536977</v>
      </c>
      <c r="M437" s="58">
        <v>1329</v>
      </c>
      <c r="N437" s="2">
        <f t="shared" si="79"/>
        <v>4245688.41</v>
      </c>
      <c r="O437" s="4">
        <f t="shared" si="80"/>
        <v>6029538</v>
      </c>
      <c r="P437" s="58">
        <v>2507</v>
      </c>
      <c r="Q437" s="58">
        <v>33</v>
      </c>
      <c r="R437" s="4">
        <f t="shared" si="81"/>
        <v>114996</v>
      </c>
      <c r="S437" s="6">
        <f t="shared" si="89"/>
        <v>471663.71179999999</v>
      </c>
      <c r="T437" s="39">
        <v>107617483</v>
      </c>
      <c r="U437" s="6">
        <f t="shared" si="82"/>
        <v>107617.48299999999</v>
      </c>
      <c r="V437" s="6">
        <f t="shared" si="83"/>
        <v>364046.22879999998</v>
      </c>
      <c r="W437" s="4">
        <f t="shared" si="84"/>
        <v>7280925</v>
      </c>
      <c r="X437" s="21">
        <f t="shared" si="85"/>
        <v>13425459</v>
      </c>
      <c r="Y437" s="22">
        <v>0</v>
      </c>
      <c r="Z437" s="22"/>
      <c r="AA437" s="20">
        <v>0</v>
      </c>
      <c r="AB437" s="4">
        <f t="shared" si="86"/>
        <v>0</v>
      </c>
      <c r="AC437" s="4">
        <f t="shared" si="87"/>
        <v>13425459</v>
      </c>
      <c r="AD437" s="22"/>
      <c r="AE437" s="22"/>
      <c r="AF437" s="22"/>
      <c r="AG437" s="22"/>
      <c r="AH437" s="22"/>
      <c r="AI437" s="22"/>
      <c r="AJ437" s="28">
        <v>0</v>
      </c>
      <c r="AK437" s="28"/>
      <c r="AL437" s="28"/>
      <c r="AM437" s="7">
        <f t="shared" si="90"/>
        <v>13425459</v>
      </c>
      <c r="AN437" s="43" t="str">
        <f>IF(O437&gt;0," ",1)</f>
        <v xml:space="preserve"> </v>
      </c>
      <c r="AO437" s="43" t="str">
        <f>IF(W437&gt;0," ",1)</f>
        <v xml:space="preserve"> </v>
      </c>
    </row>
    <row r="438" spans="1:41" ht="15.95" customHeight="1">
      <c r="A438" s="57" t="s">
        <v>112</v>
      </c>
      <c r="B438" s="57" t="s">
        <v>113</v>
      </c>
      <c r="C438" s="57" t="s">
        <v>22</v>
      </c>
      <c r="D438" s="57" t="s">
        <v>726</v>
      </c>
      <c r="E438" s="19">
        <v>492.68999999999994</v>
      </c>
      <c r="F438" s="2">
        <f t="shared" si="88"/>
        <v>772045.22999999986</v>
      </c>
      <c r="G438" s="41">
        <v>82259.240000000005</v>
      </c>
      <c r="H438" s="58">
        <v>29648</v>
      </c>
      <c r="I438" s="50">
        <f t="shared" si="78"/>
        <v>22236</v>
      </c>
      <c r="J438" s="58">
        <v>40106</v>
      </c>
      <c r="K438" s="58">
        <v>9399</v>
      </c>
      <c r="L438" s="58">
        <v>101069</v>
      </c>
      <c r="M438" s="58">
        <v>28559</v>
      </c>
      <c r="N438" s="2">
        <f t="shared" si="79"/>
        <v>283628.24</v>
      </c>
      <c r="O438" s="4">
        <f t="shared" si="80"/>
        <v>488417</v>
      </c>
      <c r="P438" s="58">
        <v>151</v>
      </c>
      <c r="Q438" s="58">
        <v>81</v>
      </c>
      <c r="R438" s="4">
        <f t="shared" si="81"/>
        <v>17001</v>
      </c>
      <c r="S438" s="6">
        <f t="shared" si="89"/>
        <v>35439.191700000003</v>
      </c>
      <c r="T438" s="39">
        <v>5087462</v>
      </c>
      <c r="U438" s="6">
        <f t="shared" si="82"/>
        <v>5087.4620000000004</v>
      </c>
      <c r="V438" s="6">
        <f t="shared" si="83"/>
        <v>30351.729700000004</v>
      </c>
      <c r="W438" s="4">
        <f t="shared" si="84"/>
        <v>607035</v>
      </c>
      <c r="X438" s="21">
        <f t="shared" si="85"/>
        <v>1112453</v>
      </c>
      <c r="Y438" s="22">
        <v>0</v>
      </c>
      <c r="Z438" s="22"/>
      <c r="AA438" s="20">
        <v>0</v>
      </c>
      <c r="AB438" s="4">
        <f t="shared" si="86"/>
        <v>0</v>
      </c>
      <c r="AC438" s="4">
        <f t="shared" si="87"/>
        <v>1112453</v>
      </c>
      <c r="AD438" s="22"/>
      <c r="AE438" s="22"/>
      <c r="AF438" s="22"/>
      <c r="AG438" s="22"/>
      <c r="AH438" s="22"/>
      <c r="AI438" s="22"/>
      <c r="AJ438" s="28">
        <v>0</v>
      </c>
      <c r="AK438" s="28"/>
      <c r="AL438" s="28"/>
      <c r="AM438" s="7">
        <f t="shared" si="90"/>
        <v>1112453</v>
      </c>
      <c r="AN438" s="43" t="str">
        <f>IF(O438&gt;0," ",1)</f>
        <v xml:space="preserve"> </v>
      </c>
      <c r="AO438" s="43" t="str">
        <f>IF(W438&gt;0," ",1)</f>
        <v xml:space="preserve"> </v>
      </c>
    </row>
    <row r="439" spans="1:41" ht="15.95" customHeight="1">
      <c r="A439" s="57" t="s">
        <v>112</v>
      </c>
      <c r="B439" s="57" t="s">
        <v>113</v>
      </c>
      <c r="C439" s="57" t="s">
        <v>23</v>
      </c>
      <c r="D439" s="57" t="s">
        <v>727</v>
      </c>
      <c r="E439" s="19">
        <v>330.95</v>
      </c>
      <c r="F439" s="2">
        <f t="shared" si="88"/>
        <v>518598.64999999997</v>
      </c>
      <c r="G439" s="41">
        <v>135288.21</v>
      </c>
      <c r="H439" s="58">
        <v>20732</v>
      </c>
      <c r="I439" s="50">
        <f t="shared" si="78"/>
        <v>15549</v>
      </c>
      <c r="J439" s="58">
        <v>28023</v>
      </c>
      <c r="K439" s="58">
        <v>6638</v>
      </c>
      <c r="L439" s="58">
        <v>91213</v>
      </c>
      <c r="M439" s="58">
        <v>66821</v>
      </c>
      <c r="N439" s="2">
        <f t="shared" si="79"/>
        <v>343532.20999999996</v>
      </c>
      <c r="O439" s="4">
        <f t="shared" si="80"/>
        <v>175066</v>
      </c>
      <c r="P439" s="58">
        <v>92</v>
      </c>
      <c r="Q439" s="58">
        <v>121</v>
      </c>
      <c r="R439" s="4">
        <f t="shared" si="81"/>
        <v>15473</v>
      </c>
      <c r="S439" s="6">
        <f t="shared" si="89"/>
        <v>23805.233499999998</v>
      </c>
      <c r="T439" s="39">
        <v>8366618</v>
      </c>
      <c r="U439" s="6">
        <f t="shared" si="82"/>
        <v>8366.6180000000004</v>
      </c>
      <c r="V439" s="6">
        <f t="shared" si="83"/>
        <v>15438.615499999998</v>
      </c>
      <c r="W439" s="4">
        <f t="shared" si="84"/>
        <v>308772</v>
      </c>
      <c r="X439" s="21">
        <f t="shared" si="85"/>
        <v>499311</v>
      </c>
      <c r="Y439" s="22">
        <v>0</v>
      </c>
      <c r="Z439" s="22"/>
      <c r="AA439" s="20">
        <v>0</v>
      </c>
      <c r="AB439" s="4">
        <f t="shared" si="86"/>
        <v>0</v>
      </c>
      <c r="AC439" s="4">
        <f t="shared" si="87"/>
        <v>499311</v>
      </c>
      <c r="AD439" s="22"/>
      <c r="AE439" s="22"/>
      <c r="AF439" s="22"/>
      <c r="AG439" s="22"/>
      <c r="AH439" s="22"/>
      <c r="AI439" s="22"/>
      <c r="AJ439" s="28">
        <v>0</v>
      </c>
      <c r="AK439" s="28"/>
      <c r="AL439" s="28"/>
      <c r="AM439" s="7">
        <f t="shared" si="90"/>
        <v>499311</v>
      </c>
      <c r="AN439" s="43" t="str">
        <f>IF(O439&gt;0," ",1)</f>
        <v xml:space="preserve"> </v>
      </c>
      <c r="AO439" s="43" t="str">
        <f>IF(W439&gt;0," ",1)</f>
        <v xml:space="preserve"> </v>
      </c>
    </row>
    <row r="440" spans="1:41" ht="15.95" customHeight="1">
      <c r="A440" s="57" t="s">
        <v>112</v>
      </c>
      <c r="B440" s="57" t="s">
        <v>113</v>
      </c>
      <c r="C440" s="57" t="s">
        <v>24</v>
      </c>
      <c r="D440" s="57" t="s">
        <v>728</v>
      </c>
      <c r="E440" s="19">
        <v>550.6</v>
      </c>
      <c r="F440" s="2">
        <f t="shared" si="88"/>
        <v>862790.20000000007</v>
      </c>
      <c r="G440" s="41">
        <v>115041.19</v>
      </c>
      <c r="H440" s="58">
        <v>37000</v>
      </c>
      <c r="I440" s="50">
        <f t="shared" si="78"/>
        <v>27750</v>
      </c>
      <c r="J440" s="58">
        <v>50059</v>
      </c>
      <c r="K440" s="58">
        <v>11700</v>
      </c>
      <c r="L440" s="58">
        <v>143776</v>
      </c>
      <c r="M440" s="58">
        <v>67500</v>
      </c>
      <c r="N440" s="2">
        <f t="shared" si="79"/>
        <v>415826.19</v>
      </c>
      <c r="O440" s="4">
        <f t="shared" si="80"/>
        <v>446964</v>
      </c>
      <c r="P440" s="58">
        <v>175</v>
      </c>
      <c r="Q440" s="58">
        <v>81</v>
      </c>
      <c r="R440" s="4">
        <f t="shared" si="81"/>
        <v>19703</v>
      </c>
      <c r="S440" s="6">
        <f t="shared" si="89"/>
        <v>39604.658000000003</v>
      </c>
      <c r="T440" s="39">
        <v>7007488</v>
      </c>
      <c r="U440" s="6">
        <f t="shared" si="82"/>
        <v>7007.4880000000003</v>
      </c>
      <c r="V440" s="6">
        <f t="shared" si="83"/>
        <v>32597.170000000002</v>
      </c>
      <c r="W440" s="4">
        <f t="shared" si="84"/>
        <v>651943</v>
      </c>
      <c r="X440" s="21">
        <f t="shared" si="85"/>
        <v>1118610</v>
      </c>
      <c r="Y440" s="22">
        <v>0</v>
      </c>
      <c r="Z440" s="22"/>
      <c r="AA440" s="20">
        <v>0</v>
      </c>
      <c r="AB440" s="4">
        <f t="shared" si="86"/>
        <v>0</v>
      </c>
      <c r="AC440" s="4">
        <f t="shared" si="87"/>
        <v>1118610</v>
      </c>
      <c r="AD440" s="22"/>
      <c r="AE440" s="22"/>
      <c r="AF440" s="22"/>
      <c r="AG440" s="22"/>
      <c r="AH440" s="22"/>
      <c r="AI440" s="22"/>
      <c r="AJ440" s="28">
        <v>0</v>
      </c>
      <c r="AK440" s="28"/>
      <c r="AL440" s="28"/>
      <c r="AM440" s="7">
        <f t="shared" si="90"/>
        <v>1118610</v>
      </c>
      <c r="AN440" s="43" t="str">
        <f>IF(O440&gt;0," ",1)</f>
        <v xml:space="preserve"> </v>
      </c>
      <c r="AO440" s="43" t="str">
        <f>IF(W440&gt;0," ",1)</f>
        <v xml:space="preserve"> </v>
      </c>
    </row>
    <row r="441" spans="1:41" ht="15.95" customHeight="1">
      <c r="A441" s="57" t="s">
        <v>118</v>
      </c>
      <c r="B441" s="57" t="s">
        <v>729</v>
      </c>
      <c r="C441" s="57" t="s">
        <v>136</v>
      </c>
      <c r="D441" s="57" t="s">
        <v>730</v>
      </c>
      <c r="E441" s="19">
        <v>153.33000000000001</v>
      </c>
      <c r="F441" s="2">
        <f t="shared" si="88"/>
        <v>240268.11000000002</v>
      </c>
      <c r="G441" s="41">
        <v>43635.02</v>
      </c>
      <c r="H441" s="58">
        <v>6790</v>
      </c>
      <c r="I441" s="50">
        <f t="shared" si="78"/>
        <v>5092.5</v>
      </c>
      <c r="J441" s="58">
        <v>11662</v>
      </c>
      <c r="K441" s="58">
        <v>0</v>
      </c>
      <c r="L441" s="58">
        <v>0</v>
      </c>
      <c r="M441" s="58">
        <v>14107</v>
      </c>
      <c r="N441" s="2">
        <f t="shared" si="79"/>
        <v>74496.51999999999</v>
      </c>
      <c r="O441" s="4">
        <f t="shared" si="80"/>
        <v>165772</v>
      </c>
      <c r="P441" s="58">
        <v>42</v>
      </c>
      <c r="Q441" s="58">
        <v>152</v>
      </c>
      <c r="R441" s="4">
        <f t="shared" si="81"/>
        <v>8874</v>
      </c>
      <c r="S441" s="6">
        <f t="shared" si="89"/>
        <v>11029.026900000001</v>
      </c>
      <c r="T441" s="39">
        <v>2744394</v>
      </c>
      <c r="U441" s="6">
        <f t="shared" si="82"/>
        <v>2744.3939999999998</v>
      </c>
      <c r="V441" s="6">
        <f t="shared" si="83"/>
        <v>8284.6329000000005</v>
      </c>
      <c r="W441" s="4">
        <f t="shared" si="84"/>
        <v>165693</v>
      </c>
      <c r="X441" s="21">
        <f t="shared" si="85"/>
        <v>340339</v>
      </c>
      <c r="Y441" s="22">
        <v>0</v>
      </c>
      <c r="Z441" s="22"/>
      <c r="AA441" s="20">
        <v>0</v>
      </c>
      <c r="AB441" s="4">
        <f t="shared" si="86"/>
        <v>0</v>
      </c>
      <c r="AC441" s="4">
        <f t="shared" si="87"/>
        <v>340339</v>
      </c>
      <c r="AD441" s="22"/>
      <c r="AE441" s="22"/>
      <c r="AF441" s="22"/>
      <c r="AG441" s="22"/>
      <c r="AH441" s="22"/>
      <c r="AI441" s="22"/>
      <c r="AJ441" s="28">
        <v>0</v>
      </c>
      <c r="AK441" s="28"/>
      <c r="AL441" s="28"/>
      <c r="AM441" s="7">
        <f t="shared" si="90"/>
        <v>340339</v>
      </c>
      <c r="AN441" s="43" t="str">
        <f>IF(O441&gt;0," ",1)</f>
        <v xml:space="preserve"> </v>
      </c>
      <c r="AO441" s="43" t="str">
        <f>IF(W441&gt;0," ",1)</f>
        <v xml:space="preserve"> </v>
      </c>
    </row>
    <row r="442" spans="1:41" ht="15.95" customHeight="1">
      <c r="A442" s="57" t="s">
        <v>118</v>
      </c>
      <c r="B442" s="57" t="s">
        <v>729</v>
      </c>
      <c r="C442" s="57" t="s">
        <v>25</v>
      </c>
      <c r="D442" s="57" t="s">
        <v>731</v>
      </c>
      <c r="E442" s="19">
        <v>186.75</v>
      </c>
      <c r="F442" s="2">
        <f t="shared" si="88"/>
        <v>292637.25</v>
      </c>
      <c r="G442" s="41">
        <v>59952.97</v>
      </c>
      <c r="H442" s="58">
        <v>7570</v>
      </c>
      <c r="I442" s="50">
        <f t="shared" si="78"/>
        <v>5677.5</v>
      </c>
      <c r="J442" s="58">
        <v>12802</v>
      </c>
      <c r="K442" s="58">
        <v>0</v>
      </c>
      <c r="L442" s="58">
        <v>0</v>
      </c>
      <c r="M442" s="58">
        <v>22816</v>
      </c>
      <c r="N442" s="2">
        <f t="shared" si="79"/>
        <v>101248.47</v>
      </c>
      <c r="O442" s="4">
        <f t="shared" si="80"/>
        <v>191389</v>
      </c>
      <c r="P442" s="58">
        <v>84</v>
      </c>
      <c r="Q442" s="58">
        <v>95</v>
      </c>
      <c r="R442" s="4">
        <f t="shared" si="81"/>
        <v>11092</v>
      </c>
      <c r="S442" s="6">
        <f t="shared" si="89"/>
        <v>13432.9275</v>
      </c>
      <c r="T442" s="39">
        <v>3691005</v>
      </c>
      <c r="U442" s="6">
        <f t="shared" si="82"/>
        <v>3691.0050000000001</v>
      </c>
      <c r="V442" s="6">
        <f t="shared" si="83"/>
        <v>9741.9225000000006</v>
      </c>
      <c r="W442" s="4">
        <f t="shared" si="84"/>
        <v>194838</v>
      </c>
      <c r="X442" s="21">
        <f t="shared" si="85"/>
        <v>397319</v>
      </c>
      <c r="Y442" s="22">
        <v>0</v>
      </c>
      <c r="Z442" s="22"/>
      <c r="AA442" s="20">
        <v>0</v>
      </c>
      <c r="AB442" s="4">
        <f t="shared" si="86"/>
        <v>0</v>
      </c>
      <c r="AC442" s="4">
        <f t="shared" si="87"/>
        <v>397319</v>
      </c>
      <c r="AD442" s="22"/>
      <c r="AE442" s="22"/>
      <c r="AF442" s="22"/>
      <c r="AG442" s="22"/>
      <c r="AH442" s="22">
        <v>9498</v>
      </c>
      <c r="AI442" s="22"/>
      <c r="AJ442" s="28">
        <v>0</v>
      </c>
      <c r="AK442" s="28"/>
      <c r="AL442" s="28"/>
      <c r="AM442" s="7">
        <f t="shared" si="90"/>
        <v>387821</v>
      </c>
      <c r="AN442" s="43" t="str">
        <f>IF(O442&gt;0," ",1)</f>
        <v xml:space="preserve"> </v>
      </c>
      <c r="AO442" s="43" t="str">
        <f>IF(W442&gt;0," ",1)</f>
        <v xml:space="preserve"> </v>
      </c>
    </row>
    <row r="443" spans="1:41" ht="15.95" customHeight="1">
      <c r="A443" s="57" t="s">
        <v>118</v>
      </c>
      <c r="B443" s="57" t="s">
        <v>729</v>
      </c>
      <c r="C443" s="57" t="s">
        <v>214</v>
      </c>
      <c r="D443" s="57" t="s">
        <v>732</v>
      </c>
      <c r="E443" s="19">
        <v>166.39</v>
      </c>
      <c r="F443" s="2">
        <f t="shared" si="88"/>
        <v>260733.12999999998</v>
      </c>
      <c r="G443" s="41">
        <v>62617.32</v>
      </c>
      <c r="H443" s="58">
        <v>4511</v>
      </c>
      <c r="I443" s="50">
        <f t="shared" si="78"/>
        <v>3383.25</v>
      </c>
      <c r="J443" s="58">
        <v>7814</v>
      </c>
      <c r="K443" s="58">
        <v>0</v>
      </c>
      <c r="L443" s="58">
        <v>0</v>
      </c>
      <c r="M443" s="58">
        <v>16082</v>
      </c>
      <c r="N443" s="2">
        <f t="shared" si="79"/>
        <v>89896.57</v>
      </c>
      <c r="O443" s="4">
        <f t="shared" si="80"/>
        <v>170837</v>
      </c>
      <c r="P443" s="58">
        <v>37</v>
      </c>
      <c r="Q443" s="58">
        <v>167</v>
      </c>
      <c r="R443" s="4">
        <f t="shared" si="81"/>
        <v>8589</v>
      </c>
      <c r="S443" s="6">
        <f t="shared" si="89"/>
        <v>11968.432699999999</v>
      </c>
      <c r="T443" s="39">
        <v>3920934</v>
      </c>
      <c r="U443" s="6">
        <f t="shared" si="82"/>
        <v>3920.9340000000002</v>
      </c>
      <c r="V443" s="6">
        <f t="shared" si="83"/>
        <v>8047.4986999999992</v>
      </c>
      <c r="W443" s="4">
        <f t="shared" si="84"/>
        <v>160950</v>
      </c>
      <c r="X443" s="21">
        <f t="shared" si="85"/>
        <v>340376</v>
      </c>
      <c r="Y443" s="22">
        <v>0</v>
      </c>
      <c r="Z443" s="22"/>
      <c r="AA443" s="20">
        <v>0</v>
      </c>
      <c r="AB443" s="4">
        <f t="shared" si="86"/>
        <v>0</v>
      </c>
      <c r="AC443" s="4">
        <f t="shared" si="87"/>
        <v>340376</v>
      </c>
      <c r="AD443" s="22"/>
      <c r="AE443" s="22"/>
      <c r="AF443" s="22"/>
      <c r="AG443" s="22"/>
      <c r="AH443" s="22"/>
      <c r="AI443" s="22"/>
      <c r="AJ443" s="28">
        <v>0</v>
      </c>
      <c r="AK443" s="28"/>
      <c r="AL443" s="28"/>
      <c r="AM443" s="7">
        <f t="shared" si="90"/>
        <v>340376</v>
      </c>
      <c r="AN443" s="43" t="str">
        <f>IF(O443&gt;0," ",1)</f>
        <v xml:space="preserve"> </v>
      </c>
      <c r="AO443" s="43" t="str">
        <f>IF(W443&gt;0," ",1)</f>
        <v xml:space="preserve"> </v>
      </c>
    </row>
    <row r="444" spans="1:41" ht="15.95" customHeight="1">
      <c r="A444" s="57" t="s">
        <v>118</v>
      </c>
      <c r="B444" s="57" t="s">
        <v>729</v>
      </c>
      <c r="C444" s="57" t="s">
        <v>51</v>
      </c>
      <c r="D444" s="57" t="s">
        <v>733</v>
      </c>
      <c r="E444" s="19">
        <v>1036.2599999999998</v>
      </c>
      <c r="F444" s="2">
        <f t="shared" si="88"/>
        <v>1623819.4199999997</v>
      </c>
      <c r="G444" s="41">
        <v>109852.92</v>
      </c>
      <c r="H444" s="58">
        <v>43399</v>
      </c>
      <c r="I444" s="50">
        <f t="shared" si="78"/>
        <v>32549.25</v>
      </c>
      <c r="J444" s="58">
        <v>74890</v>
      </c>
      <c r="K444" s="58">
        <v>4818</v>
      </c>
      <c r="L444" s="58">
        <v>183606</v>
      </c>
      <c r="M444" s="58">
        <v>86405</v>
      </c>
      <c r="N444" s="2">
        <f t="shared" si="79"/>
        <v>492121.17</v>
      </c>
      <c r="O444" s="4">
        <f t="shared" si="80"/>
        <v>1131698</v>
      </c>
      <c r="P444" s="58">
        <v>455</v>
      </c>
      <c r="Q444" s="58">
        <v>86</v>
      </c>
      <c r="R444" s="4">
        <f t="shared" si="81"/>
        <v>54391</v>
      </c>
      <c r="S444" s="6">
        <f t="shared" si="89"/>
        <v>74538.181800000006</v>
      </c>
      <c r="T444" s="39">
        <v>6564663</v>
      </c>
      <c r="U444" s="6">
        <f t="shared" si="82"/>
        <v>6564.6629999999996</v>
      </c>
      <c r="V444" s="6">
        <f t="shared" si="83"/>
        <v>67973.518800000005</v>
      </c>
      <c r="W444" s="4">
        <f t="shared" si="84"/>
        <v>1359470</v>
      </c>
      <c r="X444" s="21">
        <f t="shared" si="85"/>
        <v>2545559</v>
      </c>
      <c r="Y444" s="22">
        <v>0</v>
      </c>
      <c r="Z444" s="22"/>
      <c r="AA444" s="20">
        <v>0</v>
      </c>
      <c r="AB444" s="4">
        <f t="shared" si="86"/>
        <v>0</v>
      </c>
      <c r="AC444" s="4">
        <f t="shared" si="87"/>
        <v>2545559</v>
      </c>
      <c r="AD444" s="22"/>
      <c r="AE444" s="22"/>
      <c r="AF444" s="22"/>
      <c r="AG444" s="22"/>
      <c r="AH444" s="22"/>
      <c r="AI444" s="22"/>
      <c r="AJ444" s="28">
        <v>0</v>
      </c>
      <c r="AK444" s="28"/>
      <c r="AL444" s="28"/>
      <c r="AM444" s="7">
        <f t="shared" si="90"/>
        <v>2545559</v>
      </c>
      <c r="AN444" s="43" t="str">
        <f>IF(O444&gt;0," ",1)</f>
        <v xml:space="preserve"> </v>
      </c>
      <c r="AO444" s="43" t="str">
        <f>IF(W444&gt;0," ",1)</f>
        <v xml:space="preserve"> </v>
      </c>
    </row>
    <row r="445" spans="1:41" ht="15.95" customHeight="1">
      <c r="A445" s="57" t="s">
        <v>118</v>
      </c>
      <c r="B445" s="57" t="s">
        <v>729</v>
      </c>
      <c r="C445" s="57" t="s">
        <v>114</v>
      </c>
      <c r="D445" s="57" t="s">
        <v>734</v>
      </c>
      <c r="E445" s="19">
        <v>777.7</v>
      </c>
      <c r="F445" s="2">
        <f t="shared" si="88"/>
        <v>1218655.9000000001</v>
      </c>
      <c r="G445" s="41">
        <v>126326.83</v>
      </c>
      <c r="H445" s="58">
        <v>25493</v>
      </c>
      <c r="I445" s="50">
        <f t="shared" si="78"/>
        <v>19119.75</v>
      </c>
      <c r="J445" s="58">
        <v>43864</v>
      </c>
      <c r="K445" s="58">
        <v>2848</v>
      </c>
      <c r="L445" s="58">
        <v>119417</v>
      </c>
      <c r="M445" s="58">
        <v>15373</v>
      </c>
      <c r="N445" s="2">
        <f t="shared" si="79"/>
        <v>326948.58</v>
      </c>
      <c r="O445" s="4">
        <f t="shared" si="80"/>
        <v>891707</v>
      </c>
      <c r="P445" s="58">
        <v>258</v>
      </c>
      <c r="Q445" s="58">
        <v>143</v>
      </c>
      <c r="R445" s="4">
        <f t="shared" si="81"/>
        <v>51283</v>
      </c>
      <c r="S445" s="6">
        <f t="shared" si="89"/>
        <v>55939.961000000003</v>
      </c>
      <c r="T445" s="39">
        <v>8083515</v>
      </c>
      <c r="U445" s="6">
        <f t="shared" si="82"/>
        <v>8083.5150000000003</v>
      </c>
      <c r="V445" s="6">
        <f t="shared" si="83"/>
        <v>47856.446000000004</v>
      </c>
      <c r="W445" s="4">
        <f t="shared" si="84"/>
        <v>957129</v>
      </c>
      <c r="X445" s="21">
        <f t="shared" si="85"/>
        <v>1900119</v>
      </c>
      <c r="Y445" s="22">
        <v>0</v>
      </c>
      <c r="Z445" s="22"/>
      <c r="AA445" s="20">
        <v>0</v>
      </c>
      <c r="AB445" s="4">
        <f t="shared" si="86"/>
        <v>0</v>
      </c>
      <c r="AC445" s="4">
        <f t="shared" si="87"/>
        <v>1900119</v>
      </c>
      <c r="AD445" s="22"/>
      <c r="AE445" s="22"/>
      <c r="AF445" s="22"/>
      <c r="AG445" s="22"/>
      <c r="AH445" s="22"/>
      <c r="AI445" s="22"/>
      <c r="AJ445" s="28">
        <v>0</v>
      </c>
      <c r="AK445" s="28"/>
      <c r="AL445" s="28"/>
      <c r="AM445" s="7">
        <f t="shared" si="90"/>
        <v>1900119</v>
      </c>
      <c r="AN445" s="43" t="str">
        <f>IF(O445&gt;0," ",1)</f>
        <v xml:space="preserve"> </v>
      </c>
      <c r="AO445" s="43" t="str">
        <f>IF(W445&gt;0," ",1)</f>
        <v xml:space="preserve"> </v>
      </c>
    </row>
    <row r="446" spans="1:41" ht="15.95" customHeight="1">
      <c r="A446" s="57" t="s">
        <v>118</v>
      </c>
      <c r="B446" s="57" t="s">
        <v>729</v>
      </c>
      <c r="C446" s="57" t="s">
        <v>199</v>
      </c>
      <c r="D446" s="57" t="s">
        <v>735</v>
      </c>
      <c r="E446" s="19">
        <v>1697.31</v>
      </c>
      <c r="F446" s="2">
        <f t="shared" si="88"/>
        <v>2659684.77</v>
      </c>
      <c r="G446" s="41">
        <v>340438.12</v>
      </c>
      <c r="H446" s="58">
        <v>89693</v>
      </c>
      <c r="I446" s="50">
        <f t="shared" si="78"/>
        <v>67269.75</v>
      </c>
      <c r="J446" s="58">
        <v>155006</v>
      </c>
      <c r="K446" s="58">
        <v>9948</v>
      </c>
      <c r="L446" s="58">
        <v>393271</v>
      </c>
      <c r="M446" s="58">
        <v>122841</v>
      </c>
      <c r="N446" s="2">
        <f t="shared" si="79"/>
        <v>1088773.8700000001</v>
      </c>
      <c r="O446" s="4">
        <f t="shared" si="80"/>
        <v>1570911</v>
      </c>
      <c r="P446" s="58">
        <v>862</v>
      </c>
      <c r="Q446" s="58">
        <v>77</v>
      </c>
      <c r="R446" s="4">
        <f t="shared" si="81"/>
        <v>92260</v>
      </c>
      <c r="S446" s="6">
        <f t="shared" si="89"/>
        <v>122087.5083</v>
      </c>
      <c r="T446" s="39">
        <v>21290689</v>
      </c>
      <c r="U446" s="6">
        <f t="shared" si="82"/>
        <v>21290.688999999998</v>
      </c>
      <c r="V446" s="6">
        <f t="shared" si="83"/>
        <v>100796.8193</v>
      </c>
      <c r="W446" s="4">
        <f t="shared" si="84"/>
        <v>2015936</v>
      </c>
      <c r="X446" s="21">
        <f t="shared" si="85"/>
        <v>3679107</v>
      </c>
      <c r="Y446" s="22">
        <v>0</v>
      </c>
      <c r="Z446" s="22"/>
      <c r="AA446" s="20">
        <v>0</v>
      </c>
      <c r="AB446" s="4">
        <f t="shared" si="86"/>
        <v>0</v>
      </c>
      <c r="AC446" s="4">
        <f t="shared" si="87"/>
        <v>3679107</v>
      </c>
      <c r="AD446" s="22"/>
      <c r="AE446" s="22"/>
      <c r="AF446" s="22"/>
      <c r="AG446" s="22"/>
      <c r="AH446" s="22"/>
      <c r="AI446" s="22"/>
      <c r="AJ446" s="28">
        <v>0</v>
      </c>
      <c r="AK446" s="28"/>
      <c r="AL446" s="28"/>
      <c r="AM446" s="7">
        <f t="shared" si="90"/>
        <v>3679107</v>
      </c>
      <c r="AN446" s="43" t="str">
        <f>IF(O446&gt;0," ",1)</f>
        <v xml:space="preserve"> </v>
      </c>
      <c r="AO446" s="43" t="str">
        <f>IF(W446&gt;0," ",1)</f>
        <v xml:space="preserve"> </v>
      </c>
    </row>
    <row r="447" spans="1:41" ht="15.95" customHeight="1">
      <c r="A447" s="57" t="s">
        <v>118</v>
      </c>
      <c r="B447" s="57" t="s">
        <v>729</v>
      </c>
      <c r="C447" s="57" t="s">
        <v>48</v>
      </c>
      <c r="D447" s="57" t="s">
        <v>736</v>
      </c>
      <c r="E447" s="19">
        <v>429.42</v>
      </c>
      <c r="F447" s="2">
        <f t="shared" si="88"/>
        <v>672901.14</v>
      </c>
      <c r="G447" s="41">
        <v>60068.63</v>
      </c>
      <c r="H447" s="58">
        <v>18602</v>
      </c>
      <c r="I447" s="50">
        <f t="shared" si="78"/>
        <v>13951.5</v>
      </c>
      <c r="J447" s="58">
        <v>32197</v>
      </c>
      <c r="K447" s="58">
        <v>2069</v>
      </c>
      <c r="L447" s="58">
        <v>77579</v>
      </c>
      <c r="M447" s="58">
        <v>25387</v>
      </c>
      <c r="N447" s="2">
        <f t="shared" si="79"/>
        <v>211252.13</v>
      </c>
      <c r="O447" s="4">
        <f t="shared" si="80"/>
        <v>461649</v>
      </c>
      <c r="P447" s="58">
        <v>191</v>
      </c>
      <c r="Q447" s="58">
        <v>92</v>
      </c>
      <c r="R447" s="4">
        <f t="shared" si="81"/>
        <v>24425</v>
      </c>
      <c r="S447" s="6">
        <f t="shared" si="89"/>
        <v>30888.1806</v>
      </c>
      <c r="T447" s="39">
        <v>3631719</v>
      </c>
      <c r="U447" s="6">
        <f t="shared" si="82"/>
        <v>3631.7190000000001</v>
      </c>
      <c r="V447" s="6">
        <f t="shared" si="83"/>
        <v>27256.461599999999</v>
      </c>
      <c r="W447" s="4">
        <f t="shared" si="84"/>
        <v>545129</v>
      </c>
      <c r="X447" s="21">
        <f t="shared" si="85"/>
        <v>1031203</v>
      </c>
      <c r="Y447" s="22">
        <v>0</v>
      </c>
      <c r="Z447" s="22"/>
      <c r="AA447" s="20">
        <v>0</v>
      </c>
      <c r="AB447" s="4">
        <f t="shared" si="86"/>
        <v>0</v>
      </c>
      <c r="AC447" s="4">
        <f t="shared" si="87"/>
        <v>1031203</v>
      </c>
      <c r="AD447" s="22"/>
      <c r="AE447" s="22"/>
      <c r="AF447" s="22"/>
      <c r="AG447" s="22"/>
      <c r="AH447" s="22"/>
      <c r="AI447" s="22"/>
      <c r="AJ447" s="28">
        <v>0</v>
      </c>
      <c r="AK447" s="28"/>
      <c r="AL447" s="28"/>
      <c r="AM447" s="7">
        <f t="shared" si="90"/>
        <v>1031203</v>
      </c>
      <c r="AN447" s="43" t="str">
        <f>IF(O447&gt;0," ",1)</f>
        <v xml:space="preserve"> </v>
      </c>
      <c r="AO447" s="43" t="str">
        <f>IF(W447&gt;0," ",1)</f>
        <v xml:space="preserve"> </v>
      </c>
    </row>
    <row r="448" spans="1:41" ht="15.95" customHeight="1">
      <c r="A448" s="57" t="s">
        <v>222</v>
      </c>
      <c r="B448" s="57" t="s">
        <v>737</v>
      </c>
      <c r="C448" s="57" t="s">
        <v>96</v>
      </c>
      <c r="D448" s="57" t="s">
        <v>738</v>
      </c>
      <c r="E448" s="19">
        <v>506.66</v>
      </c>
      <c r="F448" s="2">
        <f t="shared" si="88"/>
        <v>793936.22000000009</v>
      </c>
      <c r="G448" s="41">
        <v>557674.63</v>
      </c>
      <c r="H448" s="58">
        <v>217160</v>
      </c>
      <c r="I448" s="50">
        <f t="shared" si="78"/>
        <v>162870</v>
      </c>
      <c r="J448" s="58">
        <v>33773</v>
      </c>
      <c r="K448" s="58">
        <v>555625</v>
      </c>
      <c r="L448" s="58">
        <v>87972</v>
      </c>
      <c r="M448" s="58">
        <v>124903</v>
      </c>
      <c r="N448" s="2">
        <f t="shared" si="79"/>
        <v>1522817.63</v>
      </c>
      <c r="O448" s="4">
        <f t="shared" si="80"/>
        <v>0</v>
      </c>
      <c r="P448" s="58">
        <v>100</v>
      </c>
      <c r="Q448" s="58">
        <v>165</v>
      </c>
      <c r="R448" s="4">
        <f t="shared" si="81"/>
        <v>22935</v>
      </c>
      <c r="S448" s="6">
        <f t="shared" si="89"/>
        <v>36444.053800000002</v>
      </c>
      <c r="T448" s="39">
        <v>33524558</v>
      </c>
      <c r="U448" s="6">
        <f t="shared" si="82"/>
        <v>33524.557999999997</v>
      </c>
      <c r="V448" s="6">
        <f t="shared" si="83"/>
        <v>2919.4958000000042</v>
      </c>
      <c r="W448" s="4">
        <f t="shared" si="84"/>
        <v>58390</v>
      </c>
      <c r="X448" s="21">
        <f t="shared" si="85"/>
        <v>81325</v>
      </c>
      <c r="Y448" s="22">
        <v>0</v>
      </c>
      <c r="Z448" s="22"/>
      <c r="AA448" s="20">
        <v>0</v>
      </c>
      <c r="AB448" s="4">
        <f t="shared" si="86"/>
        <v>0</v>
      </c>
      <c r="AC448" s="4">
        <f t="shared" si="87"/>
        <v>81325</v>
      </c>
      <c r="AD448" s="22"/>
      <c r="AE448" s="22"/>
      <c r="AF448" s="22"/>
      <c r="AG448" s="22"/>
      <c r="AH448" s="22"/>
      <c r="AI448" s="22"/>
      <c r="AJ448" s="28">
        <v>0</v>
      </c>
      <c r="AK448" s="28"/>
      <c r="AL448" s="28"/>
      <c r="AM448" s="7">
        <f t="shared" si="90"/>
        <v>81325</v>
      </c>
      <c r="AN448" s="43">
        <f>IF(O448&gt;0," ",1)</f>
        <v>1</v>
      </c>
      <c r="AO448" s="43" t="str">
        <f>IF(W448&gt;0," ",1)</f>
        <v xml:space="preserve"> </v>
      </c>
    </row>
    <row r="449" spans="1:41" ht="15.95" customHeight="1">
      <c r="A449" s="57" t="s">
        <v>222</v>
      </c>
      <c r="B449" s="57" t="s">
        <v>737</v>
      </c>
      <c r="C449" s="57" t="s">
        <v>193</v>
      </c>
      <c r="D449" s="57" t="s">
        <v>739</v>
      </c>
      <c r="E449" s="19">
        <v>301.27</v>
      </c>
      <c r="F449" s="2">
        <f t="shared" si="88"/>
        <v>472090.08999999997</v>
      </c>
      <c r="G449" s="41">
        <v>682811.54</v>
      </c>
      <c r="H449" s="58">
        <v>137963</v>
      </c>
      <c r="I449" s="50">
        <f t="shared" si="78"/>
        <v>103472.25</v>
      </c>
      <c r="J449" s="58">
        <v>21491</v>
      </c>
      <c r="K449" s="58">
        <v>352443</v>
      </c>
      <c r="L449" s="58">
        <v>58798</v>
      </c>
      <c r="M449" s="58">
        <v>110358</v>
      </c>
      <c r="N449" s="2">
        <f t="shared" si="79"/>
        <v>1329373.79</v>
      </c>
      <c r="O449" s="4">
        <f t="shared" si="80"/>
        <v>0</v>
      </c>
      <c r="P449" s="58">
        <v>63</v>
      </c>
      <c r="Q449" s="58">
        <v>167</v>
      </c>
      <c r="R449" s="4">
        <f t="shared" si="81"/>
        <v>14624</v>
      </c>
      <c r="S449" s="6">
        <f t="shared" si="89"/>
        <v>21670.3511</v>
      </c>
      <c r="T449" s="39">
        <v>39953864</v>
      </c>
      <c r="U449" s="6">
        <f t="shared" si="82"/>
        <v>39953.864000000001</v>
      </c>
      <c r="V449" s="6">
        <f t="shared" si="83"/>
        <v>0</v>
      </c>
      <c r="W449" s="4">
        <f t="shared" si="84"/>
        <v>0</v>
      </c>
      <c r="X449" s="21">
        <f t="shared" si="85"/>
        <v>14624</v>
      </c>
      <c r="Y449" s="22">
        <v>0</v>
      </c>
      <c r="Z449" s="22"/>
      <c r="AA449" s="20">
        <v>0</v>
      </c>
      <c r="AB449" s="4">
        <f t="shared" si="86"/>
        <v>0</v>
      </c>
      <c r="AC449" s="4">
        <f t="shared" si="87"/>
        <v>14624</v>
      </c>
      <c r="AD449" s="22"/>
      <c r="AE449" s="22"/>
      <c r="AF449" s="22"/>
      <c r="AG449" s="22"/>
      <c r="AH449" s="22"/>
      <c r="AI449" s="22"/>
      <c r="AJ449" s="28">
        <v>0</v>
      </c>
      <c r="AK449" s="28"/>
      <c r="AL449" s="28"/>
      <c r="AM449" s="7">
        <f t="shared" si="90"/>
        <v>14624</v>
      </c>
      <c r="AN449" s="43">
        <f>IF(O449&gt;0," ",1)</f>
        <v>1</v>
      </c>
      <c r="AO449" s="43">
        <f>IF(W449&gt;0," ",1)</f>
        <v>1</v>
      </c>
    </row>
    <row r="450" spans="1:41" ht="15.95" customHeight="1">
      <c r="A450" s="57" t="s">
        <v>222</v>
      </c>
      <c r="B450" s="57" t="s">
        <v>737</v>
      </c>
      <c r="C450" s="57" t="s">
        <v>56</v>
      </c>
      <c r="D450" s="57" t="s">
        <v>740</v>
      </c>
      <c r="E450" s="19">
        <v>748.37</v>
      </c>
      <c r="F450" s="2">
        <f t="shared" si="88"/>
        <v>1172695.79</v>
      </c>
      <c r="G450" s="41">
        <v>1133543.5900000001</v>
      </c>
      <c r="H450" s="58">
        <v>358197</v>
      </c>
      <c r="I450" s="50">
        <f t="shared" si="78"/>
        <v>268647.75</v>
      </c>
      <c r="J450" s="58">
        <v>55599</v>
      </c>
      <c r="K450" s="58">
        <v>918218</v>
      </c>
      <c r="L450" s="58">
        <v>143281</v>
      </c>
      <c r="M450" s="58">
        <v>95821</v>
      </c>
      <c r="N450" s="2">
        <f t="shared" si="79"/>
        <v>2615110.34</v>
      </c>
      <c r="O450" s="4">
        <f t="shared" si="80"/>
        <v>0</v>
      </c>
      <c r="P450" s="58">
        <v>207</v>
      </c>
      <c r="Q450" s="58">
        <v>145</v>
      </c>
      <c r="R450" s="4">
        <f t="shared" si="81"/>
        <v>41721</v>
      </c>
      <c r="S450" s="6">
        <f t="shared" si="89"/>
        <v>53830.254099999998</v>
      </c>
      <c r="T450" s="39">
        <v>66915206</v>
      </c>
      <c r="U450" s="6">
        <f t="shared" si="82"/>
        <v>66915.206000000006</v>
      </c>
      <c r="V450" s="6">
        <f t="shared" si="83"/>
        <v>0</v>
      </c>
      <c r="W450" s="4">
        <f t="shared" si="84"/>
        <v>0</v>
      </c>
      <c r="X450" s="21">
        <f t="shared" si="85"/>
        <v>41721</v>
      </c>
      <c r="Y450" s="22">
        <v>0</v>
      </c>
      <c r="Z450" s="22"/>
      <c r="AA450" s="20">
        <v>0</v>
      </c>
      <c r="AB450" s="4">
        <f t="shared" si="86"/>
        <v>0</v>
      </c>
      <c r="AC450" s="4">
        <f t="shared" si="87"/>
        <v>41721</v>
      </c>
      <c r="AD450" s="22"/>
      <c r="AE450" s="22"/>
      <c r="AF450" s="22"/>
      <c r="AG450" s="22"/>
      <c r="AH450" s="22"/>
      <c r="AI450" s="22"/>
      <c r="AJ450" s="28">
        <v>0</v>
      </c>
      <c r="AK450" s="28"/>
      <c r="AL450" s="28"/>
      <c r="AM450" s="7">
        <f t="shared" si="90"/>
        <v>41721</v>
      </c>
      <c r="AN450" s="43">
        <f>IF(O450&gt;0," ",1)</f>
        <v>1</v>
      </c>
      <c r="AO450" s="43">
        <f>IF(W450&gt;0," ",1)</f>
        <v>1</v>
      </c>
    </row>
    <row r="451" spans="1:41" ht="15.95" customHeight="1">
      <c r="A451" s="57" t="s">
        <v>222</v>
      </c>
      <c r="B451" s="57" t="s">
        <v>737</v>
      </c>
      <c r="C451" s="57" t="s">
        <v>86</v>
      </c>
      <c r="D451" s="57" t="s">
        <v>741</v>
      </c>
      <c r="E451" s="19">
        <v>277.94</v>
      </c>
      <c r="F451" s="2">
        <f t="shared" si="88"/>
        <v>435531.98</v>
      </c>
      <c r="G451" s="41">
        <v>1037905.3</v>
      </c>
      <c r="H451" s="58">
        <v>108959</v>
      </c>
      <c r="I451" s="50">
        <f t="shared" si="78"/>
        <v>81719.25</v>
      </c>
      <c r="J451" s="58">
        <v>19571</v>
      </c>
      <c r="K451" s="58">
        <v>323729</v>
      </c>
      <c r="L451" s="58">
        <v>48338</v>
      </c>
      <c r="M451" s="58">
        <v>87837</v>
      </c>
      <c r="N451" s="2">
        <f t="shared" si="79"/>
        <v>1599099.55</v>
      </c>
      <c r="O451" s="4">
        <f t="shared" si="80"/>
        <v>0</v>
      </c>
      <c r="P451" s="58">
        <v>107</v>
      </c>
      <c r="Q451" s="58">
        <v>134</v>
      </c>
      <c r="R451" s="4">
        <f t="shared" si="81"/>
        <v>19930</v>
      </c>
      <c r="S451" s="6">
        <f t="shared" si="89"/>
        <v>19992.224200000001</v>
      </c>
      <c r="T451" s="39">
        <v>62827556</v>
      </c>
      <c r="U451" s="6">
        <f t="shared" si="82"/>
        <v>62827.555999999997</v>
      </c>
      <c r="V451" s="6">
        <f t="shared" si="83"/>
        <v>0</v>
      </c>
      <c r="W451" s="4">
        <f t="shared" si="84"/>
        <v>0</v>
      </c>
      <c r="X451" s="21">
        <f t="shared" si="85"/>
        <v>19930</v>
      </c>
      <c r="Y451" s="22">
        <v>0</v>
      </c>
      <c r="Z451" s="22"/>
      <c r="AA451" s="20">
        <v>0</v>
      </c>
      <c r="AB451" s="4">
        <f t="shared" si="86"/>
        <v>0</v>
      </c>
      <c r="AC451" s="4">
        <f t="shared" si="87"/>
        <v>19930</v>
      </c>
      <c r="AD451" s="22"/>
      <c r="AE451" s="22">
        <v>19930</v>
      </c>
      <c r="AF451" s="22"/>
      <c r="AG451" s="22"/>
      <c r="AH451" s="22"/>
      <c r="AI451" s="22"/>
      <c r="AJ451" s="28">
        <v>0</v>
      </c>
      <c r="AK451" s="28"/>
      <c r="AL451" s="28"/>
      <c r="AM451" s="7">
        <f t="shared" si="90"/>
        <v>0</v>
      </c>
      <c r="AN451" s="43">
        <f>IF(O451&gt;0," ",1)</f>
        <v>1</v>
      </c>
      <c r="AO451" s="43">
        <f>IF(W451&gt;0," ",1)</f>
        <v>1</v>
      </c>
    </row>
    <row r="452" spans="1:41" ht="15.95" customHeight="1">
      <c r="A452" s="57" t="s">
        <v>222</v>
      </c>
      <c r="B452" s="57" t="s">
        <v>737</v>
      </c>
      <c r="C452" s="57" t="s">
        <v>127</v>
      </c>
      <c r="D452" s="57" t="s">
        <v>742</v>
      </c>
      <c r="E452" s="19">
        <v>534.57000000000005</v>
      </c>
      <c r="F452" s="2">
        <f t="shared" si="88"/>
        <v>837671.19000000006</v>
      </c>
      <c r="G452" s="41">
        <v>997466.43</v>
      </c>
      <c r="H452" s="58">
        <v>256679</v>
      </c>
      <c r="I452" s="50">
        <f t="shared" ref="I452:I515" si="91">ROUND(H452*0.75,2)</f>
        <v>192509.25</v>
      </c>
      <c r="J452" s="58">
        <v>39814</v>
      </c>
      <c r="K452" s="58">
        <v>658432</v>
      </c>
      <c r="L452" s="58">
        <v>104529</v>
      </c>
      <c r="M452" s="58">
        <v>76025</v>
      </c>
      <c r="N452" s="2">
        <f t="shared" ref="N452:N515" si="92">SUM(G452+I452+J452+K452+L452+M452)</f>
        <v>2068775.6800000002</v>
      </c>
      <c r="O452" s="4">
        <f t="shared" ref="O452:O515" si="93">IF(F452&gt;N452,ROUND(SUM(F452-N452),0),0)</f>
        <v>0</v>
      </c>
      <c r="P452" s="58">
        <v>106</v>
      </c>
      <c r="Q452" s="58">
        <v>150</v>
      </c>
      <c r="R452" s="4">
        <f t="shared" ref="R452:R515" si="94">ROUND(SUM(P452*Q452*1.39),0)</f>
        <v>22101</v>
      </c>
      <c r="S452" s="6">
        <f t="shared" si="89"/>
        <v>38451.6201</v>
      </c>
      <c r="T452" s="39">
        <v>61077172</v>
      </c>
      <c r="U452" s="6">
        <f t="shared" ref="U452:U515" si="95">ROUND(T452/1000,4)</f>
        <v>61077.171999999999</v>
      </c>
      <c r="V452" s="6">
        <f t="shared" ref="V452:V515" si="96">IF(S452-U452&lt;0,0,S452-U452)</f>
        <v>0</v>
      </c>
      <c r="W452" s="4">
        <f t="shared" ref="W452:W515" si="97">IF(V452&gt;0,ROUND(SUM(V452*$W$3),0),0)</f>
        <v>0</v>
      </c>
      <c r="X452" s="21">
        <f t="shared" ref="X452:X515" si="98">SUM(O452+R452+W452)</f>
        <v>22101</v>
      </c>
      <c r="Y452" s="22">
        <v>0</v>
      </c>
      <c r="Z452" s="22"/>
      <c r="AA452" s="20">
        <v>0</v>
      </c>
      <c r="AB452" s="4">
        <f t="shared" ref="AB452:AB515" si="99">IF(AA452=0,0,1)</f>
        <v>0</v>
      </c>
      <c r="AC452" s="4">
        <f t="shared" ref="AC452:AC515" si="100">ROUND(X452+AA452,0)</f>
        <v>22101</v>
      </c>
      <c r="AD452" s="22"/>
      <c r="AE452" s="22"/>
      <c r="AF452" s="22"/>
      <c r="AG452" s="22"/>
      <c r="AH452" s="22"/>
      <c r="AI452" s="22">
        <v>6305</v>
      </c>
      <c r="AJ452" s="28">
        <v>183</v>
      </c>
      <c r="AK452" s="28"/>
      <c r="AL452" s="28"/>
      <c r="AM452" s="7">
        <f t="shared" si="90"/>
        <v>15979</v>
      </c>
      <c r="AN452" s="43">
        <f>IF(O452&gt;0," ",1)</f>
        <v>1</v>
      </c>
      <c r="AO452" s="43">
        <f>IF(W452&gt;0," ",1)</f>
        <v>1</v>
      </c>
    </row>
    <row r="453" spans="1:41" ht="15.95" customHeight="1">
      <c r="A453" s="57" t="s">
        <v>164</v>
      </c>
      <c r="B453" s="57" t="s">
        <v>743</v>
      </c>
      <c r="C453" s="57" t="s">
        <v>204</v>
      </c>
      <c r="D453" s="57" t="s">
        <v>744</v>
      </c>
      <c r="E453" s="19">
        <v>807.3599999999999</v>
      </c>
      <c r="F453" s="2">
        <f t="shared" ref="F453:F516" si="101">SUM(E453*$F$3)</f>
        <v>1265133.1199999999</v>
      </c>
      <c r="G453" s="41">
        <v>498841.61</v>
      </c>
      <c r="H453" s="58">
        <v>99176</v>
      </c>
      <c r="I453" s="50">
        <f t="shared" si="91"/>
        <v>74382</v>
      </c>
      <c r="J453" s="58">
        <v>75751</v>
      </c>
      <c r="K453" s="58">
        <v>0</v>
      </c>
      <c r="L453" s="58">
        <v>0</v>
      </c>
      <c r="M453" s="58">
        <v>28636</v>
      </c>
      <c r="N453" s="2">
        <f t="shared" si="92"/>
        <v>677610.61</v>
      </c>
      <c r="O453" s="4">
        <f t="shared" si="93"/>
        <v>587523</v>
      </c>
      <c r="P453" s="58">
        <v>399</v>
      </c>
      <c r="Q453" s="58">
        <v>33</v>
      </c>
      <c r="R453" s="4">
        <f t="shared" si="94"/>
        <v>18302</v>
      </c>
      <c r="S453" s="6">
        <f t="shared" ref="S453:S516" si="102">ROUND(SUM(E453*$S$3),4)</f>
        <v>58073.404799999997</v>
      </c>
      <c r="T453" s="39">
        <v>30269515</v>
      </c>
      <c r="U453" s="6">
        <f t="shared" si="95"/>
        <v>30269.514999999999</v>
      </c>
      <c r="V453" s="6">
        <f t="shared" si="96"/>
        <v>27803.889799999997</v>
      </c>
      <c r="W453" s="4">
        <f t="shared" si="97"/>
        <v>556078</v>
      </c>
      <c r="X453" s="21">
        <f t="shared" si="98"/>
        <v>1161903</v>
      </c>
      <c r="Y453" s="22">
        <v>0</v>
      </c>
      <c r="Z453" s="22"/>
      <c r="AA453" s="20">
        <v>0</v>
      </c>
      <c r="AB453" s="4">
        <f t="shared" si="99"/>
        <v>0</v>
      </c>
      <c r="AC453" s="4">
        <f t="shared" si="100"/>
        <v>1161903</v>
      </c>
      <c r="AD453" s="22"/>
      <c r="AE453" s="22"/>
      <c r="AF453" s="22"/>
      <c r="AG453" s="22"/>
      <c r="AH453" s="22"/>
      <c r="AI453" s="22"/>
      <c r="AJ453" s="28">
        <v>0</v>
      </c>
      <c r="AK453" s="28"/>
      <c r="AL453" s="28"/>
      <c r="AM453" s="7">
        <f t="shared" ref="AM453:AM516" si="103">SUM(AC453-AD453-AE453-AF453-AG453-AH453-AI453+AJ453-AK453+AL453)</f>
        <v>1161903</v>
      </c>
      <c r="AN453" s="43" t="str">
        <f>IF(O453&gt;0," ",1)</f>
        <v xml:space="preserve"> </v>
      </c>
      <c r="AO453" s="43" t="str">
        <f>IF(W453&gt;0," ",1)</f>
        <v xml:space="preserve"> </v>
      </c>
    </row>
    <row r="454" spans="1:41" ht="15.95" customHeight="1">
      <c r="A454" s="57" t="s">
        <v>164</v>
      </c>
      <c r="B454" s="57" t="s">
        <v>743</v>
      </c>
      <c r="C454" s="57" t="s">
        <v>51</v>
      </c>
      <c r="D454" s="57" t="s">
        <v>745</v>
      </c>
      <c r="E454" s="19">
        <v>6137.96</v>
      </c>
      <c r="F454" s="2">
        <f t="shared" si="101"/>
        <v>9618183.3200000003</v>
      </c>
      <c r="G454" s="41">
        <v>2498858.77</v>
      </c>
      <c r="H454" s="58">
        <v>805967</v>
      </c>
      <c r="I454" s="50">
        <f t="shared" si="91"/>
        <v>604475.25</v>
      </c>
      <c r="J454" s="58">
        <v>615683</v>
      </c>
      <c r="K454" s="58">
        <v>2806</v>
      </c>
      <c r="L454" s="58">
        <v>1539541</v>
      </c>
      <c r="M454" s="58">
        <v>21285</v>
      </c>
      <c r="N454" s="2">
        <f t="shared" si="92"/>
        <v>5282649.0199999996</v>
      </c>
      <c r="O454" s="4">
        <f t="shared" si="93"/>
        <v>4335534</v>
      </c>
      <c r="P454" s="58">
        <v>2766</v>
      </c>
      <c r="Q454" s="58">
        <v>33</v>
      </c>
      <c r="R454" s="4">
        <f t="shared" si="94"/>
        <v>126876</v>
      </c>
      <c r="S454" s="6">
        <f t="shared" si="102"/>
        <v>441503.46279999998</v>
      </c>
      <c r="T454" s="39">
        <v>156472058</v>
      </c>
      <c r="U454" s="6">
        <f t="shared" si="95"/>
        <v>156472.05799999999</v>
      </c>
      <c r="V454" s="6">
        <f t="shared" si="96"/>
        <v>285031.40480000002</v>
      </c>
      <c r="W454" s="4">
        <f t="shared" si="97"/>
        <v>5700628</v>
      </c>
      <c r="X454" s="21">
        <f t="shared" si="98"/>
        <v>10163038</v>
      </c>
      <c r="Y454" s="22">
        <v>0</v>
      </c>
      <c r="Z454" s="22"/>
      <c r="AA454" s="20">
        <v>0</v>
      </c>
      <c r="AB454" s="4">
        <f t="shared" si="99"/>
        <v>0</v>
      </c>
      <c r="AC454" s="4">
        <f t="shared" si="100"/>
        <v>10163038</v>
      </c>
      <c r="AD454" s="22"/>
      <c r="AE454" s="22"/>
      <c r="AF454" s="22"/>
      <c r="AG454" s="22"/>
      <c r="AH454" s="22"/>
      <c r="AI454" s="22"/>
      <c r="AJ454" s="28">
        <v>0</v>
      </c>
      <c r="AK454" s="28"/>
      <c r="AL454" s="28"/>
      <c r="AM454" s="7">
        <f t="shared" si="103"/>
        <v>10163038</v>
      </c>
      <c r="AN454" s="43" t="str">
        <f>IF(O454&gt;0," ",1)</f>
        <v xml:space="preserve"> </v>
      </c>
      <c r="AO454" s="43" t="str">
        <f>IF(W454&gt;0," ",1)</f>
        <v xml:space="preserve"> </v>
      </c>
    </row>
    <row r="455" spans="1:41" ht="15.95" customHeight="1">
      <c r="A455" s="57" t="s">
        <v>164</v>
      </c>
      <c r="B455" s="57" t="s">
        <v>743</v>
      </c>
      <c r="C455" s="57" t="s">
        <v>192</v>
      </c>
      <c r="D455" s="57" t="s">
        <v>746</v>
      </c>
      <c r="E455" s="19">
        <v>3534.3600000000006</v>
      </c>
      <c r="F455" s="2">
        <f t="shared" si="101"/>
        <v>5538342.120000001</v>
      </c>
      <c r="G455" s="41">
        <v>2603130.81</v>
      </c>
      <c r="H455" s="58">
        <v>417069</v>
      </c>
      <c r="I455" s="50">
        <f t="shared" si="91"/>
        <v>312801.75</v>
      </c>
      <c r="J455" s="58">
        <v>318577</v>
      </c>
      <c r="K455" s="58">
        <v>1455</v>
      </c>
      <c r="L455" s="58">
        <v>850544</v>
      </c>
      <c r="M455" s="58">
        <v>17642</v>
      </c>
      <c r="N455" s="2">
        <f t="shared" si="92"/>
        <v>4104150.56</v>
      </c>
      <c r="O455" s="4">
        <f t="shared" si="93"/>
        <v>1434192</v>
      </c>
      <c r="P455" s="58">
        <v>1564</v>
      </c>
      <c r="Q455" s="58">
        <v>33</v>
      </c>
      <c r="R455" s="4">
        <f t="shared" si="94"/>
        <v>71741</v>
      </c>
      <c r="S455" s="6">
        <f t="shared" si="102"/>
        <v>254226.5148</v>
      </c>
      <c r="T455" s="39">
        <v>167938839</v>
      </c>
      <c r="U455" s="6">
        <f t="shared" si="95"/>
        <v>167938.83900000001</v>
      </c>
      <c r="V455" s="6">
        <f t="shared" si="96"/>
        <v>86287.675799999997</v>
      </c>
      <c r="W455" s="4">
        <f t="shared" si="97"/>
        <v>1725754</v>
      </c>
      <c r="X455" s="21">
        <f t="shared" si="98"/>
        <v>3231687</v>
      </c>
      <c r="Y455" s="22">
        <v>0</v>
      </c>
      <c r="Z455" s="22"/>
      <c r="AA455" s="20">
        <v>0</v>
      </c>
      <c r="AB455" s="4">
        <f t="shared" si="99"/>
        <v>0</v>
      </c>
      <c r="AC455" s="4">
        <f t="shared" si="100"/>
        <v>3231687</v>
      </c>
      <c r="AD455" s="22"/>
      <c r="AE455" s="22"/>
      <c r="AF455" s="22"/>
      <c r="AG455" s="22"/>
      <c r="AH455" s="22"/>
      <c r="AI455" s="22"/>
      <c r="AJ455" s="28">
        <v>0</v>
      </c>
      <c r="AK455" s="28"/>
      <c r="AL455" s="28"/>
      <c r="AM455" s="7">
        <f t="shared" si="103"/>
        <v>3231687</v>
      </c>
      <c r="AN455" s="43" t="str">
        <f>IF(O455&gt;0," ",1)</f>
        <v xml:space="preserve"> </v>
      </c>
      <c r="AO455" s="43" t="str">
        <f>IF(W455&gt;0," ",1)</f>
        <v xml:space="preserve"> </v>
      </c>
    </row>
    <row r="456" spans="1:41" ht="15.95" customHeight="1">
      <c r="A456" s="57" t="s">
        <v>164</v>
      </c>
      <c r="B456" s="57" t="s">
        <v>743</v>
      </c>
      <c r="C456" s="57" t="s">
        <v>96</v>
      </c>
      <c r="D456" s="57" t="s">
        <v>747</v>
      </c>
      <c r="E456" s="19">
        <v>1544.84</v>
      </c>
      <c r="F456" s="2">
        <f t="shared" si="101"/>
        <v>2420764.2799999998</v>
      </c>
      <c r="G456" s="41">
        <v>425680.62</v>
      </c>
      <c r="H456" s="58">
        <v>179567</v>
      </c>
      <c r="I456" s="50">
        <f t="shared" si="91"/>
        <v>134675.25</v>
      </c>
      <c r="J456" s="58">
        <v>137135</v>
      </c>
      <c r="K456" s="58">
        <v>629</v>
      </c>
      <c r="L456" s="58">
        <v>373145</v>
      </c>
      <c r="M456" s="58">
        <v>70760</v>
      </c>
      <c r="N456" s="2">
        <f t="shared" si="92"/>
        <v>1142024.8700000001</v>
      </c>
      <c r="O456" s="4">
        <f t="shared" si="93"/>
        <v>1278739</v>
      </c>
      <c r="P456" s="58">
        <v>557</v>
      </c>
      <c r="Q456" s="58">
        <v>75</v>
      </c>
      <c r="R456" s="4">
        <f t="shared" si="94"/>
        <v>58067</v>
      </c>
      <c r="S456" s="6">
        <f t="shared" si="102"/>
        <v>111120.3412</v>
      </c>
      <c r="T456" s="39">
        <v>25730402</v>
      </c>
      <c r="U456" s="6">
        <f t="shared" si="95"/>
        <v>25730.401999999998</v>
      </c>
      <c r="V456" s="6">
        <f t="shared" si="96"/>
        <v>85389.939199999993</v>
      </c>
      <c r="W456" s="4">
        <f t="shared" si="97"/>
        <v>1707799</v>
      </c>
      <c r="X456" s="21">
        <f t="shared" si="98"/>
        <v>3044605</v>
      </c>
      <c r="Y456" s="22">
        <v>0</v>
      </c>
      <c r="Z456" s="22"/>
      <c r="AA456" s="20">
        <v>0</v>
      </c>
      <c r="AB456" s="4">
        <f t="shared" si="99"/>
        <v>0</v>
      </c>
      <c r="AC456" s="4">
        <f t="shared" si="100"/>
        <v>3044605</v>
      </c>
      <c r="AD456" s="22"/>
      <c r="AE456" s="22"/>
      <c r="AF456" s="22"/>
      <c r="AG456" s="22"/>
      <c r="AH456" s="22"/>
      <c r="AI456" s="22"/>
      <c r="AJ456" s="28">
        <v>0</v>
      </c>
      <c r="AK456" s="28"/>
      <c r="AL456" s="28"/>
      <c r="AM456" s="7">
        <f t="shared" si="103"/>
        <v>3044605</v>
      </c>
      <c r="AN456" s="43" t="str">
        <f>IF(O456&gt;0," ",1)</f>
        <v xml:space="preserve"> </v>
      </c>
      <c r="AO456" s="43" t="str">
        <f>IF(W456&gt;0," ",1)</f>
        <v xml:space="preserve"> </v>
      </c>
    </row>
    <row r="457" spans="1:41" ht="15.95" customHeight="1">
      <c r="A457" s="57" t="s">
        <v>164</v>
      </c>
      <c r="B457" s="57" t="s">
        <v>743</v>
      </c>
      <c r="C457" s="57" t="s">
        <v>209</v>
      </c>
      <c r="D457" s="57" t="s">
        <v>748</v>
      </c>
      <c r="E457" s="19">
        <v>2717.93</v>
      </c>
      <c r="F457" s="2">
        <f t="shared" si="101"/>
        <v>4258996.3099999996</v>
      </c>
      <c r="G457" s="41">
        <v>2074227.7</v>
      </c>
      <c r="H457" s="58">
        <v>359902</v>
      </c>
      <c r="I457" s="50">
        <f t="shared" si="91"/>
        <v>269926.5</v>
      </c>
      <c r="J457" s="58">
        <v>274903</v>
      </c>
      <c r="K457" s="58">
        <v>1256</v>
      </c>
      <c r="L457" s="58">
        <v>659900</v>
      </c>
      <c r="M457" s="58">
        <v>95119</v>
      </c>
      <c r="N457" s="2">
        <f t="shared" si="92"/>
        <v>3375332.2</v>
      </c>
      <c r="O457" s="4">
        <f t="shared" si="93"/>
        <v>883664</v>
      </c>
      <c r="P457" s="58">
        <v>1354</v>
      </c>
      <c r="Q457" s="58">
        <v>48</v>
      </c>
      <c r="R457" s="4">
        <f t="shared" si="94"/>
        <v>90339</v>
      </c>
      <c r="S457" s="6">
        <f t="shared" si="102"/>
        <v>195500.70490000001</v>
      </c>
      <c r="T457" s="39">
        <v>134865260</v>
      </c>
      <c r="U457" s="6">
        <f t="shared" si="95"/>
        <v>134865.26</v>
      </c>
      <c r="V457" s="6">
        <f t="shared" si="96"/>
        <v>60635.444900000002</v>
      </c>
      <c r="W457" s="4">
        <f t="shared" si="97"/>
        <v>1212709</v>
      </c>
      <c r="X457" s="21">
        <f t="shared" si="98"/>
        <v>2186712</v>
      </c>
      <c r="Y457" s="22">
        <v>0</v>
      </c>
      <c r="Z457" s="22"/>
      <c r="AA457" s="20">
        <v>0</v>
      </c>
      <c r="AB457" s="4">
        <f t="shared" si="99"/>
        <v>0</v>
      </c>
      <c r="AC457" s="4">
        <f t="shared" si="100"/>
        <v>2186712</v>
      </c>
      <c r="AD457" s="22"/>
      <c r="AE457" s="22"/>
      <c r="AF457" s="22"/>
      <c r="AG457" s="22"/>
      <c r="AH457" s="22"/>
      <c r="AI457" s="22"/>
      <c r="AJ457" s="28">
        <v>0</v>
      </c>
      <c r="AK457" s="28"/>
      <c r="AL457" s="28"/>
      <c r="AM457" s="7">
        <f t="shared" si="103"/>
        <v>2186712</v>
      </c>
      <c r="AN457" s="43" t="str">
        <f>IF(O457&gt;0," ",1)</f>
        <v xml:space="preserve"> </v>
      </c>
      <c r="AO457" s="43" t="str">
        <f>IF(W457&gt;0," ",1)</f>
        <v xml:space="preserve"> </v>
      </c>
    </row>
    <row r="458" spans="1:41" ht="15.95" customHeight="1">
      <c r="A458" s="57" t="s">
        <v>164</v>
      </c>
      <c r="B458" s="57" t="s">
        <v>743</v>
      </c>
      <c r="C458" s="57" t="s">
        <v>224</v>
      </c>
      <c r="D458" s="57" t="s">
        <v>749</v>
      </c>
      <c r="E458" s="19">
        <v>2172.9299999999998</v>
      </c>
      <c r="F458" s="2">
        <f t="shared" si="101"/>
        <v>3404981.3099999996</v>
      </c>
      <c r="G458" s="41">
        <v>652493.5</v>
      </c>
      <c r="H458" s="58">
        <v>277691</v>
      </c>
      <c r="I458" s="50">
        <f t="shared" si="91"/>
        <v>208268.25</v>
      </c>
      <c r="J458" s="58">
        <v>212115</v>
      </c>
      <c r="K458" s="58">
        <v>968</v>
      </c>
      <c r="L458" s="58">
        <v>509492</v>
      </c>
      <c r="M458" s="58">
        <v>34316</v>
      </c>
      <c r="N458" s="2">
        <f t="shared" si="92"/>
        <v>1617652.75</v>
      </c>
      <c r="O458" s="4">
        <f t="shared" si="93"/>
        <v>1787329</v>
      </c>
      <c r="P458" s="58">
        <v>967</v>
      </c>
      <c r="Q458" s="58">
        <v>35</v>
      </c>
      <c r="R458" s="4">
        <f t="shared" si="94"/>
        <v>47045</v>
      </c>
      <c r="S458" s="6">
        <f t="shared" si="102"/>
        <v>156298.85490000001</v>
      </c>
      <c r="T458" s="39">
        <v>39911537</v>
      </c>
      <c r="U458" s="6">
        <f t="shared" si="95"/>
        <v>39911.536999999997</v>
      </c>
      <c r="V458" s="6">
        <f t="shared" si="96"/>
        <v>116387.31790000001</v>
      </c>
      <c r="W458" s="4">
        <f t="shared" si="97"/>
        <v>2327746</v>
      </c>
      <c r="X458" s="21">
        <f t="shared" si="98"/>
        <v>4162120</v>
      </c>
      <c r="Y458" s="22">
        <v>0</v>
      </c>
      <c r="Z458" s="22"/>
      <c r="AA458" s="20">
        <v>0</v>
      </c>
      <c r="AB458" s="4">
        <f t="shared" si="99"/>
        <v>0</v>
      </c>
      <c r="AC458" s="4">
        <f t="shared" si="100"/>
        <v>4162120</v>
      </c>
      <c r="AD458" s="22"/>
      <c r="AE458" s="22"/>
      <c r="AF458" s="22"/>
      <c r="AG458" s="22"/>
      <c r="AH458" s="22"/>
      <c r="AI458" s="22"/>
      <c r="AJ458" s="28">
        <v>0</v>
      </c>
      <c r="AK458" s="28"/>
      <c r="AL458" s="28"/>
      <c r="AM458" s="7">
        <f t="shared" si="103"/>
        <v>4162120</v>
      </c>
      <c r="AN458" s="43" t="str">
        <f>IF(O458&gt;0," ",1)</f>
        <v xml:space="preserve"> </v>
      </c>
      <c r="AO458" s="43" t="str">
        <f>IF(W458&gt;0," ",1)</f>
        <v xml:space="preserve"> </v>
      </c>
    </row>
    <row r="459" spans="1:41" ht="15.95" customHeight="1">
      <c r="A459" s="57" t="s">
        <v>164</v>
      </c>
      <c r="B459" s="57" t="s">
        <v>743</v>
      </c>
      <c r="C459" s="57" t="s">
        <v>193</v>
      </c>
      <c r="D459" s="57" t="s">
        <v>750</v>
      </c>
      <c r="E459" s="19">
        <v>2020.05</v>
      </c>
      <c r="F459" s="2">
        <f t="shared" si="101"/>
        <v>3165418.35</v>
      </c>
      <c r="G459" s="41">
        <v>607842.42000000004</v>
      </c>
      <c r="H459" s="58">
        <v>272281</v>
      </c>
      <c r="I459" s="50">
        <f t="shared" si="91"/>
        <v>204210.75</v>
      </c>
      <c r="J459" s="58">
        <v>207983</v>
      </c>
      <c r="K459" s="58">
        <v>950</v>
      </c>
      <c r="L459" s="58">
        <v>496955</v>
      </c>
      <c r="M459" s="58">
        <v>50221</v>
      </c>
      <c r="N459" s="2">
        <f t="shared" si="92"/>
        <v>1568162.17</v>
      </c>
      <c r="O459" s="4">
        <f t="shared" si="93"/>
        <v>1597256</v>
      </c>
      <c r="P459" s="58">
        <v>1066</v>
      </c>
      <c r="Q459" s="58">
        <v>33</v>
      </c>
      <c r="R459" s="4">
        <f t="shared" si="94"/>
        <v>48897</v>
      </c>
      <c r="S459" s="6">
        <f t="shared" si="102"/>
        <v>145302.19649999999</v>
      </c>
      <c r="T459" s="39">
        <v>36419558</v>
      </c>
      <c r="U459" s="6">
        <f t="shared" si="95"/>
        <v>36419.557999999997</v>
      </c>
      <c r="V459" s="6">
        <f t="shared" si="96"/>
        <v>108882.6385</v>
      </c>
      <c r="W459" s="4">
        <f t="shared" si="97"/>
        <v>2177653</v>
      </c>
      <c r="X459" s="21">
        <f t="shared" si="98"/>
        <v>3823806</v>
      </c>
      <c r="Y459" s="22">
        <v>0</v>
      </c>
      <c r="Z459" s="22"/>
      <c r="AA459" s="20">
        <v>0</v>
      </c>
      <c r="AB459" s="4">
        <f t="shared" si="99"/>
        <v>0</v>
      </c>
      <c r="AC459" s="4">
        <f t="shared" si="100"/>
        <v>3823806</v>
      </c>
      <c r="AD459" s="22"/>
      <c r="AE459" s="22"/>
      <c r="AF459" s="22"/>
      <c r="AG459" s="22"/>
      <c r="AH459" s="22"/>
      <c r="AI459" s="22"/>
      <c r="AJ459" s="28">
        <v>0</v>
      </c>
      <c r="AK459" s="28"/>
      <c r="AL459" s="28"/>
      <c r="AM459" s="7">
        <f t="shared" si="103"/>
        <v>3823806</v>
      </c>
      <c r="AN459" s="43" t="str">
        <f>IF(O459&gt;0," ",1)</f>
        <v xml:space="preserve"> </v>
      </c>
      <c r="AO459" s="43" t="str">
        <f>IF(W459&gt;0," ",1)</f>
        <v xml:space="preserve"> </v>
      </c>
    </row>
    <row r="460" spans="1:41" ht="15.95" customHeight="1">
      <c r="A460" s="57" t="s">
        <v>164</v>
      </c>
      <c r="B460" s="57" t="s">
        <v>743</v>
      </c>
      <c r="C460" s="57" t="s">
        <v>56</v>
      </c>
      <c r="D460" s="57" t="s">
        <v>751</v>
      </c>
      <c r="E460" s="19">
        <v>891.5</v>
      </c>
      <c r="F460" s="2">
        <f t="shared" si="101"/>
        <v>1396980.5</v>
      </c>
      <c r="G460" s="41">
        <v>180091.39</v>
      </c>
      <c r="H460" s="58">
        <v>109468</v>
      </c>
      <c r="I460" s="50">
        <f t="shared" si="91"/>
        <v>82101</v>
      </c>
      <c r="J460" s="58">
        <v>83599</v>
      </c>
      <c r="K460" s="58">
        <v>384</v>
      </c>
      <c r="L460" s="58">
        <v>210734</v>
      </c>
      <c r="M460" s="58">
        <v>25929</v>
      </c>
      <c r="N460" s="2">
        <f t="shared" si="92"/>
        <v>582838.39</v>
      </c>
      <c r="O460" s="4">
        <f t="shared" si="93"/>
        <v>814142</v>
      </c>
      <c r="P460" s="58">
        <v>486</v>
      </c>
      <c r="Q460" s="58">
        <v>33</v>
      </c>
      <c r="R460" s="4">
        <f t="shared" si="94"/>
        <v>22293</v>
      </c>
      <c r="S460" s="6">
        <f t="shared" si="102"/>
        <v>64125.595000000001</v>
      </c>
      <c r="T460" s="39">
        <v>10967807</v>
      </c>
      <c r="U460" s="6">
        <f t="shared" si="95"/>
        <v>10967.807000000001</v>
      </c>
      <c r="V460" s="6">
        <f t="shared" si="96"/>
        <v>53157.788</v>
      </c>
      <c r="W460" s="4">
        <f t="shared" si="97"/>
        <v>1063156</v>
      </c>
      <c r="X460" s="21">
        <f t="shared" si="98"/>
        <v>1899591</v>
      </c>
      <c r="Y460" s="22">
        <v>0</v>
      </c>
      <c r="Z460" s="22"/>
      <c r="AA460" s="20">
        <v>0</v>
      </c>
      <c r="AB460" s="4">
        <f t="shared" si="99"/>
        <v>0</v>
      </c>
      <c r="AC460" s="4">
        <f t="shared" si="100"/>
        <v>1899591</v>
      </c>
      <c r="AD460" s="22"/>
      <c r="AE460" s="22"/>
      <c r="AF460" s="22"/>
      <c r="AG460" s="22"/>
      <c r="AH460" s="22"/>
      <c r="AI460" s="22"/>
      <c r="AJ460" s="28">
        <v>0</v>
      </c>
      <c r="AK460" s="28"/>
      <c r="AL460" s="28"/>
      <c r="AM460" s="7">
        <f t="shared" si="103"/>
        <v>1899591</v>
      </c>
      <c r="AN460" s="43" t="str">
        <f>IF(O460&gt;0," ",1)</f>
        <v xml:space="preserve"> </v>
      </c>
      <c r="AO460" s="43" t="str">
        <f>IF(W460&gt;0," ",1)</f>
        <v xml:space="preserve"> </v>
      </c>
    </row>
    <row r="461" spans="1:41" ht="15.95" customHeight="1">
      <c r="A461" s="57" t="s">
        <v>164</v>
      </c>
      <c r="B461" s="57" t="s">
        <v>743</v>
      </c>
      <c r="C461" s="57" t="s">
        <v>29</v>
      </c>
      <c r="D461" s="57" t="s">
        <v>752</v>
      </c>
      <c r="E461" s="19">
        <v>1913.3100000000004</v>
      </c>
      <c r="F461" s="2">
        <f t="shared" si="101"/>
        <v>2998156.7700000005</v>
      </c>
      <c r="G461" s="41">
        <v>1879646.35</v>
      </c>
      <c r="H461" s="58">
        <v>250248</v>
      </c>
      <c r="I461" s="50">
        <f t="shared" si="91"/>
        <v>187686</v>
      </c>
      <c r="J461" s="58">
        <v>191182</v>
      </c>
      <c r="K461" s="58">
        <v>870</v>
      </c>
      <c r="L461" s="58">
        <v>400732</v>
      </c>
      <c r="M461" s="58">
        <v>14240</v>
      </c>
      <c r="N461" s="2">
        <f t="shared" si="92"/>
        <v>2674356.35</v>
      </c>
      <c r="O461" s="4">
        <f t="shared" si="93"/>
        <v>323800</v>
      </c>
      <c r="P461" s="58">
        <v>1055</v>
      </c>
      <c r="Q461" s="58">
        <v>33</v>
      </c>
      <c r="R461" s="4">
        <f t="shared" si="94"/>
        <v>48393</v>
      </c>
      <c r="S461" s="6">
        <f t="shared" si="102"/>
        <v>137624.38829999999</v>
      </c>
      <c r="T461" s="39">
        <v>120105198</v>
      </c>
      <c r="U461" s="6">
        <f t="shared" si="95"/>
        <v>120105.198</v>
      </c>
      <c r="V461" s="6">
        <f t="shared" si="96"/>
        <v>17519.190299999987</v>
      </c>
      <c r="W461" s="4">
        <f t="shared" si="97"/>
        <v>350384</v>
      </c>
      <c r="X461" s="21">
        <f t="shared" si="98"/>
        <v>722577</v>
      </c>
      <c r="Y461" s="22">
        <v>0</v>
      </c>
      <c r="Z461" s="22"/>
      <c r="AA461" s="20">
        <v>0</v>
      </c>
      <c r="AB461" s="4">
        <f t="shared" si="99"/>
        <v>0</v>
      </c>
      <c r="AC461" s="4">
        <f t="shared" si="100"/>
        <v>722577</v>
      </c>
      <c r="AD461" s="22"/>
      <c r="AE461" s="22"/>
      <c r="AF461" s="22"/>
      <c r="AG461" s="22"/>
      <c r="AH461" s="22"/>
      <c r="AI461" s="22"/>
      <c r="AJ461" s="28">
        <v>0</v>
      </c>
      <c r="AK461" s="28"/>
      <c r="AL461" s="28">
        <v>2589</v>
      </c>
      <c r="AM461" s="7">
        <f t="shared" si="103"/>
        <v>725166</v>
      </c>
      <c r="AN461" s="43" t="str">
        <f>IF(O461&gt;0," ",1)</f>
        <v xml:space="preserve"> </v>
      </c>
      <c r="AO461" s="43" t="str">
        <f>IF(W461&gt;0," ",1)</f>
        <v xml:space="preserve"> </v>
      </c>
    </row>
    <row r="462" spans="1:41" ht="15.95" customHeight="1">
      <c r="A462" s="57" t="s">
        <v>236</v>
      </c>
      <c r="B462" s="57" t="s">
        <v>753</v>
      </c>
      <c r="C462" s="57" t="s">
        <v>237</v>
      </c>
      <c r="D462" s="57" t="s">
        <v>754</v>
      </c>
      <c r="E462" s="19">
        <v>353.39</v>
      </c>
      <c r="F462" s="2">
        <f t="shared" si="101"/>
        <v>553762.13</v>
      </c>
      <c r="G462" s="41">
        <v>24029.37</v>
      </c>
      <c r="H462" s="58">
        <v>24262</v>
      </c>
      <c r="I462" s="50">
        <f t="shared" si="91"/>
        <v>18196.5</v>
      </c>
      <c r="J462" s="58">
        <v>26250</v>
      </c>
      <c r="K462" s="58">
        <v>0</v>
      </c>
      <c r="L462" s="58">
        <v>0</v>
      </c>
      <c r="M462" s="58">
        <v>5005</v>
      </c>
      <c r="N462" s="2">
        <f t="shared" si="92"/>
        <v>73480.87</v>
      </c>
      <c r="O462" s="4">
        <f t="shared" si="93"/>
        <v>480281</v>
      </c>
      <c r="P462" s="58">
        <v>185</v>
      </c>
      <c r="Q462" s="58">
        <v>33</v>
      </c>
      <c r="R462" s="4">
        <f t="shared" si="94"/>
        <v>8486</v>
      </c>
      <c r="S462" s="6">
        <f t="shared" si="102"/>
        <v>25419.342700000001</v>
      </c>
      <c r="T462" s="39">
        <v>1323203</v>
      </c>
      <c r="U462" s="6">
        <f t="shared" si="95"/>
        <v>1323.203</v>
      </c>
      <c r="V462" s="6">
        <f t="shared" si="96"/>
        <v>24096.1397</v>
      </c>
      <c r="W462" s="4">
        <f t="shared" si="97"/>
        <v>481923</v>
      </c>
      <c r="X462" s="21">
        <f t="shared" si="98"/>
        <v>970690</v>
      </c>
      <c r="Y462" s="22">
        <v>0</v>
      </c>
      <c r="Z462" s="22"/>
      <c r="AA462" s="20">
        <v>0</v>
      </c>
      <c r="AB462" s="4">
        <f t="shared" si="99"/>
        <v>0</v>
      </c>
      <c r="AC462" s="4">
        <f t="shared" si="100"/>
        <v>970690</v>
      </c>
      <c r="AD462" s="22"/>
      <c r="AE462" s="22"/>
      <c r="AF462" s="22"/>
      <c r="AG462" s="22"/>
      <c r="AH462" s="22"/>
      <c r="AI462" s="22"/>
      <c r="AJ462" s="28">
        <v>0</v>
      </c>
      <c r="AK462" s="28"/>
      <c r="AL462" s="28"/>
      <c r="AM462" s="7">
        <f t="shared" si="103"/>
        <v>970690</v>
      </c>
      <c r="AN462" s="43" t="str">
        <f>IF(O462&gt;0," ",1)</f>
        <v xml:space="preserve"> </v>
      </c>
      <c r="AO462" s="43" t="str">
        <f>IF(W462&gt;0," ",1)</f>
        <v xml:space="preserve"> </v>
      </c>
    </row>
    <row r="463" spans="1:41" ht="15.95" customHeight="1">
      <c r="A463" s="57" t="s">
        <v>236</v>
      </c>
      <c r="B463" s="57" t="s">
        <v>753</v>
      </c>
      <c r="C463" s="57" t="s">
        <v>51</v>
      </c>
      <c r="D463" s="57" t="s">
        <v>755</v>
      </c>
      <c r="E463" s="19">
        <v>2793.14</v>
      </c>
      <c r="F463" s="2">
        <f t="shared" si="101"/>
        <v>4376850.38</v>
      </c>
      <c r="G463" s="41">
        <v>709414.83</v>
      </c>
      <c r="H463" s="58">
        <v>248613</v>
      </c>
      <c r="I463" s="50">
        <f t="shared" si="91"/>
        <v>186459.75</v>
      </c>
      <c r="J463" s="58">
        <v>267451</v>
      </c>
      <c r="K463" s="58">
        <v>275209</v>
      </c>
      <c r="L463" s="58">
        <v>670765</v>
      </c>
      <c r="M463" s="58">
        <v>14499</v>
      </c>
      <c r="N463" s="2">
        <f t="shared" si="92"/>
        <v>2123798.58</v>
      </c>
      <c r="O463" s="4">
        <f t="shared" si="93"/>
        <v>2253052</v>
      </c>
      <c r="P463" s="58">
        <v>921</v>
      </c>
      <c r="Q463" s="58">
        <v>33</v>
      </c>
      <c r="R463" s="4">
        <f t="shared" si="94"/>
        <v>42246</v>
      </c>
      <c r="S463" s="6">
        <f t="shared" si="102"/>
        <v>200910.56020000001</v>
      </c>
      <c r="T463" s="39">
        <v>43872284</v>
      </c>
      <c r="U463" s="6">
        <f t="shared" si="95"/>
        <v>43872.284</v>
      </c>
      <c r="V463" s="6">
        <f t="shared" si="96"/>
        <v>157038.27620000002</v>
      </c>
      <c r="W463" s="4">
        <f t="shared" si="97"/>
        <v>3140766</v>
      </c>
      <c r="X463" s="21">
        <f t="shared" si="98"/>
        <v>5436064</v>
      </c>
      <c r="Y463" s="22">
        <v>0</v>
      </c>
      <c r="Z463" s="22"/>
      <c r="AA463" s="20">
        <v>0</v>
      </c>
      <c r="AB463" s="4">
        <f t="shared" si="99"/>
        <v>0</v>
      </c>
      <c r="AC463" s="4">
        <f t="shared" si="100"/>
        <v>5436064</v>
      </c>
      <c r="AD463" s="22"/>
      <c r="AE463" s="22"/>
      <c r="AF463" s="22"/>
      <c r="AG463" s="22"/>
      <c r="AH463" s="22"/>
      <c r="AI463" s="22"/>
      <c r="AJ463" s="28">
        <v>0</v>
      </c>
      <c r="AK463" s="28"/>
      <c r="AL463" s="28"/>
      <c r="AM463" s="7">
        <f t="shared" si="103"/>
        <v>5436064</v>
      </c>
      <c r="AN463" s="43" t="str">
        <f>IF(O463&gt;0," ",1)</f>
        <v xml:space="preserve"> </v>
      </c>
      <c r="AO463" s="43" t="str">
        <f>IF(W463&gt;0," ",1)</f>
        <v xml:space="preserve"> </v>
      </c>
    </row>
    <row r="464" spans="1:41" ht="15.95" customHeight="1">
      <c r="A464" s="57" t="s">
        <v>236</v>
      </c>
      <c r="B464" s="57" t="s">
        <v>753</v>
      </c>
      <c r="C464" s="57" t="s">
        <v>192</v>
      </c>
      <c r="D464" s="57" t="s">
        <v>756</v>
      </c>
      <c r="E464" s="19">
        <v>1293.5</v>
      </c>
      <c r="F464" s="2">
        <f t="shared" si="101"/>
        <v>2026914.5</v>
      </c>
      <c r="G464" s="41">
        <v>251614.02</v>
      </c>
      <c r="H464" s="58">
        <v>109247</v>
      </c>
      <c r="I464" s="50">
        <f t="shared" si="91"/>
        <v>81935.25</v>
      </c>
      <c r="J464" s="58">
        <v>117220</v>
      </c>
      <c r="K464" s="58">
        <v>120583</v>
      </c>
      <c r="L464" s="58">
        <v>323722</v>
      </c>
      <c r="M464" s="58">
        <v>6941</v>
      </c>
      <c r="N464" s="2">
        <f t="shared" si="92"/>
        <v>902015.27</v>
      </c>
      <c r="O464" s="4">
        <f t="shared" si="93"/>
        <v>1124899</v>
      </c>
      <c r="P464" s="58">
        <v>211</v>
      </c>
      <c r="Q464" s="58">
        <v>55</v>
      </c>
      <c r="R464" s="4">
        <f t="shared" si="94"/>
        <v>16131</v>
      </c>
      <c r="S464" s="6">
        <f t="shared" si="102"/>
        <v>93041.455000000002</v>
      </c>
      <c r="T464" s="39">
        <v>14796077</v>
      </c>
      <c r="U464" s="6">
        <f t="shared" si="95"/>
        <v>14796.076999999999</v>
      </c>
      <c r="V464" s="6">
        <f t="shared" si="96"/>
        <v>78245.377999999997</v>
      </c>
      <c r="W464" s="4">
        <f t="shared" si="97"/>
        <v>1564908</v>
      </c>
      <c r="X464" s="21">
        <f t="shared" si="98"/>
        <v>2705938</v>
      </c>
      <c r="Y464" s="22">
        <v>0</v>
      </c>
      <c r="Z464" s="22"/>
      <c r="AA464" s="20">
        <v>0</v>
      </c>
      <c r="AB464" s="4">
        <f t="shared" si="99"/>
        <v>0</v>
      </c>
      <c r="AC464" s="4">
        <f t="shared" si="100"/>
        <v>2705938</v>
      </c>
      <c r="AD464" s="22"/>
      <c r="AE464" s="22"/>
      <c r="AF464" s="22"/>
      <c r="AG464" s="22"/>
      <c r="AH464" s="22"/>
      <c r="AI464" s="22"/>
      <c r="AJ464" s="28">
        <v>0</v>
      </c>
      <c r="AK464" s="28"/>
      <c r="AL464" s="28"/>
      <c r="AM464" s="7">
        <f t="shared" si="103"/>
        <v>2705938</v>
      </c>
      <c r="AN464" s="43" t="str">
        <f>IF(O464&gt;0," ",1)</f>
        <v xml:space="preserve"> </v>
      </c>
      <c r="AO464" s="43" t="str">
        <f>IF(W464&gt;0," ",1)</f>
        <v xml:space="preserve"> </v>
      </c>
    </row>
    <row r="465" spans="1:41" ht="15.95" customHeight="1">
      <c r="A465" s="57" t="s">
        <v>236</v>
      </c>
      <c r="B465" s="57" t="s">
        <v>753</v>
      </c>
      <c r="C465" s="57" t="s">
        <v>96</v>
      </c>
      <c r="D465" s="57" t="s">
        <v>757</v>
      </c>
      <c r="E465" s="19">
        <v>490.42</v>
      </c>
      <c r="F465" s="2">
        <f t="shared" si="101"/>
        <v>768488.14</v>
      </c>
      <c r="G465" s="41">
        <v>139920.38</v>
      </c>
      <c r="H465" s="58">
        <v>40189</v>
      </c>
      <c r="I465" s="50">
        <f t="shared" si="91"/>
        <v>30141.75</v>
      </c>
      <c r="J465" s="58">
        <v>43400</v>
      </c>
      <c r="K465" s="58">
        <v>44580</v>
      </c>
      <c r="L465" s="58">
        <v>119732</v>
      </c>
      <c r="M465" s="58">
        <v>26654</v>
      </c>
      <c r="N465" s="2">
        <f t="shared" si="92"/>
        <v>404428.13</v>
      </c>
      <c r="O465" s="4">
        <f t="shared" si="93"/>
        <v>364060</v>
      </c>
      <c r="P465" s="58">
        <v>222</v>
      </c>
      <c r="Q465" s="58">
        <v>68</v>
      </c>
      <c r="R465" s="4">
        <f t="shared" si="94"/>
        <v>20983</v>
      </c>
      <c r="S465" s="6">
        <f t="shared" si="102"/>
        <v>35275.910600000003</v>
      </c>
      <c r="T465" s="39">
        <v>7963596</v>
      </c>
      <c r="U465" s="6">
        <f t="shared" si="95"/>
        <v>7963.5959999999995</v>
      </c>
      <c r="V465" s="6">
        <f t="shared" si="96"/>
        <v>27312.314600000005</v>
      </c>
      <c r="W465" s="4">
        <f t="shared" si="97"/>
        <v>546246</v>
      </c>
      <c r="X465" s="21">
        <f t="shared" si="98"/>
        <v>931289</v>
      </c>
      <c r="Y465" s="22">
        <v>0</v>
      </c>
      <c r="Z465" s="22"/>
      <c r="AA465" s="20">
        <v>0</v>
      </c>
      <c r="AB465" s="4">
        <f t="shared" si="99"/>
        <v>0</v>
      </c>
      <c r="AC465" s="4">
        <f t="shared" si="100"/>
        <v>931289</v>
      </c>
      <c r="AD465" s="22"/>
      <c r="AE465" s="22"/>
      <c r="AF465" s="22"/>
      <c r="AG465" s="22"/>
      <c r="AH465" s="22"/>
      <c r="AI465" s="22"/>
      <c r="AJ465" s="28">
        <v>0</v>
      </c>
      <c r="AK465" s="28"/>
      <c r="AL465" s="28"/>
      <c r="AM465" s="7">
        <f t="shared" si="103"/>
        <v>931289</v>
      </c>
      <c r="AN465" s="43" t="str">
        <f>IF(O465&gt;0," ",1)</f>
        <v xml:space="preserve"> </v>
      </c>
      <c r="AO465" s="43" t="str">
        <f>IF(W465&gt;0," ",1)</f>
        <v xml:space="preserve"> </v>
      </c>
    </row>
    <row r="466" spans="1:41" ht="15.95" customHeight="1">
      <c r="A466" s="57" t="s">
        <v>236</v>
      </c>
      <c r="B466" s="57" t="s">
        <v>753</v>
      </c>
      <c r="C466" s="57" t="s">
        <v>209</v>
      </c>
      <c r="D466" s="57" t="s">
        <v>758</v>
      </c>
      <c r="E466" s="19">
        <v>1120.68</v>
      </c>
      <c r="F466" s="2">
        <f t="shared" si="101"/>
        <v>1756105.56</v>
      </c>
      <c r="G466" s="41">
        <v>700049.22</v>
      </c>
      <c r="H466" s="58">
        <v>99217</v>
      </c>
      <c r="I466" s="50">
        <f t="shared" si="91"/>
        <v>74412.75</v>
      </c>
      <c r="J466" s="58">
        <v>107345</v>
      </c>
      <c r="K466" s="58">
        <v>110562</v>
      </c>
      <c r="L466" s="58">
        <v>285891</v>
      </c>
      <c r="M466" s="58">
        <v>57022</v>
      </c>
      <c r="N466" s="2">
        <f t="shared" si="92"/>
        <v>1335281.97</v>
      </c>
      <c r="O466" s="4">
        <f t="shared" si="93"/>
        <v>420824</v>
      </c>
      <c r="P466" s="58">
        <v>433</v>
      </c>
      <c r="Q466" s="58">
        <v>77</v>
      </c>
      <c r="R466" s="4">
        <f t="shared" si="94"/>
        <v>46344</v>
      </c>
      <c r="S466" s="6">
        <f t="shared" si="102"/>
        <v>80610.512400000007</v>
      </c>
      <c r="T466" s="39">
        <v>45028512</v>
      </c>
      <c r="U466" s="6">
        <f t="shared" si="95"/>
        <v>45028.512000000002</v>
      </c>
      <c r="V466" s="6">
        <f t="shared" si="96"/>
        <v>35582.000400000004</v>
      </c>
      <c r="W466" s="4">
        <f t="shared" si="97"/>
        <v>711640</v>
      </c>
      <c r="X466" s="21">
        <f t="shared" si="98"/>
        <v>1178808</v>
      </c>
      <c r="Y466" s="22">
        <v>0</v>
      </c>
      <c r="Z466" s="22"/>
      <c r="AA466" s="20">
        <v>0</v>
      </c>
      <c r="AB466" s="4">
        <f t="shared" si="99"/>
        <v>0</v>
      </c>
      <c r="AC466" s="4">
        <f t="shared" si="100"/>
        <v>1178808</v>
      </c>
      <c r="AD466" s="22"/>
      <c r="AE466" s="22"/>
      <c r="AF466" s="22"/>
      <c r="AG466" s="22"/>
      <c r="AH466" s="22"/>
      <c r="AI466" s="22"/>
      <c r="AJ466" s="28">
        <v>0</v>
      </c>
      <c r="AK466" s="28"/>
      <c r="AL466" s="28"/>
      <c r="AM466" s="7">
        <f t="shared" si="103"/>
        <v>1178808</v>
      </c>
      <c r="AN466" s="43" t="str">
        <f>IF(O466&gt;0," ",1)</f>
        <v xml:space="preserve"> </v>
      </c>
      <c r="AO466" s="43" t="str">
        <f>IF(W466&gt;0," ",1)</f>
        <v xml:space="preserve"> </v>
      </c>
    </row>
    <row r="467" spans="1:41" ht="15.95" customHeight="1">
      <c r="A467" s="57" t="s">
        <v>236</v>
      </c>
      <c r="B467" s="57" t="s">
        <v>753</v>
      </c>
      <c r="C467" s="57" t="s">
        <v>193</v>
      </c>
      <c r="D467" s="57" t="s">
        <v>759</v>
      </c>
      <c r="E467" s="19">
        <v>516.79999999999995</v>
      </c>
      <c r="F467" s="2">
        <f t="shared" si="101"/>
        <v>809825.6</v>
      </c>
      <c r="G467" s="41">
        <v>120272.12</v>
      </c>
      <c r="H467" s="58">
        <v>40859</v>
      </c>
      <c r="I467" s="50">
        <f t="shared" si="91"/>
        <v>30644.25</v>
      </c>
      <c r="J467" s="58">
        <v>43899</v>
      </c>
      <c r="K467" s="58">
        <v>45126</v>
      </c>
      <c r="L467" s="58">
        <v>114551</v>
      </c>
      <c r="M467" s="58">
        <v>28375</v>
      </c>
      <c r="N467" s="2">
        <f t="shared" si="92"/>
        <v>382867.37</v>
      </c>
      <c r="O467" s="4">
        <f t="shared" si="93"/>
        <v>426958</v>
      </c>
      <c r="P467" s="58">
        <v>279</v>
      </c>
      <c r="Q467" s="58">
        <v>66</v>
      </c>
      <c r="R467" s="4">
        <f t="shared" si="94"/>
        <v>25595</v>
      </c>
      <c r="S467" s="6">
        <f t="shared" si="102"/>
        <v>37173.423999999999</v>
      </c>
      <c r="T467" s="39">
        <v>6837528</v>
      </c>
      <c r="U467" s="6">
        <f t="shared" si="95"/>
        <v>6837.5280000000002</v>
      </c>
      <c r="V467" s="6">
        <f t="shared" si="96"/>
        <v>30335.896000000001</v>
      </c>
      <c r="W467" s="4">
        <f t="shared" si="97"/>
        <v>606718</v>
      </c>
      <c r="X467" s="21">
        <f t="shared" si="98"/>
        <v>1059271</v>
      </c>
      <c r="Y467" s="22">
        <v>0</v>
      </c>
      <c r="Z467" s="22"/>
      <c r="AA467" s="20">
        <v>0</v>
      </c>
      <c r="AB467" s="4">
        <f t="shared" si="99"/>
        <v>0</v>
      </c>
      <c r="AC467" s="4">
        <f t="shared" si="100"/>
        <v>1059271</v>
      </c>
      <c r="AD467" s="22"/>
      <c r="AE467" s="22"/>
      <c r="AF467" s="22"/>
      <c r="AG467" s="22"/>
      <c r="AH467" s="22"/>
      <c r="AI467" s="22"/>
      <c r="AJ467" s="28">
        <v>0</v>
      </c>
      <c r="AK467" s="28"/>
      <c r="AL467" s="28"/>
      <c r="AM467" s="7">
        <f t="shared" si="103"/>
        <v>1059271</v>
      </c>
      <c r="AN467" s="43" t="str">
        <f>IF(O467&gt;0," ",1)</f>
        <v xml:space="preserve"> </v>
      </c>
      <c r="AO467" s="43" t="str">
        <f>IF(W467&gt;0," ",1)</f>
        <v xml:space="preserve"> </v>
      </c>
    </row>
    <row r="468" spans="1:41" ht="15.95" customHeight="1">
      <c r="A468" s="57" t="s">
        <v>236</v>
      </c>
      <c r="B468" s="57" t="s">
        <v>753</v>
      </c>
      <c r="C468" s="57" t="s">
        <v>56</v>
      </c>
      <c r="D468" s="57" t="s">
        <v>760</v>
      </c>
      <c r="E468" s="19">
        <v>475.39</v>
      </c>
      <c r="F468" s="2">
        <f t="shared" si="101"/>
        <v>744936.13</v>
      </c>
      <c r="G468" s="41">
        <v>117465.07</v>
      </c>
      <c r="H468" s="58">
        <v>41592</v>
      </c>
      <c r="I468" s="50">
        <f t="shared" si="91"/>
        <v>31194</v>
      </c>
      <c r="J468" s="58">
        <v>44821</v>
      </c>
      <c r="K468" s="58">
        <v>46075</v>
      </c>
      <c r="L468" s="58">
        <v>111296</v>
      </c>
      <c r="M468" s="58">
        <v>26194</v>
      </c>
      <c r="N468" s="2">
        <f t="shared" si="92"/>
        <v>377045.07</v>
      </c>
      <c r="O468" s="4">
        <f t="shared" si="93"/>
        <v>367891</v>
      </c>
      <c r="P468" s="58">
        <v>280</v>
      </c>
      <c r="Q468" s="58">
        <v>33</v>
      </c>
      <c r="R468" s="4">
        <f t="shared" si="94"/>
        <v>12844</v>
      </c>
      <c r="S468" s="6">
        <f t="shared" si="102"/>
        <v>34194.8027</v>
      </c>
      <c r="T468" s="39">
        <v>6408351</v>
      </c>
      <c r="U468" s="6">
        <f t="shared" si="95"/>
        <v>6408.3509999999997</v>
      </c>
      <c r="V468" s="6">
        <f t="shared" si="96"/>
        <v>27786.451700000001</v>
      </c>
      <c r="W468" s="4">
        <f t="shared" si="97"/>
        <v>555729</v>
      </c>
      <c r="X468" s="21">
        <f t="shared" si="98"/>
        <v>936464</v>
      </c>
      <c r="Y468" s="22">
        <v>0</v>
      </c>
      <c r="Z468" s="22"/>
      <c r="AA468" s="20">
        <v>0</v>
      </c>
      <c r="AB468" s="4">
        <f t="shared" si="99"/>
        <v>0</v>
      </c>
      <c r="AC468" s="4">
        <f t="shared" si="100"/>
        <v>936464</v>
      </c>
      <c r="AD468" s="22"/>
      <c r="AE468" s="22"/>
      <c r="AF468" s="22"/>
      <c r="AG468" s="22"/>
      <c r="AH468" s="22"/>
      <c r="AI468" s="22"/>
      <c r="AJ468" s="28">
        <v>0</v>
      </c>
      <c r="AK468" s="28"/>
      <c r="AL468" s="28"/>
      <c r="AM468" s="7">
        <f t="shared" si="103"/>
        <v>936464</v>
      </c>
      <c r="AN468" s="43" t="str">
        <f>IF(O468&gt;0," ",1)</f>
        <v xml:space="preserve"> </v>
      </c>
      <c r="AO468" s="43" t="str">
        <f>IF(W468&gt;0," ",1)</f>
        <v xml:space="preserve"> </v>
      </c>
    </row>
    <row r="469" spans="1:41" ht="15.95" customHeight="1">
      <c r="A469" s="57" t="s">
        <v>236</v>
      </c>
      <c r="B469" s="57" t="s">
        <v>753</v>
      </c>
      <c r="C469" s="57" t="s">
        <v>114</v>
      </c>
      <c r="D469" s="57" t="s">
        <v>761</v>
      </c>
      <c r="E469" s="19">
        <v>396.3</v>
      </c>
      <c r="F469" s="2">
        <f t="shared" si="101"/>
        <v>621002.1</v>
      </c>
      <c r="G469" s="41">
        <v>99280.19</v>
      </c>
      <c r="H469" s="58">
        <v>30920</v>
      </c>
      <c r="I469" s="50">
        <f t="shared" si="91"/>
        <v>23190</v>
      </c>
      <c r="J469" s="58">
        <v>33305</v>
      </c>
      <c r="K469" s="58">
        <v>34061</v>
      </c>
      <c r="L469" s="58">
        <v>87385</v>
      </c>
      <c r="M469" s="58">
        <v>42631</v>
      </c>
      <c r="N469" s="2">
        <f t="shared" si="92"/>
        <v>319852.19</v>
      </c>
      <c r="O469" s="4">
        <f t="shared" si="93"/>
        <v>301150</v>
      </c>
      <c r="P469" s="58">
        <v>166</v>
      </c>
      <c r="Q469" s="58">
        <v>84</v>
      </c>
      <c r="R469" s="4">
        <f t="shared" si="94"/>
        <v>19382</v>
      </c>
      <c r="S469" s="6">
        <f t="shared" si="102"/>
        <v>28505.859</v>
      </c>
      <c r="T469" s="39">
        <v>5557358</v>
      </c>
      <c r="U469" s="6">
        <f t="shared" si="95"/>
        <v>5557.3580000000002</v>
      </c>
      <c r="V469" s="6">
        <f t="shared" si="96"/>
        <v>22948.501</v>
      </c>
      <c r="W469" s="4">
        <f t="shared" si="97"/>
        <v>458970</v>
      </c>
      <c r="X469" s="21">
        <f t="shared" si="98"/>
        <v>779502</v>
      </c>
      <c r="Y469" s="22">
        <v>0</v>
      </c>
      <c r="Z469" s="22"/>
      <c r="AA469" s="20">
        <v>0</v>
      </c>
      <c r="AB469" s="4">
        <f t="shared" si="99"/>
        <v>0</v>
      </c>
      <c r="AC469" s="4">
        <f t="shared" si="100"/>
        <v>779502</v>
      </c>
      <c r="AD469" s="22"/>
      <c r="AE469" s="22"/>
      <c r="AF469" s="22"/>
      <c r="AG469" s="22"/>
      <c r="AH469" s="22"/>
      <c r="AI469" s="22"/>
      <c r="AJ469" s="28">
        <v>0</v>
      </c>
      <c r="AK469" s="28"/>
      <c r="AL469" s="28"/>
      <c r="AM469" s="7">
        <f t="shared" si="103"/>
        <v>779502</v>
      </c>
      <c r="AN469" s="43" t="str">
        <f>IF(O469&gt;0," ",1)</f>
        <v xml:space="preserve"> </v>
      </c>
      <c r="AO469" s="43" t="str">
        <f>IF(W469&gt;0," ",1)</f>
        <v xml:space="preserve"> </v>
      </c>
    </row>
    <row r="470" spans="1:41" ht="15.95" customHeight="1">
      <c r="A470" s="57" t="s">
        <v>236</v>
      </c>
      <c r="B470" s="57" t="s">
        <v>753</v>
      </c>
      <c r="C470" s="57" t="s">
        <v>38</v>
      </c>
      <c r="D470" s="57" t="s">
        <v>762</v>
      </c>
      <c r="E470" s="19">
        <v>667.79</v>
      </c>
      <c r="F470" s="2">
        <f t="shared" si="101"/>
        <v>1046426.9299999999</v>
      </c>
      <c r="G470" s="41">
        <v>262483.75</v>
      </c>
      <c r="H470" s="58">
        <v>59259</v>
      </c>
      <c r="I470" s="50">
        <f t="shared" si="91"/>
        <v>44444.25</v>
      </c>
      <c r="J470" s="58">
        <v>63834</v>
      </c>
      <c r="K470" s="58">
        <v>66069</v>
      </c>
      <c r="L470" s="58">
        <v>160602</v>
      </c>
      <c r="M470" s="58">
        <v>81555</v>
      </c>
      <c r="N470" s="2">
        <f t="shared" si="92"/>
        <v>678988</v>
      </c>
      <c r="O470" s="4">
        <f t="shared" si="93"/>
        <v>367439</v>
      </c>
      <c r="P470" s="58">
        <v>386</v>
      </c>
      <c r="Q470" s="58">
        <v>70</v>
      </c>
      <c r="R470" s="4">
        <f t="shared" si="94"/>
        <v>37558</v>
      </c>
      <c r="S470" s="6">
        <f t="shared" si="102"/>
        <v>48034.134700000002</v>
      </c>
      <c r="T470" s="39">
        <v>13766470</v>
      </c>
      <c r="U470" s="6">
        <f t="shared" si="95"/>
        <v>13766.47</v>
      </c>
      <c r="V470" s="6">
        <f t="shared" si="96"/>
        <v>34267.664700000001</v>
      </c>
      <c r="W470" s="4">
        <f t="shared" si="97"/>
        <v>685353</v>
      </c>
      <c r="X470" s="21">
        <f t="shared" si="98"/>
        <v>1090350</v>
      </c>
      <c r="Y470" s="22">
        <v>0</v>
      </c>
      <c r="Z470" s="22"/>
      <c r="AA470" s="20">
        <v>0</v>
      </c>
      <c r="AB470" s="4">
        <f t="shared" si="99"/>
        <v>0</v>
      </c>
      <c r="AC470" s="4">
        <f t="shared" si="100"/>
        <v>1090350</v>
      </c>
      <c r="AD470" s="22"/>
      <c r="AE470" s="22"/>
      <c r="AF470" s="22"/>
      <c r="AG470" s="22"/>
      <c r="AH470" s="22"/>
      <c r="AI470" s="22"/>
      <c r="AJ470" s="28">
        <v>0</v>
      </c>
      <c r="AK470" s="28"/>
      <c r="AL470" s="28"/>
      <c r="AM470" s="7">
        <f t="shared" si="103"/>
        <v>1090350</v>
      </c>
      <c r="AN470" s="43" t="str">
        <f>IF(O470&gt;0," ",1)</f>
        <v xml:space="preserve"> </v>
      </c>
      <c r="AO470" s="43" t="str">
        <f>IF(W470&gt;0," ",1)</f>
        <v xml:space="preserve"> </v>
      </c>
    </row>
    <row r="471" spans="1:41" ht="15.95" customHeight="1">
      <c r="A471" s="57" t="s">
        <v>236</v>
      </c>
      <c r="B471" s="57" t="s">
        <v>753</v>
      </c>
      <c r="C471" s="57" t="s">
        <v>86</v>
      </c>
      <c r="D471" s="57" t="s">
        <v>763</v>
      </c>
      <c r="E471" s="19">
        <v>451.53</v>
      </c>
      <c r="F471" s="2">
        <f t="shared" si="101"/>
        <v>707547.51</v>
      </c>
      <c r="G471" s="41">
        <v>426905.94</v>
      </c>
      <c r="H471" s="58">
        <v>33585</v>
      </c>
      <c r="I471" s="50">
        <f t="shared" si="91"/>
        <v>25188.75</v>
      </c>
      <c r="J471" s="58">
        <v>35992</v>
      </c>
      <c r="K471" s="58">
        <v>37109</v>
      </c>
      <c r="L471" s="58">
        <v>105366</v>
      </c>
      <c r="M471" s="58">
        <v>70465</v>
      </c>
      <c r="N471" s="2">
        <f t="shared" si="92"/>
        <v>701026.69</v>
      </c>
      <c r="O471" s="4">
        <f t="shared" si="93"/>
        <v>6521</v>
      </c>
      <c r="P471" s="58">
        <v>204</v>
      </c>
      <c r="Q471" s="58">
        <v>86</v>
      </c>
      <c r="R471" s="4">
        <f t="shared" si="94"/>
        <v>24386</v>
      </c>
      <c r="S471" s="6">
        <f t="shared" si="102"/>
        <v>32478.552899999999</v>
      </c>
      <c r="T471" s="39">
        <v>23671082</v>
      </c>
      <c r="U471" s="6">
        <f t="shared" si="95"/>
        <v>23671.081999999999</v>
      </c>
      <c r="V471" s="6">
        <f t="shared" si="96"/>
        <v>8807.4709000000003</v>
      </c>
      <c r="W471" s="4">
        <f t="shared" si="97"/>
        <v>176149</v>
      </c>
      <c r="X471" s="21">
        <f t="shared" si="98"/>
        <v>207056</v>
      </c>
      <c r="Y471" s="22">
        <v>0</v>
      </c>
      <c r="Z471" s="22"/>
      <c r="AA471" s="20">
        <v>0</v>
      </c>
      <c r="AB471" s="4">
        <f t="shared" si="99"/>
        <v>0</v>
      </c>
      <c r="AC471" s="4">
        <f t="shared" si="100"/>
        <v>207056</v>
      </c>
      <c r="AD471" s="22"/>
      <c r="AE471" s="22"/>
      <c r="AF471" s="22"/>
      <c r="AG471" s="22"/>
      <c r="AH471" s="22"/>
      <c r="AI471" s="22"/>
      <c r="AJ471" s="28">
        <v>0</v>
      </c>
      <c r="AK471" s="28"/>
      <c r="AL471" s="28"/>
      <c r="AM471" s="7">
        <f t="shared" si="103"/>
        <v>207056</v>
      </c>
      <c r="AN471" s="43" t="str">
        <f>IF(O471&gt;0," ",1)</f>
        <v xml:space="preserve"> </v>
      </c>
      <c r="AO471" s="43" t="str">
        <f>IF(W471&gt;0," ",1)</f>
        <v xml:space="preserve"> </v>
      </c>
    </row>
    <row r="472" spans="1:41" ht="15.95" customHeight="1">
      <c r="A472" s="57" t="s">
        <v>142</v>
      </c>
      <c r="B472" s="57" t="s">
        <v>764</v>
      </c>
      <c r="C472" s="57" t="s">
        <v>206</v>
      </c>
      <c r="D472" s="57" t="s">
        <v>765</v>
      </c>
      <c r="E472" s="19">
        <v>570.35</v>
      </c>
      <c r="F472" s="2">
        <f t="shared" si="101"/>
        <v>893738.45000000007</v>
      </c>
      <c r="G472" s="41">
        <v>140035.79999999999</v>
      </c>
      <c r="H472" s="58">
        <v>24119</v>
      </c>
      <c r="I472" s="50">
        <f t="shared" si="91"/>
        <v>18089.25</v>
      </c>
      <c r="J472" s="58">
        <v>41313</v>
      </c>
      <c r="K472" s="58">
        <v>0</v>
      </c>
      <c r="L472" s="58">
        <v>0</v>
      </c>
      <c r="M472" s="58">
        <v>12496</v>
      </c>
      <c r="N472" s="2">
        <f t="shared" si="92"/>
        <v>211934.05</v>
      </c>
      <c r="O472" s="4">
        <f t="shared" si="93"/>
        <v>681804</v>
      </c>
      <c r="P472" s="58">
        <v>204</v>
      </c>
      <c r="Q472" s="58">
        <v>55</v>
      </c>
      <c r="R472" s="4">
        <f t="shared" si="94"/>
        <v>15596</v>
      </c>
      <c r="S472" s="6">
        <f t="shared" si="102"/>
        <v>41025.275500000003</v>
      </c>
      <c r="T472" s="39">
        <v>8237400</v>
      </c>
      <c r="U472" s="6">
        <f t="shared" si="95"/>
        <v>8237.4</v>
      </c>
      <c r="V472" s="6">
        <f t="shared" si="96"/>
        <v>32787.875500000002</v>
      </c>
      <c r="W472" s="4">
        <f t="shared" si="97"/>
        <v>655758</v>
      </c>
      <c r="X472" s="21">
        <f t="shared" si="98"/>
        <v>1353158</v>
      </c>
      <c r="Y472" s="22">
        <v>0</v>
      </c>
      <c r="Z472" s="22"/>
      <c r="AA472" s="20">
        <v>0</v>
      </c>
      <c r="AB472" s="4">
        <f t="shared" si="99"/>
        <v>0</v>
      </c>
      <c r="AC472" s="4">
        <f t="shared" si="100"/>
        <v>1353158</v>
      </c>
      <c r="AD472" s="22"/>
      <c r="AE472" s="22"/>
      <c r="AF472" s="22"/>
      <c r="AG472" s="22"/>
      <c r="AH472" s="22"/>
      <c r="AI472" s="22"/>
      <c r="AJ472" s="28">
        <v>0</v>
      </c>
      <c r="AK472" s="28"/>
      <c r="AL472" s="28"/>
      <c r="AM472" s="7">
        <f t="shared" si="103"/>
        <v>1353158</v>
      </c>
      <c r="AN472" s="43" t="str">
        <f>IF(O472&gt;0," ",1)</f>
        <v xml:space="preserve"> </v>
      </c>
      <c r="AO472" s="43" t="str">
        <f>IF(W472&gt;0," ",1)</f>
        <v xml:space="preserve"> </v>
      </c>
    </row>
    <row r="473" spans="1:41" ht="15.95" customHeight="1">
      <c r="A473" s="57" t="s">
        <v>142</v>
      </c>
      <c r="B473" s="57" t="s">
        <v>764</v>
      </c>
      <c r="C473" s="57" t="s">
        <v>106</v>
      </c>
      <c r="D473" s="57" t="s">
        <v>766</v>
      </c>
      <c r="E473" s="19">
        <v>250.14</v>
      </c>
      <c r="F473" s="2">
        <f t="shared" si="101"/>
        <v>391969.38</v>
      </c>
      <c r="G473" s="41">
        <v>53545</v>
      </c>
      <c r="H473" s="58">
        <v>11833</v>
      </c>
      <c r="I473" s="50">
        <f t="shared" si="91"/>
        <v>8874.75</v>
      </c>
      <c r="J473" s="58">
        <v>20270</v>
      </c>
      <c r="K473" s="58">
        <v>0</v>
      </c>
      <c r="L473" s="58">
        <v>0</v>
      </c>
      <c r="M473" s="58">
        <v>25123</v>
      </c>
      <c r="N473" s="2">
        <f t="shared" si="92"/>
        <v>107812.75</v>
      </c>
      <c r="O473" s="4">
        <f t="shared" si="93"/>
        <v>284157</v>
      </c>
      <c r="P473" s="58">
        <v>84</v>
      </c>
      <c r="Q473" s="58">
        <v>77</v>
      </c>
      <c r="R473" s="4">
        <f t="shared" si="94"/>
        <v>8991</v>
      </c>
      <c r="S473" s="6">
        <f t="shared" si="102"/>
        <v>17992.570199999998</v>
      </c>
      <c r="T473" s="39">
        <v>3384640</v>
      </c>
      <c r="U473" s="6">
        <f t="shared" si="95"/>
        <v>3384.64</v>
      </c>
      <c r="V473" s="6">
        <f t="shared" si="96"/>
        <v>14607.930199999999</v>
      </c>
      <c r="W473" s="4">
        <f t="shared" si="97"/>
        <v>292159</v>
      </c>
      <c r="X473" s="21">
        <f t="shared" si="98"/>
        <v>585307</v>
      </c>
      <c r="Y473" s="22">
        <v>0</v>
      </c>
      <c r="Z473" s="22"/>
      <c r="AA473" s="20">
        <v>0</v>
      </c>
      <c r="AB473" s="4">
        <f t="shared" si="99"/>
        <v>0</v>
      </c>
      <c r="AC473" s="4">
        <f t="shared" si="100"/>
        <v>585307</v>
      </c>
      <c r="AD473" s="22"/>
      <c r="AE473" s="22"/>
      <c r="AF473" s="22"/>
      <c r="AG473" s="22"/>
      <c r="AH473" s="22"/>
      <c r="AI473" s="22"/>
      <c r="AJ473" s="28">
        <v>0</v>
      </c>
      <c r="AK473" s="28"/>
      <c r="AL473" s="28"/>
      <c r="AM473" s="7">
        <f t="shared" si="103"/>
        <v>585307</v>
      </c>
      <c r="AN473" s="43" t="str">
        <f>IF(O473&gt;0," ",1)</f>
        <v xml:space="preserve"> </v>
      </c>
      <c r="AO473" s="43" t="str">
        <f>IF(W473&gt;0," ",1)</f>
        <v xml:space="preserve"> </v>
      </c>
    </row>
    <row r="474" spans="1:41" ht="15.95" customHeight="1">
      <c r="A474" s="57" t="s">
        <v>142</v>
      </c>
      <c r="B474" s="57" t="s">
        <v>764</v>
      </c>
      <c r="C474" s="57" t="s">
        <v>143</v>
      </c>
      <c r="D474" s="57" t="s">
        <v>767</v>
      </c>
      <c r="E474" s="19">
        <v>638.71</v>
      </c>
      <c r="F474" s="2">
        <f t="shared" si="101"/>
        <v>1000858.5700000001</v>
      </c>
      <c r="G474" s="41">
        <v>64443.25</v>
      </c>
      <c r="H474" s="58">
        <v>34137</v>
      </c>
      <c r="I474" s="50">
        <f t="shared" si="91"/>
        <v>25602.75</v>
      </c>
      <c r="J474" s="58">
        <v>58408</v>
      </c>
      <c r="K474" s="58">
        <v>0</v>
      </c>
      <c r="L474" s="58">
        <v>0</v>
      </c>
      <c r="M474" s="58">
        <v>44002</v>
      </c>
      <c r="N474" s="2">
        <f t="shared" si="92"/>
        <v>192456</v>
      </c>
      <c r="O474" s="4">
        <f t="shared" si="93"/>
        <v>808403</v>
      </c>
      <c r="P474" s="58">
        <v>305</v>
      </c>
      <c r="Q474" s="58">
        <v>55</v>
      </c>
      <c r="R474" s="4">
        <f t="shared" si="94"/>
        <v>23317</v>
      </c>
      <c r="S474" s="6">
        <f t="shared" si="102"/>
        <v>45942.410300000003</v>
      </c>
      <c r="T474" s="39">
        <v>3808703</v>
      </c>
      <c r="U474" s="6">
        <f t="shared" si="95"/>
        <v>3808.703</v>
      </c>
      <c r="V474" s="6">
        <f t="shared" si="96"/>
        <v>42133.707300000002</v>
      </c>
      <c r="W474" s="4">
        <f t="shared" si="97"/>
        <v>842674</v>
      </c>
      <c r="X474" s="21">
        <f t="shared" si="98"/>
        <v>1674394</v>
      </c>
      <c r="Y474" s="22">
        <v>0</v>
      </c>
      <c r="Z474" s="22"/>
      <c r="AA474" s="20">
        <v>0</v>
      </c>
      <c r="AB474" s="4">
        <f t="shared" si="99"/>
        <v>0</v>
      </c>
      <c r="AC474" s="4">
        <f t="shared" si="100"/>
        <v>1674394</v>
      </c>
      <c r="AD474" s="22"/>
      <c r="AE474" s="22"/>
      <c r="AF474" s="22"/>
      <c r="AG474" s="22"/>
      <c r="AH474" s="22"/>
      <c r="AI474" s="22"/>
      <c r="AJ474" s="28">
        <v>0</v>
      </c>
      <c r="AK474" s="28"/>
      <c r="AL474" s="28"/>
      <c r="AM474" s="7">
        <f t="shared" si="103"/>
        <v>1674394</v>
      </c>
      <c r="AN474" s="43" t="str">
        <f>IF(O474&gt;0," ",1)</f>
        <v xml:space="preserve"> </v>
      </c>
      <c r="AO474" s="43" t="str">
        <f>IF(W474&gt;0," ",1)</f>
        <v xml:space="preserve"> </v>
      </c>
    </row>
    <row r="475" spans="1:41" ht="15.95" customHeight="1">
      <c r="A475" s="57" t="s">
        <v>142</v>
      </c>
      <c r="B475" s="57" t="s">
        <v>764</v>
      </c>
      <c r="C475" s="57" t="s">
        <v>205</v>
      </c>
      <c r="D475" s="57" t="s">
        <v>768</v>
      </c>
      <c r="E475" s="19">
        <v>365.37</v>
      </c>
      <c r="F475" s="2">
        <f t="shared" si="101"/>
        <v>572534.79</v>
      </c>
      <c r="G475" s="41">
        <v>33100.910000000003</v>
      </c>
      <c r="H475" s="58">
        <v>17657</v>
      </c>
      <c r="I475" s="50">
        <f t="shared" si="91"/>
        <v>13242.75</v>
      </c>
      <c r="J475" s="58">
        <v>30216</v>
      </c>
      <c r="K475" s="58">
        <v>0</v>
      </c>
      <c r="L475" s="58">
        <v>0</v>
      </c>
      <c r="M475" s="58">
        <v>20393</v>
      </c>
      <c r="N475" s="2">
        <f t="shared" si="92"/>
        <v>96952.66</v>
      </c>
      <c r="O475" s="4">
        <f t="shared" si="93"/>
        <v>475582</v>
      </c>
      <c r="P475" s="58">
        <v>180</v>
      </c>
      <c r="Q475" s="58">
        <v>81</v>
      </c>
      <c r="R475" s="4">
        <f t="shared" si="94"/>
        <v>20266</v>
      </c>
      <c r="S475" s="6">
        <f t="shared" si="102"/>
        <v>26281.0641</v>
      </c>
      <c r="T475" s="39">
        <v>2012345</v>
      </c>
      <c r="U475" s="6">
        <f t="shared" si="95"/>
        <v>2012.345</v>
      </c>
      <c r="V475" s="6">
        <f t="shared" si="96"/>
        <v>24268.719099999998</v>
      </c>
      <c r="W475" s="4">
        <f t="shared" si="97"/>
        <v>485374</v>
      </c>
      <c r="X475" s="21">
        <f t="shared" si="98"/>
        <v>981222</v>
      </c>
      <c r="Y475" s="22">
        <v>0</v>
      </c>
      <c r="Z475" s="22"/>
      <c r="AA475" s="20">
        <v>0</v>
      </c>
      <c r="AB475" s="4">
        <f t="shared" si="99"/>
        <v>0</v>
      </c>
      <c r="AC475" s="4">
        <f t="shared" si="100"/>
        <v>981222</v>
      </c>
      <c r="AD475" s="22"/>
      <c r="AE475" s="22"/>
      <c r="AF475" s="22"/>
      <c r="AG475" s="22"/>
      <c r="AH475" s="22"/>
      <c r="AI475" s="22"/>
      <c r="AJ475" s="28">
        <v>0</v>
      </c>
      <c r="AK475" s="28"/>
      <c r="AL475" s="28"/>
      <c r="AM475" s="7">
        <f t="shared" si="103"/>
        <v>981222</v>
      </c>
      <c r="AN475" s="43" t="str">
        <f>IF(O475&gt;0," ",1)</f>
        <v xml:space="preserve"> </v>
      </c>
      <c r="AO475" s="43" t="str">
        <f>IF(W475&gt;0," ",1)</f>
        <v xml:space="preserve"> </v>
      </c>
    </row>
    <row r="476" spans="1:41" ht="15.95" customHeight="1">
      <c r="A476" s="57" t="s">
        <v>142</v>
      </c>
      <c r="B476" s="57" t="s">
        <v>764</v>
      </c>
      <c r="C476" s="57" t="s">
        <v>178</v>
      </c>
      <c r="D476" s="57" t="s">
        <v>769</v>
      </c>
      <c r="E476" s="19">
        <v>594.65</v>
      </c>
      <c r="F476" s="2">
        <f t="shared" si="101"/>
        <v>931816.54999999993</v>
      </c>
      <c r="G476" s="41">
        <v>16409.47</v>
      </c>
      <c r="H476" s="58">
        <v>33040</v>
      </c>
      <c r="I476" s="50">
        <f t="shared" si="91"/>
        <v>24780</v>
      </c>
      <c r="J476" s="58">
        <v>56592</v>
      </c>
      <c r="K476" s="58">
        <v>0</v>
      </c>
      <c r="L476" s="58">
        <v>0</v>
      </c>
      <c r="M476" s="58">
        <v>465</v>
      </c>
      <c r="N476" s="2">
        <f t="shared" si="92"/>
        <v>98246.47</v>
      </c>
      <c r="O476" s="4">
        <f t="shared" si="93"/>
        <v>833570</v>
      </c>
      <c r="P476" s="58">
        <v>0</v>
      </c>
      <c r="Q476" s="58">
        <v>0</v>
      </c>
      <c r="R476" s="4">
        <f t="shared" si="94"/>
        <v>0</v>
      </c>
      <c r="S476" s="6">
        <f t="shared" si="102"/>
        <v>42773.174500000001</v>
      </c>
      <c r="T476" s="39">
        <v>1090330</v>
      </c>
      <c r="U476" s="6">
        <f t="shared" si="95"/>
        <v>1090.33</v>
      </c>
      <c r="V476" s="6">
        <f t="shared" si="96"/>
        <v>41682.844499999999</v>
      </c>
      <c r="W476" s="4">
        <f t="shared" si="97"/>
        <v>833657</v>
      </c>
      <c r="X476" s="21">
        <f t="shared" si="98"/>
        <v>1667227</v>
      </c>
      <c r="Y476" s="22">
        <v>0</v>
      </c>
      <c r="Z476" s="22"/>
      <c r="AA476" s="20">
        <v>0</v>
      </c>
      <c r="AB476" s="4">
        <f t="shared" si="99"/>
        <v>0</v>
      </c>
      <c r="AC476" s="4">
        <f t="shared" si="100"/>
        <v>1667227</v>
      </c>
      <c r="AD476" s="22"/>
      <c r="AE476" s="22"/>
      <c r="AF476" s="22"/>
      <c r="AG476" s="22"/>
      <c r="AH476" s="22"/>
      <c r="AI476" s="22"/>
      <c r="AJ476" s="28">
        <v>0</v>
      </c>
      <c r="AK476" s="28"/>
      <c r="AL476" s="28"/>
      <c r="AM476" s="7">
        <f t="shared" si="103"/>
        <v>1667227</v>
      </c>
      <c r="AN476" s="43" t="str">
        <f>IF(O476&gt;0," ",1)</f>
        <v xml:space="preserve"> </v>
      </c>
      <c r="AO476" s="43" t="str">
        <f>IF(W476&gt;0," ",1)</f>
        <v xml:space="preserve"> </v>
      </c>
    </row>
    <row r="477" spans="1:41" ht="15.95" customHeight="1">
      <c r="A477" s="57" t="s">
        <v>142</v>
      </c>
      <c r="B477" s="57" t="s">
        <v>764</v>
      </c>
      <c r="C477" s="57" t="s">
        <v>51</v>
      </c>
      <c r="D477" s="57" t="s">
        <v>770</v>
      </c>
      <c r="E477" s="19">
        <v>3353.89</v>
      </c>
      <c r="F477" s="2">
        <f t="shared" si="101"/>
        <v>5255545.63</v>
      </c>
      <c r="G477" s="41">
        <v>885606.5</v>
      </c>
      <c r="H477" s="58">
        <v>173503</v>
      </c>
      <c r="I477" s="50">
        <f t="shared" si="91"/>
        <v>130127.25</v>
      </c>
      <c r="J477" s="58">
        <v>296971</v>
      </c>
      <c r="K477" s="58">
        <v>2956</v>
      </c>
      <c r="L477" s="58">
        <v>756795</v>
      </c>
      <c r="M477" s="58">
        <v>68677</v>
      </c>
      <c r="N477" s="2">
        <f t="shared" si="92"/>
        <v>2141132.75</v>
      </c>
      <c r="O477" s="4">
        <f t="shared" si="93"/>
        <v>3114413</v>
      </c>
      <c r="P477" s="58">
        <v>1560</v>
      </c>
      <c r="Q477" s="58">
        <v>51</v>
      </c>
      <c r="R477" s="4">
        <f t="shared" si="94"/>
        <v>110588</v>
      </c>
      <c r="S477" s="6">
        <f t="shared" si="102"/>
        <v>241245.3077</v>
      </c>
      <c r="T477" s="39">
        <v>55109303</v>
      </c>
      <c r="U477" s="6">
        <f t="shared" si="95"/>
        <v>55109.303</v>
      </c>
      <c r="V477" s="6">
        <f t="shared" si="96"/>
        <v>186136.00469999999</v>
      </c>
      <c r="W477" s="4">
        <f t="shared" si="97"/>
        <v>3722720</v>
      </c>
      <c r="X477" s="21">
        <f t="shared" si="98"/>
        <v>6947721</v>
      </c>
      <c r="Y477" s="22">
        <v>0</v>
      </c>
      <c r="Z477" s="22"/>
      <c r="AA477" s="20">
        <v>0</v>
      </c>
      <c r="AB477" s="4">
        <f t="shared" si="99"/>
        <v>0</v>
      </c>
      <c r="AC477" s="4">
        <f t="shared" si="100"/>
        <v>6947721</v>
      </c>
      <c r="AD477" s="22"/>
      <c r="AE477" s="22"/>
      <c r="AF477" s="22"/>
      <c r="AG477" s="22"/>
      <c r="AH477" s="22"/>
      <c r="AI477" s="22"/>
      <c r="AJ477" s="28">
        <v>0</v>
      </c>
      <c r="AK477" s="28"/>
      <c r="AL477" s="28"/>
      <c r="AM477" s="7">
        <f t="shared" si="103"/>
        <v>6947721</v>
      </c>
      <c r="AN477" s="43" t="str">
        <f>IF(O477&gt;0," ",1)</f>
        <v xml:space="preserve"> </v>
      </c>
      <c r="AO477" s="43" t="str">
        <f>IF(W477&gt;0," ",1)</f>
        <v xml:space="preserve"> </v>
      </c>
    </row>
    <row r="478" spans="1:41" ht="15.95" customHeight="1">
      <c r="A478" s="57" t="s">
        <v>142</v>
      </c>
      <c r="B478" s="57" t="s">
        <v>764</v>
      </c>
      <c r="C478" s="57" t="s">
        <v>192</v>
      </c>
      <c r="D478" s="57" t="s">
        <v>771</v>
      </c>
      <c r="E478" s="19">
        <v>1574.49</v>
      </c>
      <c r="F478" s="2">
        <f t="shared" si="101"/>
        <v>2467225.83</v>
      </c>
      <c r="G478" s="41">
        <v>337873.49</v>
      </c>
      <c r="H478" s="58">
        <v>91045</v>
      </c>
      <c r="I478" s="50">
        <f t="shared" si="91"/>
        <v>68283.75</v>
      </c>
      <c r="J478" s="58">
        <v>155920</v>
      </c>
      <c r="K478" s="58">
        <v>1542</v>
      </c>
      <c r="L478" s="58">
        <v>377670</v>
      </c>
      <c r="M478" s="58">
        <v>90575</v>
      </c>
      <c r="N478" s="2">
        <f t="shared" si="92"/>
        <v>1031864.24</v>
      </c>
      <c r="O478" s="4">
        <f t="shared" si="93"/>
        <v>1435362</v>
      </c>
      <c r="P478" s="58">
        <v>839</v>
      </c>
      <c r="Q478" s="58">
        <v>55</v>
      </c>
      <c r="R478" s="4">
        <f t="shared" si="94"/>
        <v>64142</v>
      </c>
      <c r="S478" s="6">
        <f t="shared" si="102"/>
        <v>113253.06570000001</v>
      </c>
      <c r="T478" s="39">
        <v>20805018</v>
      </c>
      <c r="U478" s="6">
        <f t="shared" si="95"/>
        <v>20805.018</v>
      </c>
      <c r="V478" s="6">
        <f t="shared" si="96"/>
        <v>92448.04770000001</v>
      </c>
      <c r="W478" s="4">
        <f t="shared" si="97"/>
        <v>1848961</v>
      </c>
      <c r="X478" s="21">
        <f t="shared" si="98"/>
        <v>3348465</v>
      </c>
      <c r="Y478" s="22">
        <v>0</v>
      </c>
      <c r="Z478" s="22"/>
      <c r="AA478" s="20">
        <v>0</v>
      </c>
      <c r="AB478" s="4">
        <f t="shared" si="99"/>
        <v>0</v>
      </c>
      <c r="AC478" s="4">
        <f t="shared" si="100"/>
        <v>3348465</v>
      </c>
      <c r="AD478" s="22"/>
      <c r="AE478" s="22"/>
      <c r="AF478" s="22"/>
      <c r="AG478" s="22"/>
      <c r="AH478" s="22"/>
      <c r="AI478" s="22"/>
      <c r="AJ478" s="28">
        <v>0</v>
      </c>
      <c r="AK478" s="28"/>
      <c r="AL478" s="28"/>
      <c r="AM478" s="7">
        <f t="shared" si="103"/>
        <v>3348465</v>
      </c>
      <c r="AN478" s="43" t="str">
        <f>IF(O478&gt;0," ",1)</f>
        <v xml:space="preserve"> </v>
      </c>
      <c r="AO478" s="43" t="str">
        <f>IF(W478&gt;0," ",1)</f>
        <v xml:space="preserve"> </v>
      </c>
    </row>
    <row r="479" spans="1:41" ht="15.95" customHeight="1">
      <c r="A479" s="57" t="s">
        <v>142</v>
      </c>
      <c r="B479" s="57" t="s">
        <v>764</v>
      </c>
      <c r="C479" s="57" t="s">
        <v>96</v>
      </c>
      <c r="D479" s="57" t="s">
        <v>772</v>
      </c>
      <c r="E479" s="19">
        <v>2460.9499999999998</v>
      </c>
      <c r="F479" s="2">
        <f t="shared" si="101"/>
        <v>3856308.65</v>
      </c>
      <c r="G479" s="41">
        <v>481669.77</v>
      </c>
      <c r="H479" s="58">
        <v>136284</v>
      </c>
      <c r="I479" s="50">
        <f t="shared" si="91"/>
        <v>102213</v>
      </c>
      <c r="J479" s="58">
        <v>233253</v>
      </c>
      <c r="K479" s="58">
        <v>2323</v>
      </c>
      <c r="L479" s="58">
        <v>585080</v>
      </c>
      <c r="M479" s="58">
        <v>44401</v>
      </c>
      <c r="N479" s="2">
        <f t="shared" si="92"/>
        <v>1448939.77</v>
      </c>
      <c r="O479" s="4">
        <f t="shared" si="93"/>
        <v>2407369</v>
      </c>
      <c r="P479" s="58">
        <v>942</v>
      </c>
      <c r="Q479" s="58">
        <v>57</v>
      </c>
      <c r="R479" s="4">
        <f t="shared" si="94"/>
        <v>74635</v>
      </c>
      <c r="S479" s="6">
        <f t="shared" si="102"/>
        <v>177016.1335</v>
      </c>
      <c r="T479" s="39">
        <v>29423932</v>
      </c>
      <c r="U479" s="6">
        <f t="shared" si="95"/>
        <v>29423.932000000001</v>
      </c>
      <c r="V479" s="6">
        <f t="shared" si="96"/>
        <v>147592.2015</v>
      </c>
      <c r="W479" s="4">
        <f t="shared" si="97"/>
        <v>2951844</v>
      </c>
      <c r="X479" s="21">
        <f t="shared" si="98"/>
        <v>5433848</v>
      </c>
      <c r="Y479" s="22">
        <v>0</v>
      </c>
      <c r="Z479" s="22"/>
      <c r="AA479" s="20">
        <v>0</v>
      </c>
      <c r="AB479" s="4">
        <f t="shared" si="99"/>
        <v>0</v>
      </c>
      <c r="AC479" s="4">
        <f t="shared" si="100"/>
        <v>5433848</v>
      </c>
      <c r="AD479" s="22"/>
      <c r="AE479" s="22"/>
      <c r="AF479" s="22"/>
      <c r="AG479" s="22"/>
      <c r="AH479" s="22"/>
      <c r="AI479" s="22"/>
      <c r="AJ479" s="28">
        <v>0</v>
      </c>
      <c r="AK479" s="28"/>
      <c r="AL479" s="28"/>
      <c r="AM479" s="7">
        <f t="shared" si="103"/>
        <v>5433848</v>
      </c>
      <c r="AN479" s="43" t="str">
        <f>IF(O479&gt;0," ",1)</f>
        <v xml:space="preserve"> </v>
      </c>
      <c r="AO479" s="43" t="str">
        <f>IF(W479&gt;0," ",1)</f>
        <v xml:space="preserve"> </v>
      </c>
    </row>
    <row r="480" spans="1:41" ht="15.95" customHeight="1">
      <c r="A480" s="57" t="s">
        <v>142</v>
      </c>
      <c r="B480" s="57" t="s">
        <v>764</v>
      </c>
      <c r="C480" s="57" t="s">
        <v>209</v>
      </c>
      <c r="D480" s="57" t="s">
        <v>773</v>
      </c>
      <c r="E480" s="19">
        <v>770.75999999999976</v>
      </c>
      <c r="F480" s="2">
        <f t="shared" si="101"/>
        <v>1207780.9199999997</v>
      </c>
      <c r="G480" s="41">
        <v>100365.19</v>
      </c>
      <c r="H480" s="58">
        <v>37776</v>
      </c>
      <c r="I480" s="50">
        <f t="shared" si="91"/>
        <v>28332</v>
      </c>
      <c r="J480" s="58">
        <v>64713</v>
      </c>
      <c r="K480" s="58">
        <v>638</v>
      </c>
      <c r="L480" s="58">
        <v>146730</v>
      </c>
      <c r="M480" s="58">
        <v>23404</v>
      </c>
      <c r="N480" s="2">
        <f t="shared" si="92"/>
        <v>364182.19</v>
      </c>
      <c r="O480" s="4">
        <f t="shared" si="93"/>
        <v>843599</v>
      </c>
      <c r="P480" s="58">
        <v>355</v>
      </c>
      <c r="Q480" s="58">
        <v>53</v>
      </c>
      <c r="R480" s="4">
        <f t="shared" si="94"/>
        <v>26153</v>
      </c>
      <c r="S480" s="6">
        <f t="shared" si="102"/>
        <v>55440.766799999998</v>
      </c>
      <c r="T480" s="39">
        <v>6060700</v>
      </c>
      <c r="U480" s="6">
        <f t="shared" si="95"/>
        <v>6060.7</v>
      </c>
      <c r="V480" s="6">
        <f t="shared" si="96"/>
        <v>49380.066800000001</v>
      </c>
      <c r="W480" s="4">
        <f t="shared" si="97"/>
        <v>987601</v>
      </c>
      <c r="X480" s="21">
        <f t="shared" si="98"/>
        <v>1857353</v>
      </c>
      <c r="Y480" s="22">
        <v>0</v>
      </c>
      <c r="Z480" s="22"/>
      <c r="AA480" s="20">
        <v>0</v>
      </c>
      <c r="AB480" s="4">
        <f t="shared" si="99"/>
        <v>0</v>
      </c>
      <c r="AC480" s="4">
        <f t="shared" si="100"/>
        <v>1857353</v>
      </c>
      <c r="AD480" s="22"/>
      <c r="AE480" s="22"/>
      <c r="AF480" s="22"/>
      <c r="AG480" s="22"/>
      <c r="AH480" s="22"/>
      <c r="AI480" s="22"/>
      <c r="AJ480" s="28">
        <v>0</v>
      </c>
      <c r="AK480" s="28"/>
      <c r="AL480" s="28"/>
      <c r="AM480" s="7">
        <f t="shared" si="103"/>
        <v>1857353</v>
      </c>
      <c r="AN480" s="43" t="str">
        <f>IF(O480&gt;0," ",1)</f>
        <v xml:space="preserve"> </v>
      </c>
      <c r="AO480" s="43" t="str">
        <f>IF(W480&gt;0," ",1)</f>
        <v xml:space="preserve"> </v>
      </c>
    </row>
    <row r="481" spans="1:41" ht="15.95" customHeight="1">
      <c r="A481" s="57" t="s">
        <v>142</v>
      </c>
      <c r="B481" s="57" t="s">
        <v>764</v>
      </c>
      <c r="C481" s="57" t="s">
        <v>224</v>
      </c>
      <c r="D481" s="57" t="s">
        <v>774</v>
      </c>
      <c r="E481" s="19">
        <v>1771.81</v>
      </c>
      <c r="F481" s="2">
        <f t="shared" si="101"/>
        <v>2776426.27</v>
      </c>
      <c r="G481" s="41">
        <v>390788.93</v>
      </c>
      <c r="H481" s="58">
        <v>94899</v>
      </c>
      <c r="I481" s="50">
        <f t="shared" si="91"/>
        <v>71174.25</v>
      </c>
      <c r="J481" s="58">
        <v>162435</v>
      </c>
      <c r="K481" s="58">
        <v>1617</v>
      </c>
      <c r="L481" s="58">
        <v>420580</v>
      </c>
      <c r="M481" s="58">
        <v>42964</v>
      </c>
      <c r="N481" s="2">
        <f t="shared" si="92"/>
        <v>1089559.18</v>
      </c>
      <c r="O481" s="4">
        <f t="shared" si="93"/>
        <v>1686867</v>
      </c>
      <c r="P481" s="58">
        <v>901</v>
      </c>
      <c r="Q481" s="58">
        <v>33</v>
      </c>
      <c r="R481" s="4">
        <f t="shared" si="94"/>
        <v>41329</v>
      </c>
      <c r="S481" s="6">
        <f t="shared" si="102"/>
        <v>127446.2933</v>
      </c>
      <c r="T481" s="39">
        <v>24531634</v>
      </c>
      <c r="U481" s="6">
        <f t="shared" si="95"/>
        <v>24531.633999999998</v>
      </c>
      <c r="V481" s="6">
        <f t="shared" si="96"/>
        <v>102914.6593</v>
      </c>
      <c r="W481" s="4">
        <f t="shared" si="97"/>
        <v>2058293</v>
      </c>
      <c r="X481" s="21">
        <f t="shared" si="98"/>
        <v>3786489</v>
      </c>
      <c r="Y481" s="22">
        <v>0</v>
      </c>
      <c r="Z481" s="22"/>
      <c r="AA481" s="20">
        <v>0</v>
      </c>
      <c r="AB481" s="4">
        <f t="shared" si="99"/>
        <v>0</v>
      </c>
      <c r="AC481" s="4">
        <f t="shared" si="100"/>
        <v>3786489</v>
      </c>
      <c r="AD481" s="22"/>
      <c r="AE481" s="22"/>
      <c r="AF481" s="22"/>
      <c r="AG481" s="22"/>
      <c r="AH481" s="22"/>
      <c r="AI481" s="22"/>
      <c r="AJ481" s="28">
        <v>0</v>
      </c>
      <c r="AK481" s="28"/>
      <c r="AL481" s="28"/>
      <c r="AM481" s="7">
        <f t="shared" si="103"/>
        <v>3786489</v>
      </c>
      <c r="AN481" s="43" t="str">
        <f>IF(O481&gt;0," ",1)</f>
        <v xml:space="preserve"> </v>
      </c>
      <c r="AO481" s="43" t="str">
        <f>IF(W481&gt;0," ",1)</f>
        <v xml:space="preserve"> </v>
      </c>
    </row>
    <row r="482" spans="1:41" ht="15.95" customHeight="1">
      <c r="A482" s="57" t="s">
        <v>142</v>
      </c>
      <c r="B482" s="57" t="s">
        <v>764</v>
      </c>
      <c r="C482" s="57" t="s">
        <v>193</v>
      </c>
      <c r="D482" s="57" t="s">
        <v>775</v>
      </c>
      <c r="E482" s="19">
        <v>833.62999999999988</v>
      </c>
      <c r="F482" s="2">
        <f t="shared" si="101"/>
        <v>1306298.2099999997</v>
      </c>
      <c r="G482" s="41">
        <v>289373.28999999998</v>
      </c>
      <c r="H482" s="58">
        <v>42009</v>
      </c>
      <c r="I482" s="50">
        <f t="shared" si="91"/>
        <v>31506.75</v>
      </c>
      <c r="J482" s="58">
        <v>71879</v>
      </c>
      <c r="K482" s="58">
        <v>718</v>
      </c>
      <c r="L482" s="58">
        <v>190799</v>
      </c>
      <c r="M482" s="58">
        <v>74281</v>
      </c>
      <c r="N482" s="2">
        <f t="shared" si="92"/>
        <v>658557.04</v>
      </c>
      <c r="O482" s="4">
        <f t="shared" si="93"/>
        <v>647741</v>
      </c>
      <c r="P482" s="58">
        <v>452</v>
      </c>
      <c r="Q482" s="58">
        <v>55</v>
      </c>
      <c r="R482" s="4">
        <f t="shared" si="94"/>
        <v>34555</v>
      </c>
      <c r="S482" s="6">
        <f t="shared" si="102"/>
        <v>59963.005899999996</v>
      </c>
      <c r="T482" s="39">
        <v>18242971</v>
      </c>
      <c r="U482" s="6">
        <f t="shared" si="95"/>
        <v>18242.971000000001</v>
      </c>
      <c r="V482" s="6">
        <f t="shared" si="96"/>
        <v>41720.034899999999</v>
      </c>
      <c r="W482" s="4">
        <f t="shared" si="97"/>
        <v>834401</v>
      </c>
      <c r="X482" s="21">
        <f t="shared" si="98"/>
        <v>1516697</v>
      </c>
      <c r="Y482" s="22">
        <v>0</v>
      </c>
      <c r="Z482" s="22"/>
      <c r="AA482" s="20">
        <v>0</v>
      </c>
      <c r="AB482" s="4">
        <f t="shared" si="99"/>
        <v>0</v>
      </c>
      <c r="AC482" s="4">
        <f t="shared" si="100"/>
        <v>1516697</v>
      </c>
      <c r="AD482" s="22"/>
      <c r="AE482" s="22"/>
      <c r="AF482" s="22"/>
      <c r="AG482" s="22"/>
      <c r="AH482" s="22"/>
      <c r="AI482" s="22"/>
      <c r="AJ482" s="28">
        <v>0</v>
      </c>
      <c r="AK482" s="28"/>
      <c r="AL482" s="28"/>
      <c r="AM482" s="7">
        <f t="shared" si="103"/>
        <v>1516697</v>
      </c>
      <c r="AN482" s="43" t="str">
        <f>IF(O482&gt;0," ",1)</f>
        <v xml:space="preserve"> </v>
      </c>
      <c r="AO482" s="43" t="str">
        <f>IF(W482&gt;0," ",1)</f>
        <v xml:space="preserve"> </v>
      </c>
    </row>
    <row r="483" spans="1:41" ht="15.95" customHeight="1">
      <c r="A483" s="57" t="s">
        <v>142</v>
      </c>
      <c r="B483" s="57" t="s">
        <v>764</v>
      </c>
      <c r="C483" s="57" t="s">
        <v>56</v>
      </c>
      <c r="D483" s="57" t="s">
        <v>776</v>
      </c>
      <c r="E483" s="19">
        <v>817.08</v>
      </c>
      <c r="F483" s="2">
        <f t="shared" si="101"/>
        <v>1280364.3600000001</v>
      </c>
      <c r="G483" s="41">
        <v>150220.46</v>
      </c>
      <c r="H483" s="58">
        <v>46800</v>
      </c>
      <c r="I483" s="50">
        <f t="shared" si="91"/>
        <v>35100</v>
      </c>
      <c r="J483" s="58">
        <v>80109</v>
      </c>
      <c r="K483" s="58">
        <v>797</v>
      </c>
      <c r="L483" s="58">
        <v>185936</v>
      </c>
      <c r="M483" s="58">
        <v>25109</v>
      </c>
      <c r="N483" s="2">
        <f t="shared" si="92"/>
        <v>477271.45999999996</v>
      </c>
      <c r="O483" s="4">
        <f t="shared" si="93"/>
        <v>803093</v>
      </c>
      <c r="P483" s="58">
        <v>489</v>
      </c>
      <c r="Q483" s="58">
        <v>33</v>
      </c>
      <c r="R483" s="4">
        <f t="shared" si="94"/>
        <v>22430</v>
      </c>
      <c r="S483" s="6">
        <f t="shared" si="102"/>
        <v>58772.564400000003</v>
      </c>
      <c r="T483" s="39">
        <v>8915161</v>
      </c>
      <c r="U483" s="6">
        <f t="shared" si="95"/>
        <v>8915.1610000000001</v>
      </c>
      <c r="V483" s="6">
        <f t="shared" si="96"/>
        <v>49857.403400000003</v>
      </c>
      <c r="W483" s="4">
        <f t="shared" si="97"/>
        <v>997148</v>
      </c>
      <c r="X483" s="21">
        <f t="shared" si="98"/>
        <v>1822671</v>
      </c>
      <c r="Y483" s="22">
        <v>0</v>
      </c>
      <c r="Z483" s="22"/>
      <c r="AA483" s="20">
        <v>0</v>
      </c>
      <c r="AB483" s="4">
        <f t="shared" si="99"/>
        <v>0</v>
      </c>
      <c r="AC483" s="4">
        <f t="shared" si="100"/>
        <v>1822671</v>
      </c>
      <c r="AD483" s="22"/>
      <c r="AE483" s="22"/>
      <c r="AF483" s="22"/>
      <c r="AG483" s="22"/>
      <c r="AH483" s="22"/>
      <c r="AI483" s="22"/>
      <c r="AJ483" s="28">
        <v>0</v>
      </c>
      <c r="AK483" s="28"/>
      <c r="AL483" s="28"/>
      <c r="AM483" s="7">
        <f t="shared" si="103"/>
        <v>1822671</v>
      </c>
      <c r="AN483" s="43" t="str">
        <f>IF(O483&gt;0," ",1)</f>
        <v xml:space="preserve"> </v>
      </c>
      <c r="AO483" s="43" t="str">
        <f>IF(W483&gt;0," ",1)</f>
        <v xml:space="preserve"> </v>
      </c>
    </row>
    <row r="484" spans="1:41" ht="15.95" customHeight="1">
      <c r="A484" s="57" t="s">
        <v>107</v>
      </c>
      <c r="B484" s="57" t="s">
        <v>777</v>
      </c>
      <c r="C484" s="57" t="s">
        <v>108</v>
      </c>
      <c r="D484" s="57" t="s">
        <v>778</v>
      </c>
      <c r="E484" s="19">
        <v>252.46000000000004</v>
      </c>
      <c r="F484" s="2">
        <f t="shared" si="101"/>
        <v>395604.82000000007</v>
      </c>
      <c r="G484" s="41">
        <v>63019.89</v>
      </c>
      <c r="H484" s="58">
        <v>25124</v>
      </c>
      <c r="I484" s="50">
        <f t="shared" si="91"/>
        <v>18843</v>
      </c>
      <c r="J484" s="58">
        <v>21139</v>
      </c>
      <c r="K484" s="58">
        <v>0</v>
      </c>
      <c r="L484" s="58">
        <v>0</v>
      </c>
      <c r="M484" s="58">
        <v>46035</v>
      </c>
      <c r="N484" s="2">
        <f t="shared" si="92"/>
        <v>149036.89000000001</v>
      </c>
      <c r="O484" s="4">
        <f t="shared" si="93"/>
        <v>246568</v>
      </c>
      <c r="P484" s="58">
        <v>125</v>
      </c>
      <c r="Q484" s="58">
        <v>77</v>
      </c>
      <c r="R484" s="4">
        <f t="shared" si="94"/>
        <v>13379</v>
      </c>
      <c r="S484" s="6">
        <f t="shared" si="102"/>
        <v>18159.447800000002</v>
      </c>
      <c r="T484" s="39">
        <v>3886142</v>
      </c>
      <c r="U484" s="6">
        <f t="shared" si="95"/>
        <v>3886.1419999999998</v>
      </c>
      <c r="V484" s="6">
        <f t="shared" si="96"/>
        <v>14273.305800000002</v>
      </c>
      <c r="W484" s="4">
        <f t="shared" si="97"/>
        <v>285466</v>
      </c>
      <c r="X484" s="21">
        <f t="shared" si="98"/>
        <v>545413</v>
      </c>
      <c r="Y484" s="22">
        <v>0</v>
      </c>
      <c r="Z484" s="22"/>
      <c r="AA484" s="20">
        <v>0</v>
      </c>
      <c r="AB484" s="4">
        <f t="shared" si="99"/>
        <v>0</v>
      </c>
      <c r="AC484" s="4">
        <f t="shared" si="100"/>
        <v>545413</v>
      </c>
      <c r="AD484" s="22"/>
      <c r="AE484" s="22"/>
      <c r="AF484" s="22"/>
      <c r="AG484" s="22"/>
      <c r="AH484" s="22"/>
      <c r="AI484" s="22"/>
      <c r="AJ484" s="28">
        <v>0</v>
      </c>
      <c r="AK484" s="28"/>
      <c r="AL484" s="28"/>
      <c r="AM484" s="7">
        <f t="shared" si="103"/>
        <v>545413</v>
      </c>
      <c r="AN484" s="43" t="str">
        <f>IF(O484&gt;0," ",1)</f>
        <v xml:space="preserve"> </v>
      </c>
      <c r="AO484" s="43" t="str">
        <f>IF(W484&gt;0," ",1)</f>
        <v xml:space="preserve"> </v>
      </c>
    </row>
    <row r="485" spans="1:41" ht="15.95" customHeight="1">
      <c r="A485" s="57" t="s">
        <v>107</v>
      </c>
      <c r="B485" s="57" t="s">
        <v>777</v>
      </c>
      <c r="C485" s="57" t="s">
        <v>51</v>
      </c>
      <c r="D485" s="57" t="s">
        <v>779</v>
      </c>
      <c r="E485" s="19">
        <v>5681.77</v>
      </c>
      <c r="F485" s="2">
        <f t="shared" si="101"/>
        <v>8903333.5899999999</v>
      </c>
      <c r="G485" s="41">
        <v>2621447.9900000002</v>
      </c>
      <c r="H485" s="58">
        <v>665134</v>
      </c>
      <c r="I485" s="50">
        <f t="shared" si="91"/>
        <v>498850.5</v>
      </c>
      <c r="J485" s="58">
        <v>561320</v>
      </c>
      <c r="K485" s="58">
        <v>1765284</v>
      </c>
      <c r="L485" s="58">
        <v>1534082</v>
      </c>
      <c r="M485" s="58">
        <v>79686</v>
      </c>
      <c r="N485" s="2">
        <f t="shared" si="92"/>
        <v>7060670.4900000002</v>
      </c>
      <c r="O485" s="4">
        <f t="shared" si="93"/>
        <v>1842663</v>
      </c>
      <c r="P485" s="58">
        <v>1965</v>
      </c>
      <c r="Q485" s="58">
        <v>33</v>
      </c>
      <c r="R485" s="4">
        <f t="shared" si="94"/>
        <v>90135</v>
      </c>
      <c r="S485" s="6">
        <f t="shared" si="102"/>
        <v>408689.71610000002</v>
      </c>
      <c r="T485" s="39">
        <v>166758778</v>
      </c>
      <c r="U485" s="6">
        <f t="shared" si="95"/>
        <v>166758.77799999999</v>
      </c>
      <c r="V485" s="6">
        <f t="shared" si="96"/>
        <v>241930.93810000003</v>
      </c>
      <c r="W485" s="4">
        <f t="shared" si="97"/>
        <v>4838619</v>
      </c>
      <c r="X485" s="21">
        <f t="shared" si="98"/>
        <v>6771417</v>
      </c>
      <c r="Y485" s="22">
        <v>0</v>
      </c>
      <c r="Z485" s="22"/>
      <c r="AA485" s="20">
        <v>0</v>
      </c>
      <c r="AB485" s="4">
        <f t="shared" si="99"/>
        <v>0</v>
      </c>
      <c r="AC485" s="4">
        <f t="shared" si="100"/>
        <v>6771417</v>
      </c>
      <c r="AD485" s="22"/>
      <c r="AE485" s="22"/>
      <c r="AF485" s="22"/>
      <c r="AG485" s="22"/>
      <c r="AH485" s="22"/>
      <c r="AI485" s="22"/>
      <c r="AJ485" s="28">
        <v>0</v>
      </c>
      <c r="AK485" s="28"/>
      <c r="AL485" s="28"/>
      <c r="AM485" s="7">
        <f t="shared" si="103"/>
        <v>6771417</v>
      </c>
      <c r="AN485" s="43" t="str">
        <f>IF(O485&gt;0," ",1)</f>
        <v xml:space="preserve"> </v>
      </c>
      <c r="AO485" s="43" t="str">
        <f>IF(W485&gt;0," ",1)</f>
        <v xml:space="preserve"> </v>
      </c>
    </row>
    <row r="486" spans="1:41" ht="15.95" customHeight="1">
      <c r="A486" s="57" t="s">
        <v>107</v>
      </c>
      <c r="B486" s="57" t="s">
        <v>777</v>
      </c>
      <c r="C486" s="57" t="s">
        <v>192</v>
      </c>
      <c r="D486" s="57" t="s">
        <v>780</v>
      </c>
      <c r="E486" s="19">
        <v>1653.93</v>
      </c>
      <c r="F486" s="2">
        <f t="shared" si="101"/>
        <v>2591708.31</v>
      </c>
      <c r="G486" s="41">
        <v>492658.36</v>
      </c>
      <c r="H486" s="58">
        <v>194478</v>
      </c>
      <c r="I486" s="50">
        <f t="shared" si="91"/>
        <v>145858.5</v>
      </c>
      <c r="J486" s="58">
        <v>161609</v>
      </c>
      <c r="K486" s="58">
        <v>507713</v>
      </c>
      <c r="L486" s="58">
        <v>429815</v>
      </c>
      <c r="M486" s="58">
        <v>198084</v>
      </c>
      <c r="N486" s="2">
        <f t="shared" si="92"/>
        <v>1935737.8599999999</v>
      </c>
      <c r="O486" s="4">
        <f t="shared" si="93"/>
        <v>655970</v>
      </c>
      <c r="P486" s="58">
        <v>762</v>
      </c>
      <c r="Q486" s="58">
        <v>68</v>
      </c>
      <c r="R486" s="4">
        <f t="shared" si="94"/>
        <v>72024</v>
      </c>
      <c r="S486" s="6">
        <f t="shared" si="102"/>
        <v>118967.18489999999</v>
      </c>
      <c r="T486" s="39">
        <v>31436640</v>
      </c>
      <c r="U486" s="6">
        <f t="shared" si="95"/>
        <v>31436.639999999999</v>
      </c>
      <c r="V486" s="6">
        <f t="shared" si="96"/>
        <v>87530.544899999994</v>
      </c>
      <c r="W486" s="4">
        <f t="shared" si="97"/>
        <v>1750611</v>
      </c>
      <c r="X486" s="21">
        <f t="shared" si="98"/>
        <v>2478605</v>
      </c>
      <c r="Y486" s="22">
        <v>0</v>
      </c>
      <c r="Z486" s="22"/>
      <c r="AA486" s="20">
        <v>0</v>
      </c>
      <c r="AB486" s="4">
        <f t="shared" si="99"/>
        <v>0</v>
      </c>
      <c r="AC486" s="4">
        <f t="shared" si="100"/>
        <v>2478605</v>
      </c>
      <c r="AD486" s="22"/>
      <c r="AE486" s="22"/>
      <c r="AF486" s="22"/>
      <c r="AG486" s="22"/>
      <c r="AH486" s="22"/>
      <c r="AI486" s="22"/>
      <c r="AJ486" s="28">
        <v>0</v>
      </c>
      <c r="AK486" s="28"/>
      <c r="AL486" s="28"/>
      <c r="AM486" s="7">
        <f t="shared" si="103"/>
        <v>2478605</v>
      </c>
      <c r="AN486" s="43" t="str">
        <f>IF(O486&gt;0," ",1)</f>
        <v xml:space="preserve"> </v>
      </c>
      <c r="AO486" s="43" t="str">
        <f>IF(W486&gt;0," ",1)</f>
        <v xml:space="preserve"> </v>
      </c>
    </row>
    <row r="487" spans="1:41" ht="15.95" customHeight="1">
      <c r="A487" s="57" t="s">
        <v>107</v>
      </c>
      <c r="B487" s="57" t="s">
        <v>777</v>
      </c>
      <c r="C487" s="57" t="s">
        <v>96</v>
      </c>
      <c r="D487" s="57" t="s">
        <v>781</v>
      </c>
      <c r="E487" s="19">
        <v>2267.94</v>
      </c>
      <c r="F487" s="2">
        <f t="shared" si="101"/>
        <v>3553861.98</v>
      </c>
      <c r="G487" s="41">
        <v>686957.47000000009</v>
      </c>
      <c r="H487" s="58">
        <v>261180</v>
      </c>
      <c r="I487" s="50">
        <f t="shared" si="91"/>
        <v>195885</v>
      </c>
      <c r="J487" s="58">
        <v>220112</v>
      </c>
      <c r="K487" s="58">
        <v>689413</v>
      </c>
      <c r="L487" s="58">
        <v>576163</v>
      </c>
      <c r="M487" s="58">
        <v>53004</v>
      </c>
      <c r="N487" s="2">
        <f t="shared" si="92"/>
        <v>2421534.4700000002</v>
      </c>
      <c r="O487" s="4">
        <f t="shared" si="93"/>
        <v>1132328</v>
      </c>
      <c r="P487" s="58">
        <v>793</v>
      </c>
      <c r="Q487" s="58">
        <v>33</v>
      </c>
      <c r="R487" s="4">
        <f t="shared" si="94"/>
        <v>36375</v>
      </c>
      <c r="S487" s="6">
        <f t="shared" si="102"/>
        <v>163132.92420000001</v>
      </c>
      <c r="T487" s="39">
        <v>43506513</v>
      </c>
      <c r="U487" s="6">
        <f t="shared" si="95"/>
        <v>43506.512999999999</v>
      </c>
      <c r="V487" s="6">
        <f t="shared" si="96"/>
        <v>119626.4112</v>
      </c>
      <c r="W487" s="4">
        <f t="shared" si="97"/>
        <v>2392528</v>
      </c>
      <c r="X487" s="21">
        <f t="shared" si="98"/>
        <v>3561231</v>
      </c>
      <c r="Y487" s="22">
        <v>0</v>
      </c>
      <c r="Z487" s="22"/>
      <c r="AA487" s="20">
        <v>0</v>
      </c>
      <c r="AB487" s="4">
        <f t="shared" si="99"/>
        <v>0</v>
      </c>
      <c r="AC487" s="4">
        <f t="shared" si="100"/>
        <v>3561231</v>
      </c>
      <c r="AD487" s="22"/>
      <c r="AE487" s="22"/>
      <c r="AF487" s="22"/>
      <c r="AG487" s="22"/>
      <c r="AH487" s="22"/>
      <c r="AI487" s="22"/>
      <c r="AJ487" s="28">
        <v>0</v>
      </c>
      <c r="AK487" s="28"/>
      <c r="AL487" s="28"/>
      <c r="AM487" s="7">
        <f t="shared" si="103"/>
        <v>3561231</v>
      </c>
      <c r="AN487" s="43" t="str">
        <f>IF(O487&gt;0," ",1)</f>
        <v xml:space="preserve"> </v>
      </c>
      <c r="AO487" s="43" t="str">
        <f>IF(W487&gt;0," ",1)</f>
        <v xml:space="preserve"> </v>
      </c>
    </row>
    <row r="488" spans="1:41" ht="15.95" customHeight="1">
      <c r="A488" s="57" t="s">
        <v>107</v>
      </c>
      <c r="B488" s="57" t="s">
        <v>777</v>
      </c>
      <c r="C488" s="57" t="s">
        <v>86</v>
      </c>
      <c r="D488" s="57" t="s">
        <v>782</v>
      </c>
      <c r="E488" s="19">
        <v>854.76</v>
      </c>
      <c r="F488" s="2">
        <f t="shared" si="101"/>
        <v>1339408.92</v>
      </c>
      <c r="G488" s="41">
        <v>637519.71</v>
      </c>
      <c r="H488" s="58">
        <v>96564</v>
      </c>
      <c r="I488" s="50">
        <f t="shared" si="91"/>
        <v>72423</v>
      </c>
      <c r="J488" s="58">
        <v>73119</v>
      </c>
      <c r="K488" s="58">
        <v>228840</v>
      </c>
      <c r="L488" s="58">
        <v>211413</v>
      </c>
      <c r="M488" s="58">
        <v>281836</v>
      </c>
      <c r="N488" s="2">
        <f t="shared" si="92"/>
        <v>1505150.71</v>
      </c>
      <c r="O488" s="4">
        <f t="shared" si="93"/>
        <v>0</v>
      </c>
      <c r="P488" s="58">
        <v>340</v>
      </c>
      <c r="Q488" s="58">
        <v>90</v>
      </c>
      <c r="R488" s="4">
        <f t="shared" si="94"/>
        <v>42534</v>
      </c>
      <c r="S488" s="6">
        <f t="shared" si="102"/>
        <v>61482.8868</v>
      </c>
      <c r="T488" s="39">
        <v>40570329</v>
      </c>
      <c r="U488" s="6">
        <f t="shared" si="95"/>
        <v>40570.328999999998</v>
      </c>
      <c r="V488" s="6">
        <f t="shared" si="96"/>
        <v>20912.557800000002</v>
      </c>
      <c r="W488" s="4">
        <f t="shared" si="97"/>
        <v>418251</v>
      </c>
      <c r="X488" s="21">
        <f t="shared" si="98"/>
        <v>460785</v>
      </c>
      <c r="Y488" s="22">
        <v>0</v>
      </c>
      <c r="Z488" s="22"/>
      <c r="AA488" s="20">
        <v>0</v>
      </c>
      <c r="AB488" s="4">
        <f t="shared" si="99"/>
        <v>0</v>
      </c>
      <c r="AC488" s="4">
        <f t="shared" si="100"/>
        <v>460785</v>
      </c>
      <c r="AD488" s="22"/>
      <c r="AE488" s="22"/>
      <c r="AF488" s="22"/>
      <c r="AG488" s="22"/>
      <c r="AH488" s="22"/>
      <c r="AI488" s="22"/>
      <c r="AJ488" s="28">
        <v>0</v>
      </c>
      <c r="AK488" s="28"/>
      <c r="AL488" s="28"/>
      <c r="AM488" s="7">
        <f t="shared" si="103"/>
        <v>460785</v>
      </c>
      <c r="AN488" s="43">
        <f>IF(O488&gt;0," ",1)</f>
        <v>1</v>
      </c>
      <c r="AO488" s="43" t="str">
        <f>IF(W488&gt;0," ",1)</f>
        <v xml:space="preserve"> </v>
      </c>
    </row>
    <row r="489" spans="1:41" ht="15.95" customHeight="1">
      <c r="A489" s="57" t="s">
        <v>107</v>
      </c>
      <c r="B489" s="57" t="s">
        <v>777</v>
      </c>
      <c r="C489" s="57" t="s">
        <v>135</v>
      </c>
      <c r="D489" s="57" t="s">
        <v>783</v>
      </c>
      <c r="E489" s="19">
        <v>833.82</v>
      </c>
      <c r="F489" s="2">
        <f t="shared" si="101"/>
        <v>1306595.9400000002</v>
      </c>
      <c r="G489" s="41">
        <v>222415.91999999998</v>
      </c>
      <c r="H489" s="58">
        <v>86363</v>
      </c>
      <c r="I489" s="50">
        <f t="shared" si="91"/>
        <v>64772.25</v>
      </c>
      <c r="J489" s="58">
        <v>72747</v>
      </c>
      <c r="K489" s="58">
        <v>229150</v>
      </c>
      <c r="L489" s="58">
        <v>199278</v>
      </c>
      <c r="M489" s="58">
        <v>78389</v>
      </c>
      <c r="N489" s="2">
        <f t="shared" si="92"/>
        <v>866752.16999999993</v>
      </c>
      <c r="O489" s="4">
        <f t="shared" si="93"/>
        <v>439844</v>
      </c>
      <c r="P489" s="58">
        <v>505</v>
      </c>
      <c r="Q489" s="58">
        <v>62</v>
      </c>
      <c r="R489" s="4">
        <f t="shared" si="94"/>
        <v>43521</v>
      </c>
      <c r="S489" s="6">
        <f t="shared" si="102"/>
        <v>59976.672599999998</v>
      </c>
      <c r="T489" s="39">
        <v>13462565</v>
      </c>
      <c r="U489" s="6">
        <f t="shared" si="95"/>
        <v>13462.565000000001</v>
      </c>
      <c r="V489" s="6">
        <f t="shared" si="96"/>
        <v>46514.107599999996</v>
      </c>
      <c r="W489" s="4">
        <f t="shared" si="97"/>
        <v>930282</v>
      </c>
      <c r="X489" s="21">
        <f t="shared" si="98"/>
        <v>1413647</v>
      </c>
      <c r="Y489" s="22">
        <v>0</v>
      </c>
      <c r="Z489" s="22"/>
      <c r="AA489" s="20">
        <v>0</v>
      </c>
      <c r="AB489" s="4">
        <f t="shared" si="99"/>
        <v>0</v>
      </c>
      <c r="AC489" s="4">
        <f t="shared" si="100"/>
        <v>1413647</v>
      </c>
      <c r="AD489" s="22"/>
      <c r="AE489" s="22"/>
      <c r="AF489" s="22"/>
      <c r="AG489" s="22"/>
      <c r="AH489" s="22"/>
      <c r="AI489" s="22"/>
      <c r="AJ489" s="28">
        <v>0</v>
      </c>
      <c r="AK489" s="28"/>
      <c r="AL489" s="28"/>
      <c r="AM489" s="7">
        <f t="shared" si="103"/>
        <v>1413647</v>
      </c>
      <c r="AN489" s="43" t="str">
        <f>IF(O489&gt;0," ",1)</f>
        <v xml:space="preserve"> </v>
      </c>
      <c r="AO489" s="43" t="str">
        <f>IF(W489&gt;0," ",1)</f>
        <v xml:space="preserve"> </v>
      </c>
    </row>
    <row r="490" spans="1:41" ht="15.95" customHeight="1">
      <c r="A490" s="57" t="s">
        <v>107</v>
      </c>
      <c r="B490" s="57" t="s">
        <v>777</v>
      </c>
      <c r="C490" s="57" t="s">
        <v>175</v>
      </c>
      <c r="D490" s="57" t="s">
        <v>784</v>
      </c>
      <c r="E490" s="19">
        <v>660.52</v>
      </c>
      <c r="F490" s="2">
        <f t="shared" si="101"/>
        <v>1035034.84</v>
      </c>
      <c r="G490" s="41">
        <v>213155.72999999998</v>
      </c>
      <c r="H490" s="58">
        <v>78817</v>
      </c>
      <c r="I490" s="50">
        <f t="shared" si="91"/>
        <v>59112.75</v>
      </c>
      <c r="J490" s="58">
        <v>66421</v>
      </c>
      <c r="K490" s="58">
        <v>208931</v>
      </c>
      <c r="L490" s="58">
        <v>159925</v>
      </c>
      <c r="M490" s="58">
        <v>86371</v>
      </c>
      <c r="N490" s="2">
        <f t="shared" si="92"/>
        <v>793916.48</v>
      </c>
      <c r="O490" s="4">
        <f t="shared" si="93"/>
        <v>241118</v>
      </c>
      <c r="P490" s="58">
        <v>350</v>
      </c>
      <c r="Q490" s="58">
        <v>70</v>
      </c>
      <c r="R490" s="4">
        <f t="shared" si="94"/>
        <v>34055</v>
      </c>
      <c r="S490" s="6">
        <f t="shared" si="102"/>
        <v>47511.203600000001</v>
      </c>
      <c r="T490" s="39">
        <v>13056331</v>
      </c>
      <c r="U490" s="6">
        <f t="shared" si="95"/>
        <v>13056.331</v>
      </c>
      <c r="V490" s="6">
        <f t="shared" si="96"/>
        <v>34454.872600000002</v>
      </c>
      <c r="W490" s="4">
        <f t="shared" si="97"/>
        <v>689097</v>
      </c>
      <c r="X490" s="21">
        <f t="shared" si="98"/>
        <v>964270</v>
      </c>
      <c r="Y490" s="22">
        <v>0</v>
      </c>
      <c r="Z490" s="22"/>
      <c r="AA490" s="20">
        <v>0</v>
      </c>
      <c r="AB490" s="4">
        <f t="shared" si="99"/>
        <v>0</v>
      </c>
      <c r="AC490" s="4">
        <f t="shared" si="100"/>
        <v>964270</v>
      </c>
      <c r="AD490" s="22"/>
      <c r="AE490" s="22"/>
      <c r="AF490" s="22"/>
      <c r="AG490" s="22"/>
      <c r="AH490" s="22"/>
      <c r="AI490" s="22"/>
      <c r="AJ490" s="28">
        <v>0</v>
      </c>
      <c r="AK490" s="28"/>
      <c r="AL490" s="28"/>
      <c r="AM490" s="7">
        <f t="shared" si="103"/>
        <v>964270</v>
      </c>
      <c r="AN490" s="43" t="str">
        <f>IF(O490&gt;0," ",1)</f>
        <v xml:space="preserve"> </v>
      </c>
      <c r="AO490" s="43" t="str">
        <f>IF(W490&gt;0," ",1)</f>
        <v xml:space="preserve"> </v>
      </c>
    </row>
    <row r="491" spans="1:41" ht="15.95" customHeight="1">
      <c r="A491" s="57" t="s">
        <v>107</v>
      </c>
      <c r="B491" s="57" t="s">
        <v>777</v>
      </c>
      <c r="C491" s="57" t="s">
        <v>94</v>
      </c>
      <c r="D491" s="57" t="s">
        <v>785</v>
      </c>
      <c r="E491" s="19">
        <v>683.08</v>
      </c>
      <c r="F491" s="2">
        <f t="shared" si="101"/>
        <v>1070386.3600000001</v>
      </c>
      <c r="G491" s="41">
        <v>602125.90999999992</v>
      </c>
      <c r="H491" s="58">
        <v>73512</v>
      </c>
      <c r="I491" s="50">
        <f t="shared" si="91"/>
        <v>55134</v>
      </c>
      <c r="J491" s="58">
        <v>55861</v>
      </c>
      <c r="K491" s="58">
        <v>176828</v>
      </c>
      <c r="L491" s="58">
        <v>158316</v>
      </c>
      <c r="M491" s="58">
        <v>163033</v>
      </c>
      <c r="N491" s="2">
        <f t="shared" si="92"/>
        <v>1211297.9099999999</v>
      </c>
      <c r="O491" s="4">
        <f t="shared" si="93"/>
        <v>0</v>
      </c>
      <c r="P491" s="58">
        <v>327</v>
      </c>
      <c r="Q491" s="58">
        <v>90</v>
      </c>
      <c r="R491" s="4">
        <f t="shared" si="94"/>
        <v>40908</v>
      </c>
      <c r="S491" s="6">
        <f t="shared" si="102"/>
        <v>49133.9444</v>
      </c>
      <c r="T491" s="39">
        <v>37924690</v>
      </c>
      <c r="U491" s="6">
        <f t="shared" si="95"/>
        <v>37924.69</v>
      </c>
      <c r="V491" s="6">
        <f t="shared" si="96"/>
        <v>11209.254399999998</v>
      </c>
      <c r="W491" s="4">
        <f t="shared" si="97"/>
        <v>224185</v>
      </c>
      <c r="X491" s="21">
        <f t="shared" si="98"/>
        <v>265093</v>
      </c>
      <c r="Y491" s="22">
        <v>0</v>
      </c>
      <c r="Z491" s="22"/>
      <c r="AA491" s="20">
        <v>0</v>
      </c>
      <c r="AB491" s="4">
        <f t="shared" si="99"/>
        <v>0</v>
      </c>
      <c r="AC491" s="4">
        <f t="shared" si="100"/>
        <v>265093</v>
      </c>
      <c r="AD491" s="22"/>
      <c r="AE491" s="22"/>
      <c r="AF491" s="22"/>
      <c r="AG491" s="22"/>
      <c r="AH491" s="22"/>
      <c r="AI491" s="22"/>
      <c r="AJ491" s="28">
        <v>0</v>
      </c>
      <c r="AK491" s="28"/>
      <c r="AL491" s="28"/>
      <c r="AM491" s="7">
        <f t="shared" si="103"/>
        <v>265093</v>
      </c>
      <c r="AN491" s="43">
        <f>IF(O491&gt;0," ",1)</f>
        <v>1</v>
      </c>
      <c r="AO491" s="43" t="str">
        <f>IF(W491&gt;0," ",1)</f>
        <v xml:space="preserve"> </v>
      </c>
    </row>
    <row r="492" spans="1:41" ht="15.95" customHeight="1">
      <c r="A492" s="57" t="s">
        <v>181</v>
      </c>
      <c r="B492" s="57" t="s">
        <v>786</v>
      </c>
      <c r="C492" s="57" t="s">
        <v>204</v>
      </c>
      <c r="D492" s="57" t="s">
        <v>787</v>
      </c>
      <c r="E492" s="19">
        <v>128.38</v>
      </c>
      <c r="F492" s="2">
        <f t="shared" si="101"/>
        <v>201171.46</v>
      </c>
      <c r="G492" s="41">
        <v>85959.9</v>
      </c>
      <c r="H492" s="58">
        <v>12210</v>
      </c>
      <c r="I492" s="50">
        <f t="shared" si="91"/>
        <v>9157.5</v>
      </c>
      <c r="J492" s="58">
        <v>9925</v>
      </c>
      <c r="K492" s="58">
        <v>0</v>
      </c>
      <c r="L492" s="58">
        <v>0</v>
      </c>
      <c r="M492" s="58">
        <v>21339</v>
      </c>
      <c r="N492" s="2">
        <f t="shared" si="92"/>
        <v>126381.4</v>
      </c>
      <c r="O492" s="4">
        <f t="shared" si="93"/>
        <v>74790</v>
      </c>
      <c r="P492" s="58">
        <v>4</v>
      </c>
      <c r="Q492" s="58">
        <v>167</v>
      </c>
      <c r="R492" s="4">
        <f t="shared" si="94"/>
        <v>929</v>
      </c>
      <c r="S492" s="6">
        <f t="shared" si="102"/>
        <v>9234.3734000000004</v>
      </c>
      <c r="T492" s="39">
        <v>5730660</v>
      </c>
      <c r="U492" s="6">
        <f t="shared" si="95"/>
        <v>5730.66</v>
      </c>
      <c r="V492" s="6">
        <f t="shared" si="96"/>
        <v>3503.7134000000005</v>
      </c>
      <c r="W492" s="4">
        <f t="shared" si="97"/>
        <v>70074</v>
      </c>
      <c r="X492" s="21">
        <f t="shared" si="98"/>
        <v>145793</v>
      </c>
      <c r="Y492" s="22">
        <v>0</v>
      </c>
      <c r="Z492" s="22"/>
      <c r="AA492" s="20">
        <v>0</v>
      </c>
      <c r="AB492" s="4">
        <f t="shared" si="99"/>
        <v>0</v>
      </c>
      <c r="AC492" s="4">
        <f t="shared" si="100"/>
        <v>145793</v>
      </c>
      <c r="AD492" s="22"/>
      <c r="AE492" s="22"/>
      <c r="AF492" s="22"/>
      <c r="AG492" s="22"/>
      <c r="AH492" s="22"/>
      <c r="AI492" s="22"/>
      <c r="AJ492" s="28">
        <v>0</v>
      </c>
      <c r="AK492" s="28"/>
      <c r="AL492" s="28"/>
      <c r="AM492" s="7">
        <f t="shared" si="103"/>
        <v>145793</v>
      </c>
      <c r="AN492" s="43" t="str">
        <f>IF(O492&gt;0," ",1)</f>
        <v xml:space="preserve"> </v>
      </c>
      <c r="AO492" s="43" t="str">
        <f>IF(W492&gt;0," ",1)</f>
        <v xml:space="preserve"> </v>
      </c>
    </row>
    <row r="493" spans="1:41" ht="15.95" customHeight="1">
      <c r="A493" s="57" t="s">
        <v>181</v>
      </c>
      <c r="B493" s="57" t="s">
        <v>786</v>
      </c>
      <c r="C493" s="57" t="s">
        <v>182</v>
      </c>
      <c r="D493" s="57" t="s">
        <v>788</v>
      </c>
      <c r="E493" s="19">
        <v>72.239999999999995</v>
      </c>
      <c r="F493" s="2">
        <f t="shared" si="101"/>
        <v>113200.07999999999</v>
      </c>
      <c r="G493" s="41">
        <v>150422.94</v>
      </c>
      <c r="H493" s="58">
        <v>9100</v>
      </c>
      <c r="I493" s="50">
        <f t="shared" si="91"/>
        <v>6825</v>
      </c>
      <c r="J493" s="58">
        <v>7339</v>
      </c>
      <c r="K493" s="58">
        <v>0</v>
      </c>
      <c r="L493" s="58">
        <v>0</v>
      </c>
      <c r="M493" s="58">
        <v>57887</v>
      </c>
      <c r="N493" s="2">
        <f t="shared" si="92"/>
        <v>222473.94</v>
      </c>
      <c r="O493" s="4">
        <f t="shared" si="93"/>
        <v>0</v>
      </c>
      <c r="P493" s="58">
        <v>35</v>
      </c>
      <c r="Q493" s="58">
        <v>167</v>
      </c>
      <c r="R493" s="4">
        <f t="shared" si="94"/>
        <v>8125</v>
      </c>
      <c r="S493" s="6">
        <f t="shared" si="102"/>
        <v>5196.2232000000004</v>
      </c>
      <c r="T493" s="39">
        <v>10028196</v>
      </c>
      <c r="U493" s="6">
        <f t="shared" si="95"/>
        <v>10028.196</v>
      </c>
      <c r="V493" s="6">
        <f t="shared" si="96"/>
        <v>0</v>
      </c>
      <c r="W493" s="4">
        <f t="shared" si="97"/>
        <v>0</v>
      </c>
      <c r="X493" s="21">
        <f t="shared" si="98"/>
        <v>8125</v>
      </c>
      <c r="Y493" s="22">
        <v>42096</v>
      </c>
      <c r="Z493" s="22"/>
      <c r="AA493" s="22">
        <v>42096</v>
      </c>
      <c r="AB493" s="4">
        <f t="shared" si="99"/>
        <v>1</v>
      </c>
      <c r="AC493" s="4">
        <f t="shared" si="100"/>
        <v>50221</v>
      </c>
      <c r="AD493" s="22"/>
      <c r="AE493" s="22"/>
      <c r="AF493" s="22"/>
      <c r="AG493" s="22"/>
      <c r="AH493" s="22"/>
      <c r="AI493" s="22"/>
      <c r="AJ493" s="28">
        <v>0</v>
      </c>
      <c r="AK493" s="28"/>
      <c r="AL493" s="28"/>
      <c r="AM493" s="7">
        <f t="shared" si="103"/>
        <v>50221</v>
      </c>
      <c r="AN493" s="43">
        <f>IF(O493&gt;0," ",1)</f>
        <v>1</v>
      </c>
      <c r="AO493" s="43">
        <f>IF(W493&gt;0," ",1)</f>
        <v>1</v>
      </c>
    </row>
    <row r="494" spans="1:41" ht="15.95" customHeight="1">
      <c r="A494" s="57" t="s">
        <v>181</v>
      </c>
      <c r="B494" s="57" t="s">
        <v>786</v>
      </c>
      <c r="C494" s="57" t="s">
        <v>51</v>
      </c>
      <c r="D494" s="57" t="s">
        <v>789</v>
      </c>
      <c r="E494" s="19">
        <v>321.74</v>
      </c>
      <c r="F494" s="2">
        <f t="shared" si="101"/>
        <v>504166.58</v>
      </c>
      <c r="G494" s="41">
        <v>217487.35</v>
      </c>
      <c r="H494" s="58">
        <v>24107</v>
      </c>
      <c r="I494" s="50">
        <f t="shared" si="91"/>
        <v>18080.25</v>
      </c>
      <c r="J494" s="58">
        <v>19542</v>
      </c>
      <c r="K494" s="58">
        <v>18820</v>
      </c>
      <c r="L494" s="58">
        <v>51298</v>
      </c>
      <c r="M494" s="58">
        <v>137716</v>
      </c>
      <c r="N494" s="2">
        <f t="shared" si="92"/>
        <v>462943.6</v>
      </c>
      <c r="O494" s="4">
        <f t="shared" si="93"/>
        <v>41223</v>
      </c>
      <c r="P494" s="58">
        <v>89</v>
      </c>
      <c r="Q494" s="58">
        <v>167</v>
      </c>
      <c r="R494" s="4">
        <f t="shared" si="94"/>
        <v>20660</v>
      </c>
      <c r="S494" s="6">
        <f t="shared" si="102"/>
        <v>23142.7582</v>
      </c>
      <c r="T494" s="39">
        <v>14470281</v>
      </c>
      <c r="U494" s="6">
        <f t="shared" si="95"/>
        <v>14470.281000000001</v>
      </c>
      <c r="V494" s="6">
        <f t="shared" si="96"/>
        <v>8672.4771999999994</v>
      </c>
      <c r="W494" s="4">
        <f t="shared" si="97"/>
        <v>173450</v>
      </c>
      <c r="X494" s="21">
        <f t="shared" si="98"/>
        <v>235333</v>
      </c>
      <c r="Y494" s="22">
        <v>0</v>
      </c>
      <c r="Z494" s="22"/>
      <c r="AA494" s="20">
        <v>0</v>
      </c>
      <c r="AB494" s="4">
        <f t="shared" si="99"/>
        <v>0</v>
      </c>
      <c r="AC494" s="4">
        <f t="shared" si="100"/>
        <v>235333</v>
      </c>
      <c r="AD494" s="22"/>
      <c r="AE494" s="22"/>
      <c r="AF494" s="22"/>
      <c r="AG494" s="22"/>
      <c r="AH494" s="22"/>
      <c r="AI494" s="22"/>
      <c r="AJ494" s="28">
        <v>0</v>
      </c>
      <c r="AK494" s="28"/>
      <c r="AL494" s="28"/>
      <c r="AM494" s="7">
        <f t="shared" si="103"/>
        <v>235333</v>
      </c>
      <c r="AN494" s="43" t="str">
        <f>IF(O494&gt;0," ",1)</f>
        <v xml:space="preserve"> </v>
      </c>
      <c r="AO494" s="43" t="str">
        <f>IF(W494&gt;0," ",1)</f>
        <v xml:space="preserve"> </v>
      </c>
    </row>
    <row r="495" spans="1:41" ht="15.95" customHeight="1">
      <c r="A495" s="57" t="s">
        <v>181</v>
      </c>
      <c r="B495" s="57" t="s">
        <v>786</v>
      </c>
      <c r="C495" s="57" t="s">
        <v>29</v>
      </c>
      <c r="D495" s="57" t="s">
        <v>790</v>
      </c>
      <c r="E495" s="19">
        <v>4898.5200000000004</v>
      </c>
      <c r="F495" s="2">
        <f t="shared" si="101"/>
        <v>7675980.8400000008</v>
      </c>
      <c r="G495" s="41">
        <v>1687045.58</v>
      </c>
      <c r="H495" s="58">
        <v>488400</v>
      </c>
      <c r="I495" s="50">
        <f t="shared" si="91"/>
        <v>366300</v>
      </c>
      <c r="J495" s="58">
        <v>443217</v>
      </c>
      <c r="K495" s="58">
        <v>425328</v>
      </c>
      <c r="L495" s="58">
        <v>1045877</v>
      </c>
      <c r="M495" s="58">
        <v>211782</v>
      </c>
      <c r="N495" s="2">
        <f t="shared" si="92"/>
        <v>4179549.58</v>
      </c>
      <c r="O495" s="4">
        <f t="shared" si="93"/>
        <v>3496431</v>
      </c>
      <c r="P495" s="58">
        <v>1121</v>
      </c>
      <c r="Q495" s="58">
        <v>84</v>
      </c>
      <c r="R495" s="4">
        <f t="shared" si="94"/>
        <v>130888</v>
      </c>
      <c r="S495" s="6">
        <f t="shared" si="102"/>
        <v>352350.54359999998</v>
      </c>
      <c r="T495" s="39">
        <v>112469705</v>
      </c>
      <c r="U495" s="6">
        <f t="shared" si="95"/>
        <v>112469.705</v>
      </c>
      <c r="V495" s="6">
        <f t="shared" si="96"/>
        <v>239880.83859999996</v>
      </c>
      <c r="W495" s="4">
        <f t="shared" si="97"/>
        <v>4797617</v>
      </c>
      <c r="X495" s="21">
        <f t="shared" si="98"/>
        <v>8424936</v>
      </c>
      <c r="Y495" s="22">
        <v>0</v>
      </c>
      <c r="Z495" s="22"/>
      <c r="AA495" s="20">
        <v>0</v>
      </c>
      <c r="AB495" s="4">
        <f t="shared" si="99"/>
        <v>0</v>
      </c>
      <c r="AC495" s="4">
        <f t="shared" si="100"/>
        <v>8424936</v>
      </c>
      <c r="AD495" s="22"/>
      <c r="AE495" s="22"/>
      <c r="AF495" s="22"/>
      <c r="AG495" s="22"/>
      <c r="AH495" s="22"/>
      <c r="AI495" s="22"/>
      <c r="AJ495" s="28">
        <v>0</v>
      </c>
      <c r="AK495" s="28"/>
      <c r="AL495" s="28"/>
      <c r="AM495" s="7">
        <f t="shared" si="103"/>
        <v>8424936</v>
      </c>
      <c r="AN495" s="43" t="str">
        <f>IF(O495&gt;0," ",1)</f>
        <v xml:space="preserve"> </v>
      </c>
      <c r="AO495" s="43" t="str">
        <f>IF(W495&gt;0," ",1)</f>
        <v xml:space="preserve"> </v>
      </c>
    </row>
    <row r="496" spans="1:41" ht="15.95" customHeight="1">
      <c r="A496" s="57" t="s">
        <v>181</v>
      </c>
      <c r="B496" s="57" t="s">
        <v>786</v>
      </c>
      <c r="C496" s="57" t="s">
        <v>86</v>
      </c>
      <c r="D496" s="57" t="s">
        <v>791</v>
      </c>
      <c r="E496" s="19">
        <v>245.02</v>
      </c>
      <c r="F496" s="2">
        <f t="shared" si="101"/>
        <v>383946.34</v>
      </c>
      <c r="G496" s="41">
        <v>234106.97</v>
      </c>
      <c r="H496" s="58">
        <v>33733</v>
      </c>
      <c r="I496" s="50">
        <f t="shared" si="91"/>
        <v>25299.75</v>
      </c>
      <c r="J496" s="58">
        <v>14801</v>
      </c>
      <c r="K496" s="58">
        <v>14184</v>
      </c>
      <c r="L496" s="58">
        <v>39152</v>
      </c>
      <c r="M496" s="58">
        <v>80628</v>
      </c>
      <c r="N496" s="2">
        <f t="shared" si="92"/>
        <v>408171.72</v>
      </c>
      <c r="O496" s="4">
        <f t="shared" si="93"/>
        <v>0</v>
      </c>
      <c r="P496" s="58">
        <v>26</v>
      </c>
      <c r="Q496" s="58">
        <v>167</v>
      </c>
      <c r="R496" s="4">
        <f t="shared" si="94"/>
        <v>6035</v>
      </c>
      <c r="S496" s="6">
        <f t="shared" si="102"/>
        <v>17624.2886</v>
      </c>
      <c r="T496" s="39">
        <v>15607131</v>
      </c>
      <c r="U496" s="6">
        <f t="shared" si="95"/>
        <v>15607.130999999999</v>
      </c>
      <c r="V496" s="6">
        <f t="shared" si="96"/>
        <v>2017.1576000000005</v>
      </c>
      <c r="W496" s="4">
        <f t="shared" si="97"/>
        <v>40343</v>
      </c>
      <c r="X496" s="21">
        <f t="shared" si="98"/>
        <v>46378</v>
      </c>
      <c r="Y496" s="22">
        <v>0</v>
      </c>
      <c r="Z496" s="22"/>
      <c r="AA496" s="20">
        <v>0</v>
      </c>
      <c r="AB496" s="4">
        <f t="shared" si="99"/>
        <v>0</v>
      </c>
      <c r="AC496" s="4">
        <f t="shared" si="100"/>
        <v>46378</v>
      </c>
      <c r="AD496" s="22"/>
      <c r="AE496" s="22"/>
      <c r="AF496" s="22"/>
      <c r="AG496" s="22"/>
      <c r="AH496" s="22"/>
      <c r="AI496" s="22"/>
      <c r="AJ496" s="28">
        <v>0</v>
      </c>
      <c r="AK496" s="28"/>
      <c r="AL496" s="28"/>
      <c r="AM496" s="7">
        <f t="shared" si="103"/>
        <v>46378</v>
      </c>
      <c r="AN496" s="43">
        <f>IF(O496&gt;0," ",1)</f>
        <v>1</v>
      </c>
      <c r="AO496" s="43" t="str">
        <f>IF(W496&gt;0," ",1)</f>
        <v xml:space="preserve"> </v>
      </c>
    </row>
    <row r="497" spans="1:41" ht="15.95" customHeight="1">
      <c r="A497" s="57" t="s">
        <v>181</v>
      </c>
      <c r="B497" s="57" t="s">
        <v>786</v>
      </c>
      <c r="C497" s="57" t="s">
        <v>68</v>
      </c>
      <c r="D497" s="57" t="s">
        <v>792</v>
      </c>
      <c r="E497" s="19">
        <v>1229.9000000000001</v>
      </c>
      <c r="F497" s="2">
        <f t="shared" si="101"/>
        <v>1927253.3</v>
      </c>
      <c r="G497" s="41">
        <v>409724.72</v>
      </c>
      <c r="H497" s="58">
        <v>122592</v>
      </c>
      <c r="I497" s="50">
        <f t="shared" si="91"/>
        <v>91944</v>
      </c>
      <c r="J497" s="58">
        <v>100388</v>
      </c>
      <c r="K497" s="58">
        <v>96259</v>
      </c>
      <c r="L497" s="58">
        <v>240433</v>
      </c>
      <c r="M497" s="58">
        <v>120130</v>
      </c>
      <c r="N497" s="2">
        <f t="shared" si="92"/>
        <v>1058878.72</v>
      </c>
      <c r="O497" s="4">
        <f t="shared" si="93"/>
        <v>868375</v>
      </c>
      <c r="P497" s="58">
        <v>154</v>
      </c>
      <c r="Q497" s="58">
        <v>141</v>
      </c>
      <c r="R497" s="4">
        <f t="shared" si="94"/>
        <v>30182</v>
      </c>
      <c r="S497" s="6">
        <f t="shared" si="102"/>
        <v>88466.706999999995</v>
      </c>
      <c r="T497" s="39">
        <v>27314981</v>
      </c>
      <c r="U497" s="6">
        <f t="shared" si="95"/>
        <v>27314.981</v>
      </c>
      <c r="V497" s="6">
        <f t="shared" si="96"/>
        <v>61151.725999999995</v>
      </c>
      <c r="W497" s="4">
        <f t="shared" si="97"/>
        <v>1223035</v>
      </c>
      <c r="X497" s="21">
        <f t="shared" si="98"/>
        <v>2121592</v>
      </c>
      <c r="Y497" s="22">
        <v>0</v>
      </c>
      <c r="Z497" s="22"/>
      <c r="AA497" s="20">
        <v>0</v>
      </c>
      <c r="AB497" s="4">
        <f t="shared" si="99"/>
        <v>0</v>
      </c>
      <c r="AC497" s="4">
        <f t="shared" si="100"/>
        <v>2121592</v>
      </c>
      <c r="AD497" s="22"/>
      <c r="AE497" s="22"/>
      <c r="AF497" s="22"/>
      <c r="AG497" s="22"/>
      <c r="AH497" s="22"/>
      <c r="AI497" s="22"/>
      <c r="AJ497" s="28">
        <v>0</v>
      </c>
      <c r="AK497" s="28"/>
      <c r="AL497" s="28"/>
      <c r="AM497" s="7">
        <f t="shared" si="103"/>
        <v>2121592</v>
      </c>
      <c r="AN497" s="43" t="str">
        <f>IF(O497&gt;0," ",1)</f>
        <v xml:space="preserve"> </v>
      </c>
      <c r="AO497" s="43" t="str">
        <f>IF(W497&gt;0," ",1)</f>
        <v xml:space="preserve"> </v>
      </c>
    </row>
    <row r="498" spans="1:41" ht="15.95" customHeight="1">
      <c r="A498" s="57" t="s">
        <v>181</v>
      </c>
      <c r="B498" s="57" t="s">
        <v>786</v>
      </c>
      <c r="C498" s="57" t="s">
        <v>61</v>
      </c>
      <c r="D498" s="57" t="s">
        <v>793</v>
      </c>
      <c r="E498" s="19">
        <v>402.66</v>
      </c>
      <c r="F498" s="2">
        <f t="shared" si="101"/>
        <v>630968.22000000009</v>
      </c>
      <c r="G498" s="41">
        <v>100490.49</v>
      </c>
      <c r="H498" s="58">
        <v>46710</v>
      </c>
      <c r="I498" s="50">
        <f t="shared" si="91"/>
        <v>35032.5</v>
      </c>
      <c r="J498" s="58">
        <v>37993</v>
      </c>
      <c r="K498" s="58">
        <v>36554</v>
      </c>
      <c r="L498" s="58">
        <v>99882</v>
      </c>
      <c r="M498" s="58">
        <v>29326</v>
      </c>
      <c r="N498" s="2">
        <f t="shared" si="92"/>
        <v>339277.99</v>
      </c>
      <c r="O498" s="4">
        <f t="shared" si="93"/>
        <v>291690</v>
      </c>
      <c r="P498" s="58">
        <v>49</v>
      </c>
      <c r="Q498" s="58">
        <v>117</v>
      </c>
      <c r="R498" s="4">
        <f t="shared" si="94"/>
        <v>7969</v>
      </c>
      <c r="S498" s="6">
        <f t="shared" si="102"/>
        <v>28963.3338</v>
      </c>
      <c r="T498" s="39">
        <v>6699366</v>
      </c>
      <c r="U498" s="6">
        <f t="shared" si="95"/>
        <v>6699.366</v>
      </c>
      <c r="V498" s="6">
        <f t="shared" si="96"/>
        <v>22263.967799999999</v>
      </c>
      <c r="W498" s="4">
        <f t="shared" si="97"/>
        <v>445279</v>
      </c>
      <c r="X498" s="21">
        <f t="shared" si="98"/>
        <v>744938</v>
      </c>
      <c r="Y498" s="22">
        <v>0</v>
      </c>
      <c r="Z498" s="22"/>
      <c r="AA498" s="20">
        <v>0</v>
      </c>
      <c r="AB498" s="4">
        <f t="shared" si="99"/>
        <v>0</v>
      </c>
      <c r="AC498" s="4">
        <f t="shared" si="100"/>
        <v>744938</v>
      </c>
      <c r="AD498" s="22"/>
      <c r="AE498" s="22"/>
      <c r="AF498" s="22"/>
      <c r="AG498" s="22"/>
      <c r="AH498" s="22"/>
      <c r="AI498" s="22"/>
      <c r="AJ498" s="28">
        <v>0</v>
      </c>
      <c r="AK498" s="28"/>
      <c r="AL498" s="28"/>
      <c r="AM498" s="7">
        <f t="shared" si="103"/>
        <v>744938</v>
      </c>
      <c r="AN498" s="43" t="str">
        <f>IF(O498&gt;0," ",1)</f>
        <v xml:space="preserve"> </v>
      </c>
      <c r="AO498" s="43" t="str">
        <f>IF(W498&gt;0," ",1)</f>
        <v xml:space="preserve"> </v>
      </c>
    </row>
    <row r="499" spans="1:41" ht="15.95" customHeight="1">
      <c r="A499" s="57" t="s">
        <v>181</v>
      </c>
      <c r="B499" s="57" t="s">
        <v>786</v>
      </c>
      <c r="C499" s="57" t="s">
        <v>184</v>
      </c>
      <c r="D499" s="57" t="s">
        <v>794</v>
      </c>
      <c r="E499" s="19">
        <v>406.33</v>
      </c>
      <c r="F499" s="2">
        <f t="shared" si="101"/>
        <v>636719.11</v>
      </c>
      <c r="G499" s="41">
        <v>481284.69</v>
      </c>
      <c r="H499" s="58">
        <v>46059</v>
      </c>
      <c r="I499" s="50">
        <f t="shared" si="91"/>
        <v>34544.25</v>
      </c>
      <c r="J499" s="58">
        <v>38134</v>
      </c>
      <c r="K499" s="58">
        <v>36357</v>
      </c>
      <c r="L499" s="58">
        <v>91214</v>
      </c>
      <c r="M499" s="58">
        <v>77331</v>
      </c>
      <c r="N499" s="2">
        <f t="shared" si="92"/>
        <v>758864.94</v>
      </c>
      <c r="O499" s="4">
        <f t="shared" si="93"/>
        <v>0</v>
      </c>
      <c r="P499" s="58">
        <v>136</v>
      </c>
      <c r="Q499" s="58">
        <v>117</v>
      </c>
      <c r="R499" s="4">
        <f t="shared" si="94"/>
        <v>22118</v>
      </c>
      <c r="S499" s="6">
        <f t="shared" si="102"/>
        <v>29227.316900000002</v>
      </c>
      <c r="T499" s="39">
        <v>32085646</v>
      </c>
      <c r="U499" s="6">
        <f t="shared" si="95"/>
        <v>32085.646000000001</v>
      </c>
      <c r="V499" s="6">
        <f t="shared" si="96"/>
        <v>0</v>
      </c>
      <c r="W499" s="4">
        <f t="shared" si="97"/>
        <v>0</v>
      </c>
      <c r="X499" s="21">
        <f t="shared" si="98"/>
        <v>22118</v>
      </c>
      <c r="Y499" s="22">
        <v>0</v>
      </c>
      <c r="Z499" s="22"/>
      <c r="AA499" s="20">
        <v>0</v>
      </c>
      <c r="AB499" s="4">
        <f t="shared" si="99"/>
        <v>0</v>
      </c>
      <c r="AC499" s="4">
        <f t="shared" si="100"/>
        <v>22118</v>
      </c>
      <c r="AD499" s="22"/>
      <c r="AE499" s="22"/>
      <c r="AF499" s="22"/>
      <c r="AG499" s="22"/>
      <c r="AH499" s="22">
        <v>3163</v>
      </c>
      <c r="AI499" s="22"/>
      <c r="AJ499" s="28">
        <v>250284</v>
      </c>
      <c r="AK499" s="28"/>
      <c r="AL499" s="28"/>
      <c r="AM499" s="7">
        <f t="shared" si="103"/>
        <v>269239</v>
      </c>
      <c r="AN499" s="43">
        <f>IF(O499&gt;0," ",1)</f>
        <v>1</v>
      </c>
      <c r="AO499" s="43">
        <f>IF(W499&gt;0," ",1)</f>
        <v>1</v>
      </c>
    </row>
    <row r="500" spans="1:41" ht="15.95" customHeight="1">
      <c r="A500" s="57" t="s">
        <v>181</v>
      </c>
      <c r="B500" s="57" t="s">
        <v>786</v>
      </c>
      <c r="C500" s="57" t="s">
        <v>10</v>
      </c>
      <c r="D500" s="57" t="s">
        <v>795</v>
      </c>
      <c r="E500" s="19">
        <v>568.38</v>
      </c>
      <c r="F500" s="2">
        <f t="shared" si="101"/>
        <v>890651.46</v>
      </c>
      <c r="G500" s="41">
        <v>272065.13</v>
      </c>
      <c r="H500" s="58">
        <v>53448</v>
      </c>
      <c r="I500" s="50">
        <f t="shared" si="91"/>
        <v>40086</v>
      </c>
      <c r="J500" s="58">
        <v>43697</v>
      </c>
      <c r="K500" s="58">
        <v>41918</v>
      </c>
      <c r="L500" s="58">
        <v>106966</v>
      </c>
      <c r="M500" s="58">
        <v>75801</v>
      </c>
      <c r="N500" s="2">
        <f t="shared" si="92"/>
        <v>580533.13</v>
      </c>
      <c r="O500" s="4">
        <f t="shared" si="93"/>
        <v>310118</v>
      </c>
      <c r="P500" s="58">
        <v>49</v>
      </c>
      <c r="Q500" s="58">
        <v>167</v>
      </c>
      <c r="R500" s="4">
        <f t="shared" si="94"/>
        <v>11374</v>
      </c>
      <c r="S500" s="6">
        <f t="shared" si="102"/>
        <v>40883.573400000001</v>
      </c>
      <c r="T500" s="39">
        <v>18137675</v>
      </c>
      <c r="U500" s="6">
        <f t="shared" si="95"/>
        <v>18137.674999999999</v>
      </c>
      <c r="V500" s="6">
        <f t="shared" si="96"/>
        <v>22745.898400000002</v>
      </c>
      <c r="W500" s="4">
        <f t="shared" si="97"/>
        <v>454918</v>
      </c>
      <c r="X500" s="21">
        <f t="shared" si="98"/>
        <v>776410</v>
      </c>
      <c r="Y500" s="22">
        <v>0</v>
      </c>
      <c r="Z500" s="22"/>
      <c r="AA500" s="20">
        <v>0</v>
      </c>
      <c r="AB500" s="4">
        <f t="shared" si="99"/>
        <v>0</v>
      </c>
      <c r="AC500" s="4">
        <f t="shared" si="100"/>
        <v>776410</v>
      </c>
      <c r="AD500" s="22"/>
      <c r="AE500" s="22"/>
      <c r="AF500" s="22"/>
      <c r="AG500" s="22"/>
      <c r="AH500" s="22"/>
      <c r="AI500" s="22"/>
      <c r="AJ500" s="28">
        <v>0</v>
      </c>
      <c r="AK500" s="28"/>
      <c r="AL500" s="28"/>
      <c r="AM500" s="7">
        <f t="shared" si="103"/>
        <v>776410</v>
      </c>
      <c r="AN500" s="43" t="str">
        <f>IF(O500&gt;0," ",1)</f>
        <v xml:space="preserve"> </v>
      </c>
      <c r="AO500" s="43" t="str">
        <f>IF(W500&gt;0," ",1)</f>
        <v xml:space="preserve"> </v>
      </c>
    </row>
    <row r="501" spans="1:41" ht="15.95" customHeight="1">
      <c r="A501" s="57" t="s">
        <v>146</v>
      </c>
      <c r="B501" s="57" t="s">
        <v>796</v>
      </c>
      <c r="C501" s="57" t="s">
        <v>29</v>
      </c>
      <c r="D501" s="57" t="s">
        <v>797</v>
      </c>
      <c r="E501" s="19">
        <v>598.54</v>
      </c>
      <c r="F501" s="2">
        <f t="shared" si="101"/>
        <v>937912.17999999993</v>
      </c>
      <c r="G501" s="41">
        <v>136566.07</v>
      </c>
      <c r="H501" s="58">
        <v>36374</v>
      </c>
      <c r="I501" s="50">
        <f t="shared" si="91"/>
        <v>27280.5</v>
      </c>
      <c r="J501" s="58">
        <v>49915</v>
      </c>
      <c r="K501" s="58">
        <v>12822</v>
      </c>
      <c r="L501" s="58">
        <v>136389</v>
      </c>
      <c r="M501" s="58">
        <v>61776</v>
      </c>
      <c r="N501" s="2">
        <f t="shared" si="92"/>
        <v>424748.57</v>
      </c>
      <c r="O501" s="4">
        <f t="shared" si="93"/>
        <v>513164</v>
      </c>
      <c r="P501" s="58">
        <v>66</v>
      </c>
      <c r="Q501" s="58">
        <v>156</v>
      </c>
      <c r="R501" s="4">
        <f t="shared" si="94"/>
        <v>14311</v>
      </c>
      <c r="S501" s="6">
        <f t="shared" si="102"/>
        <v>43052.982199999999</v>
      </c>
      <c r="T501" s="39">
        <v>8153198</v>
      </c>
      <c r="U501" s="6">
        <f t="shared" si="95"/>
        <v>8153.1980000000003</v>
      </c>
      <c r="V501" s="6">
        <f t="shared" si="96"/>
        <v>34899.784199999995</v>
      </c>
      <c r="W501" s="4">
        <f t="shared" si="97"/>
        <v>697996</v>
      </c>
      <c r="X501" s="21">
        <f t="shared" si="98"/>
        <v>1225471</v>
      </c>
      <c r="Y501" s="22">
        <v>0</v>
      </c>
      <c r="Z501" s="22"/>
      <c r="AA501" s="20">
        <v>0</v>
      </c>
      <c r="AB501" s="4">
        <f t="shared" si="99"/>
        <v>0</v>
      </c>
      <c r="AC501" s="4">
        <f t="shared" si="100"/>
        <v>1225471</v>
      </c>
      <c r="AD501" s="22"/>
      <c r="AE501" s="22"/>
      <c r="AF501" s="22"/>
      <c r="AG501" s="22"/>
      <c r="AH501" s="22"/>
      <c r="AI501" s="22"/>
      <c r="AJ501" s="28">
        <v>0</v>
      </c>
      <c r="AK501" s="28"/>
      <c r="AL501" s="28"/>
      <c r="AM501" s="7">
        <f t="shared" si="103"/>
        <v>1225471</v>
      </c>
      <c r="AN501" s="43" t="str">
        <f>IF(O501&gt;0," ",1)</f>
        <v xml:space="preserve"> </v>
      </c>
      <c r="AO501" s="43" t="str">
        <f>IF(W501&gt;0," ",1)</f>
        <v xml:space="preserve"> </v>
      </c>
    </row>
    <row r="502" spans="1:41" ht="15.95" customHeight="1">
      <c r="A502" s="57" t="s">
        <v>146</v>
      </c>
      <c r="B502" s="57" t="s">
        <v>796</v>
      </c>
      <c r="C502" s="57" t="s">
        <v>93</v>
      </c>
      <c r="D502" s="57" t="s">
        <v>798</v>
      </c>
      <c r="E502" s="19">
        <v>138.4</v>
      </c>
      <c r="F502" s="2">
        <f t="shared" si="101"/>
        <v>216872.80000000002</v>
      </c>
      <c r="G502" s="41">
        <v>69528.39</v>
      </c>
      <c r="H502" s="58">
        <v>7873</v>
      </c>
      <c r="I502" s="50">
        <f t="shared" si="91"/>
        <v>5904.75</v>
      </c>
      <c r="J502" s="58">
        <v>10753</v>
      </c>
      <c r="K502" s="58">
        <v>2797</v>
      </c>
      <c r="L502" s="58">
        <v>39376</v>
      </c>
      <c r="M502" s="58">
        <v>32334</v>
      </c>
      <c r="N502" s="2">
        <f t="shared" si="92"/>
        <v>160693.14000000001</v>
      </c>
      <c r="O502" s="4">
        <f t="shared" si="93"/>
        <v>56180</v>
      </c>
      <c r="P502" s="58">
        <v>20</v>
      </c>
      <c r="Q502" s="58">
        <v>167</v>
      </c>
      <c r="R502" s="4">
        <f t="shared" si="94"/>
        <v>4643</v>
      </c>
      <c r="S502" s="6">
        <f t="shared" si="102"/>
        <v>9955.1119999999992</v>
      </c>
      <c r="T502" s="39">
        <v>4262930</v>
      </c>
      <c r="U502" s="6">
        <f t="shared" si="95"/>
        <v>4262.93</v>
      </c>
      <c r="V502" s="6">
        <f t="shared" si="96"/>
        <v>5692.1819999999989</v>
      </c>
      <c r="W502" s="4">
        <f t="shared" si="97"/>
        <v>113844</v>
      </c>
      <c r="X502" s="21">
        <f t="shared" si="98"/>
        <v>174667</v>
      </c>
      <c r="Y502" s="22">
        <v>0</v>
      </c>
      <c r="Z502" s="22"/>
      <c r="AA502" s="20">
        <v>0</v>
      </c>
      <c r="AB502" s="4">
        <f t="shared" si="99"/>
        <v>0</v>
      </c>
      <c r="AC502" s="4">
        <f t="shared" si="100"/>
        <v>174667</v>
      </c>
      <c r="AD502" s="22"/>
      <c r="AE502" s="22"/>
      <c r="AF502" s="22"/>
      <c r="AG502" s="22"/>
      <c r="AH502" s="22"/>
      <c r="AI502" s="22"/>
      <c r="AJ502" s="28">
        <v>0</v>
      </c>
      <c r="AK502" s="28"/>
      <c r="AL502" s="28"/>
      <c r="AM502" s="7">
        <f t="shared" si="103"/>
        <v>174667</v>
      </c>
      <c r="AN502" s="43" t="str">
        <f>IF(O502&gt;0," ",1)</f>
        <v xml:space="preserve"> </v>
      </c>
      <c r="AO502" s="43" t="str">
        <f>IF(W502&gt;0," ",1)</f>
        <v xml:space="preserve"> </v>
      </c>
    </row>
    <row r="503" spans="1:41" ht="15.95" customHeight="1">
      <c r="A503" s="57" t="s">
        <v>146</v>
      </c>
      <c r="B503" s="57" t="s">
        <v>796</v>
      </c>
      <c r="C503" s="57" t="s">
        <v>153</v>
      </c>
      <c r="D503" s="57" t="s">
        <v>799</v>
      </c>
      <c r="E503" s="19">
        <v>1412.64</v>
      </c>
      <c r="F503" s="2">
        <f t="shared" si="101"/>
        <v>2213606.8800000004</v>
      </c>
      <c r="G503" s="41">
        <v>310861.65999999997</v>
      </c>
      <c r="H503" s="58">
        <v>96747</v>
      </c>
      <c r="I503" s="50">
        <f t="shared" si="91"/>
        <v>72560.25</v>
      </c>
      <c r="J503" s="58">
        <v>132978</v>
      </c>
      <c r="K503" s="58">
        <v>34061</v>
      </c>
      <c r="L503" s="58">
        <v>376486</v>
      </c>
      <c r="M503" s="58">
        <v>75177</v>
      </c>
      <c r="N503" s="2">
        <f t="shared" si="92"/>
        <v>1002123.9099999999</v>
      </c>
      <c r="O503" s="4">
        <f t="shared" si="93"/>
        <v>1211483</v>
      </c>
      <c r="P503" s="58">
        <v>128</v>
      </c>
      <c r="Q503" s="58">
        <v>125</v>
      </c>
      <c r="R503" s="4">
        <f t="shared" si="94"/>
        <v>22240</v>
      </c>
      <c r="S503" s="6">
        <f t="shared" si="102"/>
        <v>101611.1952</v>
      </c>
      <c r="T503" s="39">
        <v>18851526</v>
      </c>
      <c r="U503" s="6">
        <f t="shared" si="95"/>
        <v>18851.526000000002</v>
      </c>
      <c r="V503" s="6">
        <f t="shared" si="96"/>
        <v>82759.669200000004</v>
      </c>
      <c r="W503" s="4">
        <f t="shared" si="97"/>
        <v>1655193</v>
      </c>
      <c r="X503" s="21">
        <f t="shared" si="98"/>
        <v>2888916</v>
      </c>
      <c r="Y503" s="22">
        <v>0</v>
      </c>
      <c r="Z503" s="22"/>
      <c r="AA503" s="20">
        <v>0</v>
      </c>
      <c r="AB503" s="4">
        <f t="shared" si="99"/>
        <v>0</v>
      </c>
      <c r="AC503" s="4">
        <f t="shared" si="100"/>
        <v>2888916</v>
      </c>
      <c r="AD503" s="22"/>
      <c r="AE503" s="22"/>
      <c r="AF503" s="22"/>
      <c r="AG503" s="22"/>
      <c r="AH503" s="22"/>
      <c r="AI503" s="22"/>
      <c r="AJ503" s="28">
        <v>0</v>
      </c>
      <c r="AK503" s="28"/>
      <c r="AL503" s="28"/>
      <c r="AM503" s="7">
        <f t="shared" si="103"/>
        <v>2888916</v>
      </c>
      <c r="AN503" s="43" t="str">
        <f>IF(O503&gt;0," ",1)</f>
        <v xml:space="preserve"> </v>
      </c>
      <c r="AO503" s="43" t="str">
        <f>IF(W503&gt;0," ",1)</f>
        <v xml:space="preserve"> </v>
      </c>
    </row>
    <row r="504" spans="1:41" ht="15.95" customHeight="1">
      <c r="A504" s="57" t="s">
        <v>146</v>
      </c>
      <c r="B504" s="57" t="s">
        <v>796</v>
      </c>
      <c r="C504" s="57" t="s">
        <v>154</v>
      </c>
      <c r="D504" s="57" t="s">
        <v>800</v>
      </c>
      <c r="E504" s="19">
        <v>453.83</v>
      </c>
      <c r="F504" s="2">
        <f t="shared" si="101"/>
        <v>711151.61</v>
      </c>
      <c r="G504" s="41">
        <v>100434.56</v>
      </c>
      <c r="H504" s="58">
        <v>27587</v>
      </c>
      <c r="I504" s="50">
        <f t="shared" si="91"/>
        <v>20690.25</v>
      </c>
      <c r="J504" s="58">
        <v>37855</v>
      </c>
      <c r="K504" s="58">
        <v>9755</v>
      </c>
      <c r="L504" s="58">
        <v>103930</v>
      </c>
      <c r="M504" s="58">
        <v>43145</v>
      </c>
      <c r="N504" s="2">
        <f t="shared" si="92"/>
        <v>315809.81</v>
      </c>
      <c r="O504" s="4">
        <f t="shared" si="93"/>
        <v>395342</v>
      </c>
      <c r="P504" s="58">
        <v>103</v>
      </c>
      <c r="Q504" s="58">
        <v>130</v>
      </c>
      <c r="R504" s="4">
        <f t="shared" si="94"/>
        <v>18612</v>
      </c>
      <c r="S504" s="6">
        <f t="shared" si="102"/>
        <v>32643.991900000001</v>
      </c>
      <c r="T504" s="39">
        <v>5959959</v>
      </c>
      <c r="U504" s="6">
        <f t="shared" si="95"/>
        <v>5959.9589999999998</v>
      </c>
      <c r="V504" s="6">
        <f t="shared" si="96"/>
        <v>26684.032900000002</v>
      </c>
      <c r="W504" s="4">
        <f t="shared" si="97"/>
        <v>533681</v>
      </c>
      <c r="X504" s="21">
        <f t="shared" si="98"/>
        <v>947635</v>
      </c>
      <c r="Y504" s="22">
        <v>0</v>
      </c>
      <c r="Z504" s="22"/>
      <c r="AA504" s="20">
        <v>0</v>
      </c>
      <c r="AB504" s="4">
        <f t="shared" si="99"/>
        <v>0</v>
      </c>
      <c r="AC504" s="4">
        <f t="shared" si="100"/>
        <v>947635</v>
      </c>
      <c r="AD504" s="22"/>
      <c r="AE504" s="22"/>
      <c r="AF504" s="22"/>
      <c r="AG504" s="22"/>
      <c r="AH504" s="22"/>
      <c r="AI504" s="22"/>
      <c r="AJ504" s="28">
        <v>0</v>
      </c>
      <c r="AK504" s="28"/>
      <c r="AL504" s="28"/>
      <c r="AM504" s="7">
        <f t="shared" si="103"/>
        <v>947635</v>
      </c>
      <c r="AN504" s="43" t="str">
        <f>IF(O504&gt;0," ",1)</f>
        <v xml:space="preserve"> </v>
      </c>
      <c r="AO504" s="43" t="str">
        <f>IF(W504&gt;0," ",1)</f>
        <v xml:space="preserve"> </v>
      </c>
    </row>
    <row r="505" spans="1:41" ht="15.95" customHeight="1">
      <c r="A505" s="57" t="s">
        <v>185</v>
      </c>
      <c r="B505" s="57" t="s">
        <v>801</v>
      </c>
      <c r="C505" s="57" t="s">
        <v>214</v>
      </c>
      <c r="D505" s="57" t="s">
        <v>802</v>
      </c>
      <c r="E505" s="19">
        <v>585.16</v>
      </c>
      <c r="F505" s="2">
        <f t="shared" si="101"/>
        <v>916945.72</v>
      </c>
      <c r="G505" s="41">
        <v>234465.91</v>
      </c>
      <c r="H505" s="58">
        <v>63508</v>
      </c>
      <c r="I505" s="50">
        <f t="shared" si="91"/>
        <v>47631</v>
      </c>
      <c r="J505" s="58">
        <v>47124</v>
      </c>
      <c r="K505" s="58">
        <v>0</v>
      </c>
      <c r="L505" s="58">
        <v>0</v>
      </c>
      <c r="M505" s="58">
        <v>110576</v>
      </c>
      <c r="N505" s="2">
        <f t="shared" si="92"/>
        <v>439796.91000000003</v>
      </c>
      <c r="O505" s="4">
        <f t="shared" si="93"/>
        <v>477149</v>
      </c>
      <c r="P505" s="58">
        <v>304</v>
      </c>
      <c r="Q505" s="58">
        <v>53</v>
      </c>
      <c r="R505" s="4">
        <f t="shared" si="94"/>
        <v>22396</v>
      </c>
      <c r="S505" s="6">
        <f t="shared" si="102"/>
        <v>42090.558799999999</v>
      </c>
      <c r="T505" s="39">
        <v>14584635</v>
      </c>
      <c r="U505" s="6">
        <f t="shared" si="95"/>
        <v>14584.635</v>
      </c>
      <c r="V505" s="6">
        <f t="shared" si="96"/>
        <v>27505.923799999997</v>
      </c>
      <c r="W505" s="4">
        <f t="shared" si="97"/>
        <v>550118</v>
      </c>
      <c r="X505" s="21">
        <f t="shared" si="98"/>
        <v>1049663</v>
      </c>
      <c r="Y505" s="22">
        <v>0</v>
      </c>
      <c r="Z505" s="22"/>
      <c r="AA505" s="20">
        <v>0</v>
      </c>
      <c r="AB505" s="4">
        <f t="shared" si="99"/>
        <v>0</v>
      </c>
      <c r="AC505" s="4">
        <f t="shared" si="100"/>
        <v>1049663</v>
      </c>
      <c r="AD505" s="22"/>
      <c r="AE505" s="22"/>
      <c r="AF505" s="22"/>
      <c r="AG505" s="22"/>
      <c r="AH505" s="22"/>
      <c r="AI505" s="22"/>
      <c r="AJ505" s="28">
        <v>0</v>
      </c>
      <c r="AK505" s="28"/>
      <c r="AL505" s="28"/>
      <c r="AM505" s="7">
        <f t="shared" si="103"/>
        <v>1049663</v>
      </c>
      <c r="AN505" s="43" t="str">
        <f>IF(O505&gt;0," ",1)</f>
        <v xml:space="preserve"> </v>
      </c>
      <c r="AO505" s="43" t="str">
        <f>IF(W505&gt;0," ",1)</f>
        <v xml:space="preserve"> </v>
      </c>
    </row>
    <row r="506" spans="1:41" ht="15.95" customHeight="1">
      <c r="A506" s="57" t="s">
        <v>185</v>
      </c>
      <c r="B506" s="57" t="s">
        <v>801</v>
      </c>
      <c r="C506" s="57" t="s">
        <v>915</v>
      </c>
      <c r="D506" s="57" t="s">
        <v>916</v>
      </c>
      <c r="E506" s="19">
        <v>574.4</v>
      </c>
      <c r="F506" s="2">
        <f t="shared" si="101"/>
        <v>900084.79999999993</v>
      </c>
      <c r="G506" s="41">
        <v>0</v>
      </c>
      <c r="H506" s="58">
        <v>0</v>
      </c>
      <c r="I506" s="50">
        <f t="shared" si="91"/>
        <v>0</v>
      </c>
      <c r="J506" s="58">
        <v>0</v>
      </c>
      <c r="K506" s="58">
        <v>0</v>
      </c>
      <c r="L506" s="58">
        <v>0</v>
      </c>
      <c r="M506" s="58">
        <v>0</v>
      </c>
      <c r="N506" s="2">
        <f t="shared" si="92"/>
        <v>0</v>
      </c>
      <c r="O506" s="4">
        <f t="shared" si="93"/>
        <v>900085</v>
      </c>
      <c r="P506" s="58">
        <v>0</v>
      </c>
      <c r="Q506" s="58">
        <v>0</v>
      </c>
      <c r="R506" s="4">
        <f t="shared" si="94"/>
        <v>0</v>
      </c>
      <c r="S506" s="6">
        <f t="shared" si="102"/>
        <v>41316.591999999997</v>
      </c>
      <c r="T506" s="39">
        <v>0</v>
      </c>
      <c r="U506" s="6">
        <f t="shared" si="95"/>
        <v>0</v>
      </c>
      <c r="V506" s="6">
        <f t="shared" si="96"/>
        <v>41316.591999999997</v>
      </c>
      <c r="W506" s="4">
        <f t="shared" si="97"/>
        <v>826332</v>
      </c>
      <c r="X506" s="21">
        <f t="shared" si="98"/>
        <v>1726417</v>
      </c>
      <c r="Y506" s="22">
        <v>0</v>
      </c>
      <c r="Z506" s="22"/>
      <c r="AA506" s="20">
        <v>0</v>
      </c>
      <c r="AB506" s="4">
        <f t="shared" si="99"/>
        <v>0</v>
      </c>
      <c r="AC506" s="4">
        <f t="shared" si="100"/>
        <v>1726417</v>
      </c>
      <c r="AD506" s="22"/>
      <c r="AE506" s="22"/>
      <c r="AF506" s="22"/>
      <c r="AG506" s="22"/>
      <c r="AH506" s="22"/>
      <c r="AI506" s="22"/>
      <c r="AJ506" s="28">
        <v>0</v>
      </c>
      <c r="AK506" s="28"/>
      <c r="AL506" s="28"/>
      <c r="AM506" s="7">
        <f t="shared" si="103"/>
        <v>1726417</v>
      </c>
      <c r="AN506" s="43" t="str">
        <f>IF(O506&gt;0," ",1)</f>
        <v xml:space="preserve"> </v>
      </c>
      <c r="AO506" s="43" t="str">
        <f>IF(W506&gt;0," ",1)</f>
        <v xml:space="preserve"> </v>
      </c>
    </row>
    <row r="507" spans="1:41" ht="15.95" customHeight="1">
      <c r="A507" s="57" t="s">
        <v>185</v>
      </c>
      <c r="B507" s="57" t="s">
        <v>801</v>
      </c>
      <c r="C507" s="57" t="s">
        <v>884</v>
      </c>
      <c r="D507" s="57" t="s">
        <v>917</v>
      </c>
      <c r="E507" s="19">
        <v>515.54</v>
      </c>
      <c r="F507" s="2">
        <f t="shared" si="101"/>
        <v>807851.17999999993</v>
      </c>
      <c r="G507" s="41">
        <v>0</v>
      </c>
      <c r="H507" s="58">
        <v>0</v>
      </c>
      <c r="I507" s="50">
        <f t="shared" si="91"/>
        <v>0</v>
      </c>
      <c r="J507" s="58">
        <v>0</v>
      </c>
      <c r="K507" s="58">
        <v>0</v>
      </c>
      <c r="L507" s="58">
        <v>0</v>
      </c>
      <c r="M507" s="58">
        <v>0</v>
      </c>
      <c r="N507" s="2">
        <f t="shared" si="92"/>
        <v>0</v>
      </c>
      <c r="O507" s="4">
        <f t="shared" si="93"/>
        <v>807851</v>
      </c>
      <c r="P507" s="58">
        <v>272</v>
      </c>
      <c r="Q507" s="58">
        <v>33</v>
      </c>
      <c r="R507" s="4">
        <f t="shared" si="94"/>
        <v>12477</v>
      </c>
      <c r="S507" s="6">
        <f t="shared" si="102"/>
        <v>37082.792200000004</v>
      </c>
      <c r="T507" s="39">
        <v>0</v>
      </c>
      <c r="U507" s="6">
        <f t="shared" si="95"/>
        <v>0</v>
      </c>
      <c r="V507" s="6">
        <f t="shared" si="96"/>
        <v>37082.792200000004</v>
      </c>
      <c r="W507" s="4">
        <f t="shared" si="97"/>
        <v>741656</v>
      </c>
      <c r="X507" s="21">
        <f t="shared" si="98"/>
        <v>1561984</v>
      </c>
      <c r="Y507" s="22">
        <v>0</v>
      </c>
      <c r="Z507" s="22"/>
      <c r="AA507" s="20">
        <v>0</v>
      </c>
      <c r="AB507" s="4">
        <f t="shared" si="99"/>
        <v>0</v>
      </c>
      <c r="AC507" s="4">
        <f t="shared" si="100"/>
        <v>1561984</v>
      </c>
      <c r="AD507" s="22"/>
      <c r="AE507" s="22"/>
      <c r="AF507" s="22"/>
      <c r="AG507" s="22"/>
      <c r="AH507" s="22"/>
      <c r="AI507" s="22"/>
      <c r="AJ507" s="28">
        <v>0</v>
      </c>
      <c r="AK507" s="28"/>
      <c r="AL507" s="28"/>
      <c r="AM507" s="7">
        <f t="shared" si="103"/>
        <v>1561984</v>
      </c>
      <c r="AN507" s="43" t="str">
        <f>IF(O507&gt;0," ",1)</f>
        <v xml:space="preserve"> </v>
      </c>
      <c r="AO507" s="43" t="str">
        <f>IF(W507&gt;0," ",1)</f>
        <v xml:space="preserve"> </v>
      </c>
    </row>
    <row r="508" spans="1:41" ht="15.95" customHeight="1">
      <c r="A508" s="57" t="s">
        <v>185</v>
      </c>
      <c r="B508" s="57" t="s">
        <v>801</v>
      </c>
      <c r="C508" s="57" t="s">
        <v>918</v>
      </c>
      <c r="D508" s="57" t="s">
        <v>919</v>
      </c>
      <c r="E508" s="19">
        <v>927.96999999999991</v>
      </c>
      <c r="F508" s="2">
        <f t="shared" si="101"/>
        <v>1454128.9899999998</v>
      </c>
      <c r="G508" s="41">
        <v>0</v>
      </c>
      <c r="H508" s="58">
        <v>0</v>
      </c>
      <c r="I508" s="50">
        <f t="shared" si="91"/>
        <v>0</v>
      </c>
      <c r="J508" s="58">
        <v>0</v>
      </c>
      <c r="K508" s="58">
        <v>0</v>
      </c>
      <c r="L508" s="58">
        <v>0</v>
      </c>
      <c r="M508" s="58">
        <v>0</v>
      </c>
      <c r="N508" s="2">
        <f t="shared" si="92"/>
        <v>0</v>
      </c>
      <c r="O508" s="4">
        <f t="shared" si="93"/>
        <v>1454129</v>
      </c>
      <c r="P508" s="58">
        <v>511</v>
      </c>
      <c r="Q508" s="58">
        <v>33</v>
      </c>
      <c r="R508" s="4">
        <f t="shared" si="94"/>
        <v>23440</v>
      </c>
      <c r="S508" s="6">
        <f t="shared" si="102"/>
        <v>66748.882100000003</v>
      </c>
      <c r="T508" s="39">
        <v>0</v>
      </c>
      <c r="U508" s="6">
        <f t="shared" si="95"/>
        <v>0</v>
      </c>
      <c r="V508" s="6">
        <f t="shared" si="96"/>
        <v>66748.882100000003</v>
      </c>
      <c r="W508" s="4">
        <f t="shared" si="97"/>
        <v>1334978</v>
      </c>
      <c r="X508" s="21">
        <f t="shared" si="98"/>
        <v>2812547</v>
      </c>
      <c r="Y508" s="22">
        <v>0</v>
      </c>
      <c r="Z508" s="22"/>
      <c r="AA508" s="20">
        <v>0</v>
      </c>
      <c r="AB508" s="4">
        <f t="shared" si="99"/>
        <v>0</v>
      </c>
      <c r="AC508" s="4">
        <f t="shared" si="100"/>
        <v>2812547</v>
      </c>
      <c r="AD508" s="22"/>
      <c r="AE508" s="22"/>
      <c r="AF508" s="22"/>
      <c r="AG508" s="22"/>
      <c r="AH508" s="22"/>
      <c r="AI508" s="22"/>
      <c r="AJ508" s="28">
        <v>0</v>
      </c>
      <c r="AK508" s="28"/>
      <c r="AL508" s="28"/>
      <c r="AM508" s="7">
        <f t="shared" si="103"/>
        <v>2812547</v>
      </c>
      <c r="AN508" s="43" t="str">
        <f>IF(O508&gt;0," ",1)</f>
        <v xml:space="preserve"> </v>
      </c>
      <c r="AO508" s="43" t="str">
        <f>IF(W508&gt;0," ",1)</f>
        <v xml:space="preserve"> </v>
      </c>
    </row>
    <row r="509" spans="1:41" ht="15.95" customHeight="1">
      <c r="A509" s="57" t="s">
        <v>185</v>
      </c>
      <c r="B509" s="57" t="s">
        <v>801</v>
      </c>
      <c r="C509" s="57" t="s">
        <v>920</v>
      </c>
      <c r="D509" s="57" t="s">
        <v>921</v>
      </c>
      <c r="E509" s="19">
        <v>387.64999999999992</v>
      </c>
      <c r="F509" s="2">
        <f t="shared" si="101"/>
        <v>607447.54999999993</v>
      </c>
      <c r="G509" s="42">
        <v>0</v>
      </c>
      <c r="H509" s="58">
        <v>0</v>
      </c>
      <c r="I509" s="50">
        <f t="shared" si="91"/>
        <v>0</v>
      </c>
      <c r="J509" s="58">
        <v>0</v>
      </c>
      <c r="K509" s="58">
        <v>0</v>
      </c>
      <c r="L509" s="58">
        <v>0</v>
      </c>
      <c r="M509" s="58">
        <v>0</v>
      </c>
      <c r="N509" s="2">
        <f t="shared" si="92"/>
        <v>0</v>
      </c>
      <c r="O509" s="4">
        <f t="shared" si="93"/>
        <v>607448</v>
      </c>
      <c r="P509" s="58">
        <v>56</v>
      </c>
      <c r="Q509" s="58">
        <v>33</v>
      </c>
      <c r="R509" s="4">
        <f t="shared" si="94"/>
        <v>2569</v>
      </c>
      <c r="S509" s="6">
        <f t="shared" si="102"/>
        <v>27883.664499999999</v>
      </c>
      <c r="T509" s="40">
        <v>0</v>
      </c>
      <c r="U509" s="6">
        <f t="shared" si="95"/>
        <v>0</v>
      </c>
      <c r="V509" s="6">
        <f t="shared" si="96"/>
        <v>27883.664499999999</v>
      </c>
      <c r="W509" s="4">
        <f t="shared" si="97"/>
        <v>557673</v>
      </c>
      <c r="X509" s="21">
        <f t="shared" si="98"/>
        <v>1167690</v>
      </c>
      <c r="Y509" s="22">
        <v>0</v>
      </c>
      <c r="Z509" s="22"/>
      <c r="AA509" s="20">
        <v>0</v>
      </c>
      <c r="AB509" s="4">
        <f t="shared" si="99"/>
        <v>0</v>
      </c>
      <c r="AC509" s="4">
        <f t="shared" si="100"/>
        <v>1167690</v>
      </c>
      <c r="AD509" s="22"/>
      <c r="AE509" s="22"/>
      <c r="AF509" s="22"/>
      <c r="AG509" s="22"/>
      <c r="AH509" s="22"/>
      <c r="AI509" s="22"/>
      <c r="AJ509" s="28">
        <v>0</v>
      </c>
      <c r="AK509" s="28"/>
      <c r="AL509" s="28"/>
      <c r="AM509" s="7">
        <f t="shared" si="103"/>
        <v>1167690</v>
      </c>
      <c r="AN509" s="43" t="str">
        <f>IF(O509&gt;0," ",1)</f>
        <v xml:space="preserve"> </v>
      </c>
      <c r="AO509" s="43" t="str">
        <f>IF(W509&gt;0," ",1)</f>
        <v xml:space="preserve"> </v>
      </c>
    </row>
    <row r="510" spans="1:41" ht="15.95" customHeight="1">
      <c r="A510" s="57" t="s">
        <v>185</v>
      </c>
      <c r="B510" s="57" t="s">
        <v>801</v>
      </c>
      <c r="C510" s="57" t="s">
        <v>922</v>
      </c>
      <c r="D510" s="57" t="s">
        <v>923</v>
      </c>
      <c r="E510" s="19">
        <v>298.52999999999997</v>
      </c>
      <c r="F510" s="2">
        <f t="shared" si="101"/>
        <v>467796.50999999995</v>
      </c>
      <c r="G510" s="42">
        <v>0</v>
      </c>
      <c r="H510" s="58">
        <v>0</v>
      </c>
      <c r="I510" s="50">
        <f t="shared" si="91"/>
        <v>0</v>
      </c>
      <c r="J510" s="58">
        <v>0</v>
      </c>
      <c r="K510" s="58">
        <v>0</v>
      </c>
      <c r="L510" s="58">
        <v>0</v>
      </c>
      <c r="M510" s="58">
        <v>0</v>
      </c>
      <c r="N510" s="2">
        <f t="shared" si="92"/>
        <v>0</v>
      </c>
      <c r="O510" s="4">
        <f t="shared" si="93"/>
        <v>467797</v>
      </c>
      <c r="P510" s="58">
        <v>174</v>
      </c>
      <c r="Q510" s="58">
        <v>33</v>
      </c>
      <c r="R510" s="4">
        <f t="shared" si="94"/>
        <v>7981</v>
      </c>
      <c r="S510" s="6">
        <f t="shared" si="102"/>
        <v>21473.262900000002</v>
      </c>
      <c r="T510" s="40">
        <v>0</v>
      </c>
      <c r="U510" s="6">
        <f t="shared" si="95"/>
        <v>0</v>
      </c>
      <c r="V510" s="6">
        <f t="shared" si="96"/>
        <v>21473.262900000002</v>
      </c>
      <c r="W510" s="4">
        <f t="shared" si="97"/>
        <v>429465</v>
      </c>
      <c r="X510" s="21">
        <f t="shared" si="98"/>
        <v>905243</v>
      </c>
      <c r="Y510" s="22">
        <v>0</v>
      </c>
      <c r="Z510" s="22"/>
      <c r="AA510" s="20">
        <v>0</v>
      </c>
      <c r="AB510" s="4">
        <f t="shared" si="99"/>
        <v>0</v>
      </c>
      <c r="AC510" s="4">
        <f t="shared" si="100"/>
        <v>905243</v>
      </c>
      <c r="AD510" s="22"/>
      <c r="AE510" s="22"/>
      <c r="AF510" s="22"/>
      <c r="AG510" s="22"/>
      <c r="AH510" s="22"/>
      <c r="AI510" s="22"/>
      <c r="AJ510" s="28">
        <v>0</v>
      </c>
      <c r="AK510" s="28"/>
      <c r="AL510" s="28"/>
      <c r="AM510" s="7">
        <f t="shared" si="103"/>
        <v>905243</v>
      </c>
      <c r="AN510" s="43" t="str">
        <f>IF(O510&gt;0," ",1)</f>
        <v xml:space="preserve"> </v>
      </c>
      <c r="AO510" s="43" t="str">
        <f>IF(W510&gt;0," ",1)</f>
        <v xml:space="preserve"> </v>
      </c>
    </row>
    <row r="511" spans="1:41" ht="15.95" customHeight="1">
      <c r="A511" s="57" t="s">
        <v>185</v>
      </c>
      <c r="B511" s="57" t="s">
        <v>801</v>
      </c>
      <c r="C511" s="57" t="s">
        <v>924</v>
      </c>
      <c r="D511" s="57" t="s">
        <v>925</v>
      </c>
      <c r="E511" s="19">
        <v>216.15</v>
      </c>
      <c r="F511" s="2">
        <f t="shared" si="101"/>
        <v>338707.05</v>
      </c>
      <c r="G511" s="42">
        <v>0</v>
      </c>
      <c r="H511" s="58">
        <v>0</v>
      </c>
      <c r="I511" s="50">
        <f t="shared" si="91"/>
        <v>0</v>
      </c>
      <c r="J511" s="58">
        <v>0</v>
      </c>
      <c r="K511" s="58">
        <v>0</v>
      </c>
      <c r="L511" s="58">
        <v>0</v>
      </c>
      <c r="M511" s="58">
        <v>0</v>
      </c>
      <c r="N511" s="2">
        <f t="shared" si="92"/>
        <v>0</v>
      </c>
      <c r="O511" s="4">
        <f t="shared" si="93"/>
        <v>338707</v>
      </c>
      <c r="P511" s="58">
        <v>92</v>
      </c>
      <c r="Q511" s="58">
        <v>33</v>
      </c>
      <c r="R511" s="4">
        <f t="shared" si="94"/>
        <v>4220</v>
      </c>
      <c r="S511" s="6">
        <f t="shared" si="102"/>
        <v>15547.6695</v>
      </c>
      <c r="T511" s="40">
        <v>0</v>
      </c>
      <c r="U511" s="6">
        <f t="shared" si="95"/>
        <v>0</v>
      </c>
      <c r="V511" s="6">
        <f t="shared" si="96"/>
        <v>15547.6695</v>
      </c>
      <c r="W511" s="4">
        <f t="shared" si="97"/>
        <v>310953</v>
      </c>
      <c r="X511" s="21">
        <f t="shared" si="98"/>
        <v>653880</v>
      </c>
      <c r="Y511" s="22">
        <v>0</v>
      </c>
      <c r="Z511" s="22"/>
      <c r="AA511" s="20">
        <v>0</v>
      </c>
      <c r="AB511" s="4">
        <f t="shared" si="99"/>
        <v>0</v>
      </c>
      <c r="AC511" s="4">
        <f t="shared" si="100"/>
        <v>653880</v>
      </c>
      <c r="AD511" s="22"/>
      <c r="AE511" s="22"/>
      <c r="AF511" s="22"/>
      <c r="AG511" s="22"/>
      <c r="AH511" s="22"/>
      <c r="AI511" s="22"/>
      <c r="AJ511" s="28">
        <v>0</v>
      </c>
      <c r="AK511" s="28"/>
      <c r="AL511" s="28"/>
      <c r="AM511" s="7">
        <f t="shared" si="103"/>
        <v>653880</v>
      </c>
      <c r="AN511" s="43" t="str">
        <f>IF(O511&gt;0," ",1)</f>
        <v xml:space="preserve"> </v>
      </c>
      <c r="AO511" s="43" t="str">
        <f>IF(W511&gt;0," ",1)</f>
        <v xml:space="preserve"> </v>
      </c>
    </row>
    <row r="512" spans="1:41" ht="15.95" customHeight="1">
      <c r="A512" s="57" t="s">
        <v>185</v>
      </c>
      <c r="B512" s="57" t="s">
        <v>801</v>
      </c>
      <c r="C512" s="57" t="s">
        <v>898</v>
      </c>
      <c r="D512" s="57" t="s">
        <v>926</v>
      </c>
      <c r="E512" s="19">
        <v>456.87</v>
      </c>
      <c r="F512" s="2">
        <f t="shared" si="101"/>
        <v>715915.29</v>
      </c>
      <c r="G512" s="41">
        <v>0</v>
      </c>
      <c r="H512" s="58">
        <v>0</v>
      </c>
      <c r="I512" s="50">
        <f t="shared" si="91"/>
        <v>0</v>
      </c>
      <c r="J512" s="58">
        <v>0</v>
      </c>
      <c r="K512" s="58">
        <v>0</v>
      </c>
      <c r="L512" s="58">
        <v>0</v>
      </c>
      <c r="M512" s="58">
        <v>0</v>
      </c>
      <c r="N512" s="2">
        <f t="shared" si="92"/>
        <v>0</v>
      </c>
      <c r="O512" s="4">
        <f t="shared" si="93"/>
        <v>715915</v>
      </c>
      <c r="P512" s="58">
        <v>0</v>
      </c>
      <c r="Q512" s="58">
        <v>0</v>
      </c>
      <c r="R512" s="4">
        <f t="shared" si="94"/>
        <v>0</v>
      </c>
      <c r="S512" s="6">
        <f t="shared" si="102"/>
        <v>32862.659099999997</v>
      </c>
      <c r="T512" s="39">
        <v>0</v>
      </c>
      <c r="U512" s="6">
        <f t="shared" si="95"/>
        <v>0</v>
      </c>
      <c r="V512" s="6">
        <f t="shared" si="96"/>
        <v>32862.659099999997</v>
      </c>
      <c r="W512" s="4">
        <f t="shared" si="97"/>
        <v>657253</v>
      </c>
      <c r="X512" s="21">
        <f t="shared" si="98"/>
        <v>1373168</v>
      </c>
      <c r="Y512" s="22">
        <v>0</v>
      </c>
      <c r="Z512" s="22"/>
      <c r="AA512" s="20">
        <v>0</v>
      </c>
      <c r="AB512" s="4">
        <f t="shared" si="99"/>
        <v>0</v>
      </c>
      <c r="AC512" s="4">
        <f t="shared" si="100"/>
        <v>1373168</v>
      </c>
      <c r="AD512" s="22"/>
      <c r="AE512" s="22"/>
      <c r="AF512" s="22"/>
      <c r="AG512" s="22"/>
      <c r="AH512" s="22"/>
      <c r="AI512" s="22"/>
      <c r="AJ512" s="28">
        <v>0</v>
      </c>
      <c r="AK512" s="28"/>
      <c r="AL512" s="28"/>
      <c r="AM512" s="7">
        <f t="shared" si="103"/>
        <v>1373168</v>
      </c>
      <c r="AN512" s="43" t="str">
        <f>IF(O512&gt;0," ",1)</f>
        <v xml:space="preserve"> </v>
      </c>
      <c r="AO512" s="43" t="str">
        <f>IF(W512&gt;0," ",1)</f>
        <v xml:space="preserve"> </v>
      </c>
    </row>
    <row r="513" spans="1:41" ht="15.95" customHeight="1">
      <c r="A513" s="57" t="s">
        <v>185</v>
      </c>
      <c r="B513" s="57" t="s">
        <v>801</v>
      </c>
      <c r="C513" s="57" t="s">
        <v>845</v>
      </c>
      <c r="D513" s="57" t="s">
        <v>927</v>
      </c>
      <c r="E513" s="19">
        <v>1688.74</v>
      </c>
      <c r="F513" s="2">
        <f t="shared" si="101"/>
        <v>2646255.58</v>
      </c>
      <c r="G513" s="41">
        <v>0</v>
      </c>
      <c r="H513" s="58">
        <v>0</v>
      </c>
      <c r="I513" s="50">
        <f t="shared" si="91"/>
        <v>0</v>
      </c>
      <c r="J513" s="58">
        <v>0</v>
      </c>
      <c r="K513" s="58">
        <v>0</v>
      </c>
      <c r="L513" s="58">
        <v>0</v>
      </c>
      <c r="M513" s="58">
        <v>0</v>
      </c>
      <c r="N513" s="2">
        <f t="shared" si="92"/>
        <v>0</v>
      </c>
      <c r="O513" s="4">
        <f t="shared" si="93"/>
        <v>2646256</v>
      </c>
      <c r="P513" s="58">
        <v>0</v>
      </c>
      <c r="Q513" s="58">
        <v>0</v>
      </c>
      <c r="R513" s="4">
        <f t="shared" si="94"/>
        <v>0</v>
      </c>
      <c r="S513" s="6">
        <f t="shared" si="102"/>
        <v>121471.06819999999</v>
      </c>
      <c r="T513" s="39">
        <v>0</v>
      </c>
      <c r="U513" s="6">
        <f t="shared" si="95"/>
        <v>0</v>
      </c>
      <c r="V513" s="6">
        <f t="shared" si="96"/>
        <v>121471.06819999999</v>
      </c>
      <c r="W513" s="4">
        <f t="shared" si="97"/>
        <v>2429421</v>
      </c>
      <c r="X513" s="21">
        <f t="shared" si="98"/>
        <v>5075677</v>
      </c>
      <c r="Y513" s="22">
        <v>0</v>
      </c>
      <c r="Z513" s="22"/>
      <c r="AA513" s="20">
        <v>0</v>
      </c>
      <c r="AB513" s="4">
        <f t="shared" si="99"/>
        <v>0</v>
      </c>
      <c r="AC513" s="4">
        <f t="shared" si="100"/>
        <v>5075677</v>
      </c>
      <c r="AD513" s="22"/>
      <c r="AE513" s="22"/>
      <c r="AF513" s="22"/>
      <c r="AG513" s="22"/>
      <c r="AH513" s="22"/>
      <c r="AI513" s="22"/>
      <c r="AJ513" s="28">
        <v>0</v>
      </c>
      <c r="AK513" s="28"/>
      <c r="AL513" s="28"/>
      <c r="AM513" s="7">
        <f t="shared" si="103"/>
        <v>5075677</v>
      </c>
      <c r="AN513" s="43" t="str">
        <f>IF(O513&gt;0," ",1)</f>
        <v xml:space="preserve"> </v>
      </c>
      <c r="AO513" s="43" t="str">
        <f>IF(W513&gt;0," ",1)</f>
        <v xml:space="preserve"> </v>
      </c>
    </row>
    <row r="514" spans="1:41" ht="15.95" customHeight="1">
      <c r="A514" s="57" t="s">
        <v>185</v>
      </c>
      <c r="B514" s="57" t="s">
        <v>801</v>
      </c>
      <c r="C514" s="57" t="s">
        <v>899</v>
      </c>
      <c r="D514" s="57" t="s">
        <v>928</v>
      </c>
      <c r="E514" s="19">
        <v>167.71</v>
      </c>
      <c r="F514" s="2">
        <f t="shared" si="101"/>
        <v>262801.57</v>
      </c>
      <c r="G514" s="41">
        <v>0</v>
      </c>
      <c r="H514" s="58">
        <v>0</v>
      </c>
      <c r="I514" s="50">
        <f t="shared" si="91"/>
        <v>0</v>
      </c>
      <c r="J514" s="58">
        <v>0</v>
      </c>
      <c r="K514" s="58">
        <v>0</v>
      </c>
      <c r="L514" s="58">
        <v>0</v>
      </c>
      <c r="M514" s="58">
        <v>0</v>
      </c>
      <c r="N514" s="2">
        <f t="shared" si="92"/>
        <v>0</v>
      </c>
      <c r="O514" s="4">
        <f t="shared" si="93"/>
        <v>262802</v>
      </c>
      <c r="P514" s="58">
        <v>0</v>
      </c>
      <c r="Q514" s="58">
        <v>0</v>
      </c>
      <c r="R514" s="4">
        <f t="shared" si="94"/>
        <v>0</v>
      </c>
      <c r="S514" s="6">
        <f t="shared" si="102"/>
        <v>12063.380300000001</v>
      </c>
      <c r="T514" s="39">
        <v>0</v>
      </c>
      <c r="U514" s="6">
        <f t="shared" si="95"/>
        <v>0</v>
      </c>
      <c r="V514" s="6">
        <f t="shared" si="96"/>
        <v>12063.380300000001</v>
      </c>
      <c r="W514" s="4">
        <f t="shared" si="97"/>
        <v>241268</v>
      </c>
      <c r="X514" s="21">
        <f t="shared" si="98"/>
        <v>504070</v>
      </c>
      <c r="Y514" s="22">
        <v>0</v>
      </c>
      <c r="Z514" s="22"/>
      <c r="AA514" s="20">
        <v>0</v>
      </c>
      <c r="AB514" s="4">
        <f t="shared" si="99"/>
        <v>0</v>
      </c>
      <c r="AC514" s="4">
        <f t="shared" si="100"/>
        <v>504070</v>
      </c>
      <c r="AD514" s="22">
        <v>675</v>
      </c>
      <c r="AE514" s="22"/>
      <c r="AF514" s="22"/>
      <c r="AG514" s="22"/>
      <c r="AH514" s="22"/>
      <c r="AI514" s="22"/>
      <c r="AJ514" s="28">
        <v>0</v>
      </c>
      <c r="AK514" s="28"/>
      <c r="AL514" s="28"/>
      <c r="AM514" s="7">
        <f t="shared" si="103"/>
        <v>503395</v>
      </c>
      <c r="AN514" s="43" t="str">
        <f>IF(O514&gt;0," ",1)</f>
        <v xml:space="preserve"> </v>
      </c>
      <c r="AO514" s="43" t="str">
        <f>IF(W514&gt;0," ",1)</f>
        <v xml:space="preserve"> </v>
      </c>
    </row>
    <row r="515" spans="1:41" ht="15.95" customHeight="1">
      <c r="A515" s="57" t="s">
        <v>185</v>
      </c>
      <c r="B515" s="57" t="s">
        <v>801</v>
      </c>
      <c r="C515" s="57" t="s">
        <v>929</v>
      </c>
      <c r="D515" s="57" t="s">
        <v>930</v>
      </c>
      <c r="E515" s="19">
        <v>250.48999999999998</v>
      </c>
      <c r="F515" s="2">
        <f t="shared" si="101"/>
        <v>392517.82999999996</v>
      </c>
      <c r="G515" s="42">
        <v>0</v>
      </c>
      <c r="H515" s="58">
        <v>0</v>
      </c>
      <c r="I515" s="50">
        <f t="shared" si="91"/>
        <v>0</v>
      </c>
      <c r="J515" s="58">
        <v>0</v>
      </c>
      <c r="K515" s="58">
        <v>0</v>
      </c>
      <c r="L515" s="58">
        <v>0</v>
      </c>
      <c r="M515" s="58">
        <v>0</v>
      </c>
      <c r="N515" s="2">
        <f t="shared" si="92"/>
        <v>0</v>
      </c>
      <c r="O515" s="4">
        <f t="shared" si="93"/>
        <v>392518</v>
      </c>
      <c r="P515" s="58">
        <v>134</v>
      </c>
      <c r="Q515" s="58">
        <v>33</v>
      </c>
      <c r="R515" s="4">
        <f t="shared" si="94"/>
        <v>6147</v>
      </c>
      <c r="S515" s="6">
        <f t="shared" si="102"/>
        <v>18017.745699999999</v>
      </c>
      <c r="T515" s="40">
        <v>0</v>
      </c>
      <c r="U515" s="6">
        <f t="shared" si="95"/>
        <v>0</v>
      </c>
      <c r="V515" s="6">
        <f t="shared" si="96"/>
        <v>18017.745699999999</v>
      </c>
      <c r="W515" s="4">
        <f t="shared" si="97"/>
        <v>360355</v>
      </c>
      <c r="X515" s="21">
        <f t="shared" si="98"/>
        <v>759020</v>
      </c>
      <c r="Y515" s="22">
        <v>0</v>
      </c>
      <c r="Z515" s="22"/>
      <c r="AA515" s="20">
        <v>0</v>
      </c>
      <c r="AB515" s="4">
        <f t="shared" si="99"/>
        <v>0</v>
      </c>
      <c r="AC515" s="4">
        <f t="shared" si="100"/>
        <v>759020</v>
      </c>
      <c r="AD515" s="22"/>
      <c r="AE515" s="22"/>
      <c r="AF515" s="22"/>
      <c r="AG515" s="22"/>
      <c r="AH515" s="22"/>
      <c r="AI515" s="22"/>
      <c r="AJ515" s="28">
        <v>0</v>
      </c>
      <c r="AK515" s="28"/>
      <c r="AL515" s="28"/>
      <c r="AM515" s="7">
        <f t="shared" si="103"/>
        <v>759020</v>
      </c>
      <c r="AN515" s="43" t="str">
        <f>IF(O515&gt;0," ",1)</f>
        <v xml:space="preserve"> </v>
      </c>
      <c r="AO515" s="43" t="str">
        <f>IF(W515&gt;0," ",1)</f>
        <v xml:space="preserve"> </v>
      </c>
    </row>
    <row r="516" spans="1:41" ht="15.95" customHeight="1">
      <c r="A516" s="57" t="s">
        <v>185</v>
      </c>
      <c r="B516" s="57" t="s">
        <v>801</v>
      </c>
      <c r="C516" s="57" t="s">
        <v>51</v>
      </c>
      <c r="D516" s="57" t="s">
        <v>803</v>
      </c>
      <c r="E516" s="19">
        <v>67319.539999999994</v>
      </c>
      <c r="F516" s="2">
        <f t="shared" si="101"/>
        <v>105489719.17999999</v>
      </c>
      <c r="G516" s="41">
        <v>38643750.530000001</v>
      </c>
      <c r="H516" s="58">
        <v>8358906</v>
      </c>
      <c r="I516" s="50">
        <f t="shared" ref="I516:I547" si="104">ROUND(H516*0.75,2)</f>
        <v>6269179.5</v>
      </c>
      <c r="J516" s="58">
        <v>6203743</v>
      </c>
      <c r="K516" s="58">
        <v>22990</v>
      </c>
      <c r="L516" s="58">
        <v>17258996</v>
      </c>
      <c r="M516" s="58">
        <v>9924</v>
      </c>
      <c r="N516" s="2">
        <f t="shared" ref="N516:N547" si="105">SUM(G516+I516+J516+K516+L516+M516)</f>
        <v>68408583.030000001</v>
      </c>
      <c r="O516" s="4">
        <f t="shared" ref="O516:O547" si="106">IF(F516&gt;N516,ROUND(SUM(F516-N516),0),0)</f>
        <v>37081136</v>
      </c>
      <c r="P516" s="58">
        <v>14341</v>
      </c>
      <c r="Q516" s="58">
        <v>33</v>
      </c>
      <c r="R516" s="4">
        <f t="shared" ref="R516:R547" si="107">ROUND(SUM(P516*Q516*1.39),0)</f>
        <v>657822</v>
      </c>
      <c r="S516" s="6">
        <f t="shared" si="102"/>
        <v>4842294.5121999998</v>
      </c>
      <c r="T516" s="39">
        <v>2407625245</v>
      </c>
      <c r="U516" s="6">
        <f t="shared" ref="U516:U547" si="108">ROUND(T516/1000,4)</f>
        <v>2407625.2450000001</v>
      </c>
      <c r="V516" s="6">
        <f t="shared" ref="V516:V547" si="109">IF(S516-U516&lt;0,0,S516-U516)</f>
        <v>2434669.2671999997</v>
      </c>
      <c r="W516" s="4">
        <f t="shared" ref="W516:W547" si="110">IF(V516&gt;0,ROUND(SUM(V516*$W$3),0),0)</f>
        <v>48693385</v>
      </c>
      <c r="X516" s="21">
        <f t="shared" ref="X516:X547" si="111">SUM(O516+R516+W516)</f>
        <v>86432343</v>
      </c>
      <c r="Y516" s="22">
        <v>0</v>
      </c>
      <c r="Z516" s="22"/>
      <c r="AA516" s="20">
        <v>0</v>
      </c>
      <c r="AB516" s="4">
        <f t="shared" ref="AB516:AB547" si="112">IF(AA516=0,0,1)</f>
        <v>0</v>
      </c>
      <c r="AC516" s="4">
        <f t="shared" ref="AC516:AC547" si="113">ROUND(X516+AA516,0)</f>
        <v>86432343</v>
      </c>
      <c r="AD516" s="22"/>
      <c r="AE516" s="22"/>
      <c r="AF516" s="22"/>
      <c r="AG516" s="22"/>
      <c r="AH516" s="22"/>
      <c r="AI516" s="22"/>
      <c r="AJ516" s="28">
        <v>0</v>
      </c>
      <c r="AK516" s="28"/>
      <c r="AL516" s="28"/>
      <c r="AM516" s="7">
        <f t="shared" si="103"/>
        <v>86432343</v>
      </c>
      <c r="AN516" s="43" t="str">
        <f>IF(O516&gt;0," ",1)</f>
        <v xml:space="preserve"> </v>
      </c>
      <c r="AO516" s="43" t="str">
        <f>IF(W516&gt;0," ",1)</f>
        <v xml:space="preserve"> </v>
      </c>
    </row>
    <row r="517" spans="1:41" ht="15.95" customHeight="1">
      <c r="A517" s="57" t="s">
        <v>185</v>
      </c>
      <c r="B517" s="57" t="s">
        <v>801</v>
      </c>
      <c r="C517" s="57" t="s">
        <v>192</v>
      </c>
      <c r="D517" s="57" t="s">
        <v>804</v>
      </c>
      <c r="E517" s="19">
        <v>8199.3700000000008</v>
      </c>
      <c r="F517" s="2">
        <f t="shared" ref="F517:F547" si="114">SUM(E517*$F$3)</f>
        <v>12848412.790000001</v>
      </c>
      <c r="G517" s="41">
        <v>2658830.0299999998</v>
      </c>
      <c r="H517" s="58">
        <v>1070300</v>
      </c>
      <c r="I517" s="50">
        <f t="shared" si="104"/>
        <v>802725</v>
      </c>
      <c r="J517" s="58">
        <v>794286</v>
      </c>
      <c r="K517" s="58">
        <v>2948</v>
      </c>
      <c r="L517" s="58">
        <v>2215659</v>
      </c>
      <c r="M517" s="58">
        <v>73693</v>
      </c>
      <c r="N517" s="2">
        <f t="shared" si="105"/>
        <v>6548141.0299999993</v>
      </c>
      <c r="O517" s="4">
        <f t="shared" si="106"/>
        <v>6300272</v>
      </c>
      <c r="P517" s="58">
        <v>3386</v>
      </c>
      <c r="Q517" s="58">
        <v>33</v>
      </c>
      <c r="R517" s="4">
        <f t="shared" si="107"/>
        <v>155316</v>
      </c>
      <c r="S517" s="6">
        <f t="shared" ref="S517:S547" si="115">ROUND(SUM(E517*$S$3),4)</f>
        <v>589780.68409999995</v>
      </c>
      <c r="T517" s="39">
        <v>165187054</v>
      </c>
      <c r="U517" s="6">
        <f t="shared" si="108"/>
        <v>165187.054</v>
      </c>
      <c r="V517" s="6">
        <f t="shared" si="109"/>
        <v>424593.63009999995</v>
      </c>
      <c r="W517" s="4">
        <f t="shared" si="110"/>
        <v>8491873</v>
      </c>
      <c r="X517" s="21">
        <f t="shared" si="111"/>
        <v>14947461</v>
      </c>
      <c r="Y517" s="22">
        <v>0</v>
      </c>
      <c r="Z517" s="22"/>
      <c r="AA517" s="20">
        <v>0</v>
      </c>
      <c r="AB517" s="4">
        <f t="shared" si="112"/>
        <v>0</v>
      </c>
      <c r="AC517" s="4">
        <f t="shared" si="113"/>
        <v>14947461</v>
      </c>
      <c r="AD517" s="22"/>
      <c r="AE517" s="22"/>
      <c r="AF517" s="22"/>
      <c r="AG517" s="22"/>
      <c r="AH517" s="22"/>
      <c r="AI517" s="22"/>
      <c r="AJ517" s="28">
        <v>0</v>
      </c>
      <c r="AK517" s="28"/>
      <c r="AL517" s="29"/>
      <c r="AM517" s="7">
        <f t="shared" ref="AM517:AM547" si="116">SUM(AC517-AD517-AE517-AF517-AG517-AH517-AI517+AJ517-AK517+AL517)</f>
        <v>14947461</v>
      </c>
      <c r="AN517" s="43" t="str">
        <f>IF(O517&gt;0," ",1)</f>
        <v xml:space="preserve"> </v>
      </c>
      <c r="AO517" s="43" t="str">
        <f>IF(W517&gt;0," ",1)</f>
        <v xml:space="preserve"> </v>
      </c>
    </row>
    <row r="518" spans="1:41" ht="15.95" customHeight="1">
      <c r="A518" s="57" t="s">
        <v>185</v>
      </c>
      <c r="B518" s="57" t="s">
        <v>801</v>
      </c>
      <c r="C518" s="57" t="s">
        <v>96</v>
      </c>
      <c r="D518" s="57" t="s">
        <v>805</v>
      </c>
      <c r="E518" s="19">
        <v>28980.84</v>
      </c>
      <c r="F518" s="2">
        <f t="shared" si="114"/>
        <v>45412976.280000001</v>
      </c>
      <c r="G518" s="41">
        <v>13596388.5</v>
      </c>
      <c r="H518" s="58">
        <v>3751359</v>
      </c>
      <c r="I518" s="50">
        <f t="shared" si="104"/>
        <v>2813519.25</v>
      </c>
      <c r="J518" s="58">
        <v>2784222</v>
      </c>
      <c r="K518" s="58">
        <v>10295</v>
      </c>
      <c r="L518" s="58">
        <v>6869780</v>
      </c>
      <c r="M518" s="58">
        <v>4348</v>
      </c>
      <c r="N518" s="2">
        <f t="shared" si="105"/>
        <v>26078552.75</v>
      </c>
      <c r="O518" s="4">
        <f t="shared" si="106"/>
        <v>19334424</v>
      </c>
      <c r="P518" s="58">
        <v>11345</v>
      </c>
      <c r="Q518" s="58">
        <v>33</v>
      </c>
      <c r="R518" s="4">
        <f t="shared" si="107"/>
        <v>520395</v>
      </c>
      <c r="S518" s="6">
        <f t="shared" si="115"/>
        <v>2084591.8211999999</v>
      </c>
      <c r="T518" s="39">
        <v>833163356</v>
      </c>
      <c r="U518" s="6">
        <f t="shared" si="108"/>
        <v>833163.35600000003</v>
      </c>
      <c r="V518" s="6">
        <f t="shared" si="109"/>
        <v>1251428.4652</v>
      </c>
      <c r="W518" s="4">
        <f t="shared" si="110"/>
        <v>25028569</v>
      </c>
      <c r="X518" s="21">
        <f t="shared" si="111"/>
        <v>44883388</v>
      </c>
      <c r="Y518" s="22">
        <v>0</v>
      </c>
      <c r="Z518" s="22"/>
      <c r="AA518" s="20">
        <v>0</v>
      </c>
      <c r="AB518" s="4">
        <f t="shared" si="112"/>
        <v>0</v>
      </c>
      <c r="AC518" s="4">
        <f t="shared" si="113"/>
        <v>44883388</v>
      </c>
      <c r="AD518" s="22"/>
      <c r="AE518" s="22"/>
      <c r="AF518" s="22"/>
      <c r="AG518" s="22"/>
      <c r="AH518" s="22"/>
      <c r="AI518" s="22"/>
      <c r="AJ518" s="28">
        <v>0</v>
      </c>
      <c r="AK518" s="28"/>
      <c r="AL518" s="28">
        <v>24130</v>
      </c>
      <c r="AM518" s="7">
        <f t="shared" si="116"/>
        <v>44907518</v>
      </c>
      <c r="AN518" s="43" t="str">
        <f>IF(O518&gt;0," ",1)</f>
        <v xml:space="preserve"> </v>
      </c>
      <c r="AO518" s="43" t="str">
        <f>IF(W518&gt;0," ",1)</f>
        <v xml:space="preserve"> </v>
      </c>
    </row>
    <row r="519" spans="1:41" ht="15.95" customHeight="1">
      <c r="A519" s="57" t="s">
        <v>185</v>
      </c>
      <c r="B519" s="57" t="s">
        <v>801</v>
      </c>
      <c r="C519" s="57" t="s">
        <v>209</v>
      </c>
      <c r="D519" s="57" t="s">
        <v>806</v>
      </c>
      <c r="E519" s="19">
        <v>9145.4400000000023</v>
      </c>
      <c r="F519" s="2">
        <f t="shared" si="114"/>
        <v>14330904.480000004</v>
      </c>
      <c r="G519" s="41">
        <v>6392909.71</v>
      </c>
      <c r="H519" s="58">
        <v>1206645</v>
      </c>
      <c r="I519" s="50">
        <f t="shared" si="104"/>
        <v>904983.75</v>
      </c>
      <c r="J519" s="58">
        <v>895614</v>
      </c>
      <c r="K519" s="58">
        <v>3304</v>
      </c>
      <c r="L519" s="58">
        <v>1966688</v>
      </c>
      <c r="M519" s="58">
        <v>45544</v>
      </c>
      <c r="N519" s="2">
        <f t="shared" si="105"/>
        <v>10209043.460000001</v>
      </c>
      <c r="O519" s="4">
        <f t="shared" si="106"/>
        <v>4121861</v>
      </c>
      <c r="P519" s="58">
        <v>4858</v>
      </c>
      <c r="Q519" s="58">
        <v>33</v>
      </c>
      <c r="R519" s="4">
        <f t="shared" si="107"/>
        <v>222836</v>
      </c>
      <c r="S519" s="6">
        <f t="shared" si="115"/>
        <v>657831.49919999996</v>
      </c>
      <c r="T519" s="39">
        <v>398298354</v>
      </c>
      <c r="U519" s="6">
        <f t="shared" si="108"/>
        <v>398298.35399999999</v>
      </c>
      <c r="V519" s="6">
        <f t="shared" si="109"/>
        <v>259533.14519999997</v>
      </c>
      <c r="W519" s="4">
        <f t="shared" si="110"/>
        <v>5190663</v>
      </c>
      <c r="X519" s="21">
        <f t="shared" si="111"/>
        <v>9535360</v>
      </c>
      <c r="Y519" s="22">
        <v>0</v>
      </c>
      <c r="Z519" s="22"/>
      <c r="AA519" s="20">
        <v>0</v>
      </c>
      <c r="AB519" s="4">
        <f t="shared" si="112"/>
        <v>0</v>
      </c>
      <c r="AC519" s="4">
        <f t="shared" si="113"/>
        <v>9535360</v>
      </c>
      <c r="AD519" s="22"/>
      <c r="AE519" s="22"/>
      <c r="AF519" s="22"/>
      <c r="AG519" s="22"/>
      <c r="AH519" s="22"/>
      <c r="AI519" s="22"/>
      <c r="AJ519" s="28">
        <v>0</v>
      </c>
      <c r="AK519" s="28"/>
      <c r="AL519" s="28">
        <v>25028</v>
      </c>
      <c r="AM519" s="7">
        <f t="shared" si="116"/>
        <v>9560388</v>
      </c>
      <c r="AN519" s="43" t="str">
        <f>IF(O519&gt;0," ",1)</f>
        <v xml:space="preserve"> </v>
      </c>
      <c r="AO519" s="43" t="str">
        <f>IF(W519&gt;0," ",1)</f>
        <v xml:space="preserve"> </v>
      </c>
    </row>
    <row r="520" spans="1:41" ht="15.95" customHeight="1">
      <c r="A520" s="57" t="s">
        <v>185</v>
      </c>
      <c r="B520" s="57" t="s">
        <v>801</v>
      </c>
      <c r="C520" s="57" t="s">
        <v>224</v>
      </c>
      <c r="D520" s="57" t="s">
        <v>807</v>
      </c>
      <c r="E520" s="19">
        <v>18700.749999999996</v>
      </c>
      <c r="F520" s="2">
        <f t="shared" si="114"/>
        <v>29304075.249999993</v>
      </c>
      <c r="G520" s="41">
        <v>12356081.85</v>
      </c>
      <c r="H520" s="58">
        <v>2331160</v>
      </c>
      <c r="I520" s="50">
        <f t="shared" si="104"/>
        <v>1748370</v>
      </c>
      <c r="J520" s="58">
        <v>1730213</v>
      </c>
      <c r="K520" s="58">
        <v>6391</v>
      </c>
      <c r="L520" s="58">
        <v>4145474</v>
      </c>
      <c r="M520" s="58">
        <v>8327</v>
      </c>
      <c r="N520" s="2">
        <f t="shared" si="105"/>
        <v>19994856.850000001</v>
      </c>
      <c r="O520" s="4">
        <f t="shared" si="106"/>
        <v>9309218</v>
      </c>
      <c r="P520" s="58">
        <v>9222</v>
      </c>
      <c r="Q520" s="58">
        <v>33</v>
      </c>
      <c r="R520" s="4">
        <f t="shared" si="107"/>
        <v>423013</v>
      </c>
      <c r="S520" s="6">
        <f t="shared" si="115"/>
        <v>1345144.9475</v>
      </c>
      <c r="T520" s="39">
        <v>753216661</v>
      </c>
      <c r="U520" s="6">
        <f t="shared" si="108"/>
        <v>753216.66099999996</v>
      </c>
      <c r="V520" s="6">
        <f t="shared" si="109"/>
        <v>591928.28650000005</v>
      </c>
      <c r="W520" s="4">
        <f t="shared" si="110"/>
        <v>11838566</v>
      </c>
      <c r="X520" s="21">
        <f t="shared" si="111"/>
        <v>21570797</v>
      </c>
      <c r="Y520" s="22">
        <v>0</v>
      </c>
      <c r="Z520" s="22"/>
      <c r="AA520" s="20">
        <v>0</v>
      </c>
      <c r="AB520" s="4">
        <f t="shared" si="112"/>
        <v>0</v>
      </c>
      <c r="AC520" s="4">
        <f t="shared" si="113"/>
        <v>21570797</v>
      </c>
      <c r="AD520" s="22"/>
      <c r="AE520" s="22"/>
      <c r="AF520" s="22"/>
      <c r="AG520" s="22"/>
      <c r="AH520" s="22"/>
      <c r="AI520" s="22"/>
      <c r="AJ520" s="28">
        <v>0</v>
      </c>
      <c r="AK520" s="28"/>
      <c r="AL520" s="28">
        <v>873</v>
      </c>
      <c r="AM520" s="7">
        <f t="shared" si="116"/>
        <v>21571670</v>
      </c>
      <c r="AN520" s="43" t="str">
        <f>IF(O520&gt;0," ",1)</f>
        <v xml:space="preserve"> </v>
      </c>
      <c r="AO520" s="43" t="str">
        <f>IF(W520&gt;0," ",1)</f>
        <v xml:space="preserve"> </v>
      </c>
    </row>
    <row r="521" spans="1:41" ht="15.95" customHeight="1">
      <c r="A521" s="57" t="s">
        <v>185</v>
      </c>
      <c r="B521" s="57" t="s">
        <v>801</v>
      </c>
      <c r="C521" s="57" t="s">
        <v>193</v>
      </c>
      <c r="D521" s="57" t="s">
        <v>808</v>
      </c>
      <c r="E521" s="19">
        <v>4136.6000000000004</v>
      </c>
      <c r="F521" s="2">
        <f t="shared" si="114"/>
        <v>6482052.2000000002</v>
      </c>
      <c r="G521" s="41">
        <v>1332565.17</v>
      </c>
      <c r="H521" s="58">
        <v>553518</v>
      </c>
      <c r="I521" s="50">
        <f t="shared" si="104"/>
        <v>415138.5</v>
      </c>
      <c r="J521" s="58">
        <v>410826</v>
      </c>
      <c r="K521" s="58">
        <v>1518</v>
      </c>
      <c r="L521" s="58">
        <v>975062</v>
      </c>
      <c r="M521" s="58">
        <v>116843</v>
      </c>
      <c r="N521" s="2">
        <f t="shared" si="105"/>
        <v>3251952.67</v>
      </c>
      <c r="O521" s="4">
        <f t="shared" si="106"/>
        <v>3230100</v>
      </c>
      <c r="P521" s="58">
        <v>2372</v>
      </c>
      <c r="Q521" s="58">
        <v>33</v>
      </c>
      <c r="R521" s="4">
        <f t="shared" si="107"/>
        <v>108804</v>
      </c>
      <c r="S521" s="6">
        <f t="shared" si="115"/>
        <v>297545.63799999998</v>
      </c>
      <c r="T521" s="39">
        <v>81195163</v>
      </c>
      <c r="U521" s="6">
        <f t="shared" si="108"/>
        <v>81195.163</v>
      </c>
      <c r="V521" s="6">
        <f t="shared" si="109"/>
        <v>216350.47499999998</v>
      </c>
      <c r="W521" s="4">
        <f t="shared" si="110"/>
        <v>4327010</v>
      </c>
      <c r="X521" s="21">
        <f t="shared" si="111"/>
        <v>7665914</v>
      </c>
      <c r="Y521" s="22">
        <v>0</v>
      </c>
      <c r="Z521" s="22"/>
      <c r="AA521" s="20">
        <v>0</v>
      </c>
      <c r="AB521" s="4">
        <f t="shared" si="112"/>
        <v>0</v>
      </c>
      <c r="AC521" s="4">
        <f t="shared" si="113"/>
        <v>7665914</v>
      </c>
      <c r="AD521" s="22"/>
      <c r="AE521" s="22"/>
      <c r="AF521" s="22"/>
      <c r="AG521" s="22"/>
      <c r="AH521" s="22"/>
      <c r="AI521" s="22"/>
      <c r="AJ521" s="28">
        <v>0</v>
      </c>
      <c r="AK521" s="28"/>
      <c r="AL521" s="28"/>
      <c r="AM521" s="7">
        <f t="shared" si="116"/>
        <v>7665914</v>
      </c>
      <c r="AN521" s="43" t="str">
        <f>IF(O521&gt;0," ",1)</f>
        <v xml:space="preserve"> </v>
      </c>
      <c r="AO521" s="43" t="str">
        <f>IF(W521&gt;0," ",1)</f>
        <v xml:space="preserve"> </v>
      </c>
    </row>
    <row r="522" spans="1:41" ht="15.95" customHeight="1">
      <c r="A522" s="57" t="s">
        <v>185</v>
      </c>
      <c r="B522" s="57" t="s">
        <v>801</v>
      </c>
      <c r="C522" s="57" t="s">
        <v>56</v>
      </c>
      <c r="D522" s="57" t="s">
        <v>809</v>
      </c>
      <c r="E522" s="19">
        <v>3810.66</v>
      </c>
      <c r="F522" s="2">
        <f t="shared" si="114"/>
        <v>5971304.2199999997</v>
      </c>
      <c r="G522" s="41">
        <v>1321265.72</v>
      </c>
      <c r="H522" s="58">
        <v>519055</v>
      </c>
      <c r="I522" s="50">
        <f t="shared" si="104"/>
        <v>389291.25</v>
      </c>
      <c r="J522" s="58">
        <v>385224</v>
      </c>
      <c r="K522" s="58">
        <v>1426</v>
      </c>
      <c r="L522" s="58">
        <v>939841</v>
      </c>
      <c r="M522" s="58">
        <v>106355</v>
      </c>
      <c r="N522" s="2">
        <f t="shared" si="105"/>
        <v>3143402.9699999997</v>
      </c>
      <c r="O522" s="4">
        <f t="shared" si="106"/>
        <v>2827901</v>
      </c>
      <c r="P522" s="58">
        <v>1836</v>
      </c>
      <c r="Q522" s="58">
        <v>33</v>
      </c>
      <c r="R522" s="4">
        <f t="shared" si="107"/>
        <v>84217</v>
      </c>
      <c r="S522" s="6">
        <f t="shared" si="115"/>
        <v>274100.77380000002</v>
      </c>
      <c r="T522" s="39">
        <v>79435116</v>
      </c>
      <c r="U522" s="6">
        <f t="shared" si="108"/>
        <v>79435.115999999995</v>
      </c>
      <c r="V522" s="6">
        <f t="shared" si="109"/>
        <v>194665.65780000004</v>
      </c>
      <c r="W522" s="4">
        <f t="shared" si="110"/>
        <v>3893313</v>
      </c>
      <c r="X522" s="21">
        <f t="shared" si="111"/>
        <v>6805431</v>
      </c>
      <c r="Y522" s="22">
        <v>0</v>
      </c>
      <c r="Z522" s="22"/>
      <c r="AA522" s="20">
        <v>0</v>
      </c>
      <c r="AB522" s="4">
        <f t="shared" si="112"/>
        <v>0</v>
      </c>
      <c r="AC522" s="4">
        <f t="shared" si="113"/>
        <v>6805431</v>
      </c>
      <c r="AD522" s="22"/>
      <c r="AE522" s="22"/>
      <c r="AF522" s="22"/>
      <c r="AG522" s="22"/>
      <c r="AH522" s="22"/>
      <c r="AI522" s="22"/>
      <c r="AJ522" s="28">
        <v>0</v>
      </c>
      <c r="AK522" s="28"/>
      <c r="AL522" s="28"/>
      <c r="AM522" s="7">
        <f t="shared" si="116"/>
        <v>6805431</v>
      </c>
      <c r="AN522" s="43" t="str">
        <f>IF(O522&gt;0," ",1)</f>
        <v xml:space="preserve"> </v>
      </c>
      <c r="AO522" s="43" t="str">
        <f>IF(W522&gt;0," ",1)</f>
        <v xml:space="preserve"> </v>
      </c>
    </row>
    <row r="523" spans="1:41" ht="15.95" customHeight="1">
      <c r="A523" s="57" t="s">
        <v>185</v>
      </c>
      <c r="B523" s="57" t="s">
        <v>801</v>
      </c>
      <c r="C523" s="57" t="s">
        <v>29</v>
      </c>
      <c r="D523" s="57" t="s">
        <v>810</v>
      </c>
      <c r="E523" s="19">
        <v>1899.97</v>
      </c>
      <c r="F523" s="2">
        <f t="shared" si="114"/>
        <v>2977252.99</v>
      </c>
      <c r="G523" s="41">
        <v>482987.17</v>
      </c>
      <c r="H523" s="58">
        <v>191174</v>
      </c>
      <c r="I523" s="50">
        <f t="shared" si="104"/>
        <v>143380.5</v>
      </c>
      <c r="J523" s="58">
        <v>184856</v>
      </c>
      <c r="K523" s="58">
        <v>175826</v>
      </c>
      <c r="L523" s="58">
        <v>485248</v>
      </c>
      <c r="M523" s="58">
        <v>44491</v>
      </c>
      <c r="N523" s="2">
        <f t="shared" si="105"/>
        <v>1516788.67</v>
      </c>
      <c r="O523" s="4">
        <f t="shared" si="106"/>
        <v>1460464</v>
      </c>
      <c r="P523" s="58">
        <v>1007</v>
      </c>
      <c r="Q523" s="58">
        <v>33</v>
      </c>
      <c r="R523" s="4">
        <f t="shared" si="107"/>
        <v>46191</v>
      </c>
      <c r="S523" s="6">
        <f t="shared" si="115"/>
        <v>136664.84210000001</v>
      </c>
      <c r="T523" s="39">
        <v>28997761</v>
      </c>
      <c r="U523" s="6">
        <f t="shared" si="108"/>
        <v>28997.760999999999</v>
      </c>
      <c r="V523" s="6">
        <f t="shared" si="109"/>
        <v>107667.08110000001</v>
      </c>
      <c r="W523" s="4">
        <f t="shared" si="110"/>
        <v>2153342</v>
      </c>
      <c r="X523" s="21">
        <f t="shared" si="111"/>
        <v>3659997</v>
      </c>
      <c r="Y523" s="22">
        <v>0</v>
      </c>
      <c r="Z523" s="22"/>
      <c r="AA523" s="20">
        <v>0</v>
      </c>
      <c r="AB523" s="4">
        <f t="shared" si="112"/>
        <v>0</v>
      </c>
      <c r="AC523" s="4">
        <f t="shared" si="113"/>
        <v>3659997</v>
      </c>
      <c r="AD523" s="22"/>
      <c r="AE523" s="22"/>
      <c r="AF523" s="22"/>
      <c r="AG523" s="22"/>
      <c r="AH523" s="22"/>
      <c r="AI523" s="22"/>
      <c r="AJ523" s="28">
        <v>0</v>
      </c>
      <c r="AK523" s="28"/>
      <c r="AL523" s="28"/>
      <c r="AM523" s="7">
        <f t="shared" si="116"/>
        <v>3659997</v>
      </c>
      <c r="AN523" s="43" t="str">
        <f>IF(O523&gt;0," ",1)</f>
        <v xml:space="preserve"> </v>
      </c>
      <c r="AO523" s="43" t="str">
        <f>IF(W523&gt;0," ",1)</f>
        <v xml:space="preserve"> </v>
      </c>
    </row>
    <row r="524" spans="1:41" ht="15.95" customHeight="1">
      <c r="A524" s="57" t="s">
        <v>185</v>
      </c>
      <c r="B524" s="57" t="s">
        <v>801</v>
      </c>
      <c r="C524" s="57" t="s">
        <v>93</v>
      </c>
      <c r="D524" s="57" t="s">
        <v>811</v>
      </c>
      <c r="E524" s="19">
        <v>25739.439999999999</v>
      </c>
      <c r="F524" s="2">
        <f t="shared" si="114"/>
        <v>40333702.479999997</v>
      </c>
      <c r="G524" s="41">
        <v>12786688.26</v>
      </c>
      <c r="H524" s="58">
        <v>3193229</v>
      </c>
      <c r="I524" s="50">
        <f t="shared" si="104"/>
        <v>2394921.75</v>
      </c>
      <c r="J524" s="58">
        <v>2369900</v>
      </c>
      <c r="K524" s="58">
        <v>8774</v>
      </c>
      <c r="L524" s="58">
        <v>5539218</v>
      </c>
      <c r="M524" s="58">
        <v>0</v>
      </c>
      <c r="N524" s="2">
        <f t="shared" si="105"/>
        <v>23099502.009999998</v>
      </c>
      <c r="O524" s="4">
        <f t="shared" si="106"/>
        <v>17234200</v>
      </c>
      <c r="P524" s="58">
        <v>9747</v>
      </c>
      <c r="Q524" s="58">
        <v>33</v>
      </c>
      <c r="R524" s="4">
        <f t="shared" si="107"/>
        <v>447095</v>
      </c>
      <c r="S524" s="6">
        <f t="shared" si="115"/>
        <v>1851437.9191999999</v>
      </c>
      <c r="T524" s="39">
        <v>796678396</v>
      </c>
      <c r="U524" s="6">
        <f t="shared" si="108"/>
        <v>796678.39599999995</v>
      </c>
      <c r="V524" s="6">
        <f t="shared" si="109"/>
        <v>1054759.5231999999</v>
      </c>
      <c r="W524" s="4">
        <f t="shared" si="110"/>
        <v>21095190</v>
      </c>
      <c r="X524" s="21">
        <f t="shared" si="111"/>
        <v>38776485</v>
      </c>
      <c r="Y524" s="22">
        <v>0</v>
      </c>
      <c r="Z524" s="22"/>
      <c r="AA524" s="20">
        <v>0</v>
      </c>
      <c r="AB524" s="4">
        <f t="shared" si="112"/>
        <v>0</v>
      </c>
      <c r="AC524" s="4">
        <f t="shared" si="113"/>
        <v>38776485</v>
      </c>
      <c r="AD524" s="22"/>
      <c r="AE524" s="22"/>
      <c r="AF524" s="22"/>
      <c r="AG524" s="22"/>
      <c r="AH524" s="22"/>
      <c r="AI524" s="22"/>
      <c r="AJ524" s="28">
        <v>0</v>
      </c>
      <c r="AK524" s="28"/>
      <c r="AL524" s="28"/>
      <c r="AM524" s="7">
        <f t="shared" si="116"/>
        <v>38776485</v>
      </c>
      <c r="AN524" s="43" t="str">
        <f>IF(O524&gt;0," ",1)</f>
        <v xml:space="preserve"> </v>
      </c>
      <c r="AO524" s="43" t="str">
        <f>IF(W524&gt;0," ",1)</f>
        <v xml:space="preserve"> </v>
      </c>
    </row>
    <row r="525" spans="1:41" ht="15.95" customHeight="1">
      <c r="A525" s="57" t="s">
        <v>185</v>
      </c>
      <c r="B525" s="57" t="s">
        <v>801</v>
      </c>
      <c r="C525" s="57" t="s">
        <v>114</v>
      </c>
      <c r="D525" s="57" t="s">
        <v>812</v>
      </c>
      <c r="E525" s="19">
        <v>1789.03</v>
      </c>
      <c r="F525" s="2">
        <f t="shared" si="114"/>
        <v>2803410.01</v>
      </c>
      <c r="G525" s="41">
        <v>651327.67000000004</v>
      </c>
      <c r="H525" s="58">
        <v>261999</v>
      </c>
      <c r="I525" s="50">
        <f t="shared" si="104"/>
        <v>196499.25</v>
      </c>
      <c r="J525" s="58">
        <v>194432</v>
      </c>
      <c r="K525" s="58">
        <v>722</v>
      </c>
      <c r="L525" s="58">
        <v>457596</v>
      </c>
      <c r="M525" s="58">
        <v>0</v>
      </c>
      <c r="N525" s="2">
        <f t="shared" si="105"/>
        <v>1500576.92</v>
      </c>
      <c r="O525" s="4">
        <f t="shared" si="106"/>
        <v>1302833</v>
      </c>
      <c r="P525" s="58">
        <v>1100</v>
      </c>
      <c r="Q525" s="58">
        <v>33</v>
      </c>
      <c r="R525" s="4">
        <f t="shared" si="107"/>
        <v>50457</v>
      </c>
      <c r="S525" s="6">
        <f t="shared" si="115"/>
        <v>128684.9279</v>
      </c>
      <c r="T525" s="39">
        <v>40581163</v>
      </c>
      <c r="U525" s="6">
        <f t="shared" si="108"/>
        <v>40581.163</v>
      </c>
      <c r="V525" s="6">
        <f t="shared" si="109"/>
        <v>88103.764899999995</v>
      </c>
      <c r="W525" s="4">
        <f t="shared" si="110"/>
        <v>1762075</v>
      </c>
      <c r="X525" s="21">
        <f t="shared" si="111"/>
        <v>3115365</v>
      </c>
      <c r="Y525" s="22">
        <v>0</v>
      </c>
      <c r="Z525" s="22"/>
      <c r="AA525" s="20">
        <v>0</v>
      </c>
      <c r="AB525" s="4">
        <f t="shared" si="112"/>
        <v>0</v>
      </c>
      <c r="AC525" s="4">
        <f t="shared" si="113"/>
        <v>3115365</v>
      </c>
      <c r="AD525" s="22"/>
      <c r="AE525" s="22"/>
      <c r="AF525" s="22"/>
      <c r="AG525" s="22"/>
      <c r="AH525" s="22"/>
      <c r="AI525" s="22"/>
      <c r="AJ525" s="28">
        <v>0</v>
      </c>
      <c r="AK525" s="28"/>
      <c r="AL525" s="28"/>
      <c r="AM525" s="7">
        <f t="shared" si="116"/>
        <v>3115365</v>
      </c>
      <c r="AN525" s="43" t="str">
        <f>IF(O525&gt;0," ",1)</f>
        <v xml:space="preserve"> </v>
      </c>
      <c r="AO525" s="43" t="str">
        <f>IF(W525&gt;0," ",1)</f>
        <v xml:space="preserve"> </v>
      </c>
    </row>
    <row r="526" spans="1:41" ht="15.95" customHeight="1">
      <c r="A526" s="57" t="s">
        <v>185</v>
      </c>
      <c r="B526" s="57" t="s">
        <v>801</v>
      </c>
      <c r="C526" s="57" t="s">
        <v>210</v>
      </c>
      <c r="D526" s="57" t="s">
        <v>813</v>
      </c>
      <c r="E526" s="19">
        <v>14158.25</v>
      </c>
      <c r="F526" s="2">
        <f t="shared" si="114"/>
        <v>22185977.75</v>
      </c>
      <c r="G526" s="41">
        <v>8190072.7599999998</v>
      </c>
      <c r="H526" s="58">
        <v>1993049</v>
      </c>
      <c r="I526" s="50">
        <f t="shared" si="104"/>
        <v>1494786.75</v>
      </c>
      <c r="J526" s="58">
        <v>1479340</v>
      </c>
      <c r="K526" s="58">
        <v>5454</v>
      </c>
      <c r="L526" s="58">
        <v>3333721</v>
      </c>
      <c r="M526" s="58">
        <v>89082</v>
      </c>
      <c r="N526" s="2">
        <f t="shared" si="105"/>
        <v>14592456.51</v>
      </c>
      <c r="O526" s="4">
        <f t="shared" si="106"/>
        <v>7593521</v>
      </c>
      <c r="P526" s="58">
        <v>7036</v>
      </c>
      <c r="Q526" s="58">
        <v>33</v>
      </c>
      <c r="R526" s="4">
        <f t="shared" si="107"/>
        <v>322741</v>
      </c>
      <c r="S526" s="6">
        <f t="shared" si="115"/>
        <v>1018402.9225</v>
      </c>
      <c r="T526" s="39">
        <v>503288347</v>
      </c>
      <c r="U526" s="6">
        <f t="shared" si="108"/>
        <v>503288.34700000001</v>
      </c>
      <c r="V526" s="6">
        <f t="shared" si="109"/>
        <v>515114.57549999998</v>
      </c>
      <c r="W526" s="4">
        <f t="shared" si="110"/>
        <v>10302292</v>
      </c>
      <c r="X526" s="21">
        <f t="shared" si="111"/>
        <v>18218554</v>
      </c>
      <c r="Y526" s="22">
        <v>0</v>
      </c>
      <c r="Z526" s="22"/>
      <c r="AA526" s="20">
        <v>0</v>
      </c>
      <c r="AB526" s="4">
        <f t="shared" si="112"/>
        <v>0</v>
      </c>
      <c r="AC526" s="4">
        <f t="shared" si="113"/>
        <v>18218554</v>
      </c>
      <c r="AD526" s="22"/>
      <c r="AE526" s="22"/>
      <c r="AF526" s="22"/>
      <c r="AG526" s="22"/>
      <c r="AH526" s="22"/>
      <c r="AI526" s="22"/>
      <c r="AJ526" s="28">
        <v>0</v>
      </c>
      <c r="AK526" s="28"/>
      <c r="AL526" s="28"/>
      <c r="AM526" s="7">
        <f t="shared" si="116"/>
        <v>18218554</v>
      </c>
      <c r="AN526" s="43" t="str">
        <f>IF(O526&gt;0," ",1)</f>
        <v xml:space="preserve"> </v>
      </c>
      <c r="AO526" s="43" t="str">
        <f>IF(W526&gt;0," ",1)</f>
        <v xml:space="preserve"> </v>
      </c>
    </row>
    <row r="527" spans="1:41" ht="15.95" customHeight="1">
      <c r="A527" s="57" t="s">
        <v>185</v>
      </c>
      <c r="B527" s="57" t="s">
        <v>801</v>
      </c>
      <c r="C527" s="57" t="s">
        <v>199</v>
      </c>
      <c r="D527" s="57" t="s">
        <v>814</v>
      </c>
      <c r="E527" s="19">
        <v>4277.17</v>
      </c>
      <c r="F527" s="2">
        <f t="shared" si="114"/>
        <v>6702325.3899999997</v>
      </c>
      <c r="G527" s="41">
        <v>1293765.93</v>
      </c>
      <c r="H527" s="58">
        <v>534404</v>
      </c>
      <c r="I527" s="50">
        <f t="shared" si="104"/>
        <v>400803</v>
      </c>
      <c r="J527" s="58">
        <v>396651</v>
      </c>
      <c r="K527" s="58">
        <v>1464</v>
      </c>
      <c r="L527" s="58">
        <v>942489</v>
      </c>
      <c r="M527" s="58">
        <v>36757</v>
      </c>
      <c r="N527" s="2">
        <f t="shared" si="105"/>
        <v>3071929.9299999997</v>
      </c>
      <c r="O527" s="4">
        <f t="shared" si="106"/>
        <v>3630395</v>
      </c>
      <c r="P527" s="58">
        <v>1516</v>
      </c>
      <c r="Q527" s="58">
        <v>33</v>
      </c>
      <c r="R527" s="4">
        <f t="shared" si="107"/>
        <v>69539</v>
      </c>
      <c r="S527" s="6">
        <f t="shared" si="115"/>
        <v>307656.83809999999</v>
      </c>
      <c r="T527" s="39">
        <v>80608469</v>
      </c>
      <c r="U527" s="6">
        <f t="shared" si="108"/>
        <v>80608.468999999997</v>
      </c>
      <c r="V527" s="6">
        <f t="shared" si="109"/>
        <v>227048.36910000001</v>
      </c>
      <c r="W527" s="4">
        <f t="shared" si="110"/>
        <v>4540967</v>
      </c>
      <c r="X527" s="21">
        <f t="shared" si="111"/>
        <v>8240901</v>
      </c>
      <c r="Y527" s="22">
        <v>0</v>
      </c>
      <c r="Z527" s="22"/>
      <c r="AA527" s="20">
        <v>0</v>
      </c>
      <c r="AB527" s="4">
        <f t="shared" si="112"/>
        <v>0</v>
      </c>
      <c r="AC527" s="4">
        <f t="shared" si="113"/>
        <v>8240901</v>
      </c>
      <c r="AD527" s="22"/>
      <c r="AE527" s="22"/>
      <c r="AF527" s="22"/>
      <c r="AG527" s="22"/>
      <c r="AH527" s="22"/>
      <c r="AI527" s="22"/>
      <c r="AJ527" s="28">
        <v>0</v>
      </c>
      <c r="AK527" s="28"/>
      <c r="AL527" s="28">
        <v>1264</v>
      </c>
      <c r="AM527" s="7">
        <f t="shared" si="116"/>
        <v>8242165</v>
      </c>
      <c r="AN527" s="43" t="str">
        <f>IF(O527&gt;0," ",1)</f>
        <v xml:space="preserve"> </v>
      </c>
      <c r="AO527" s="43" t="str">
        <f>IF(W527&gt;0," ",1)</f>
        <v xml:space="preserve"> </v>
      </c>
    </row>
    <row r="528" spans="1:41" ht="15.95" customHeight="1">
      <c r="A528" s="57" t="s">
        <v>185</v>
      </c>
      <c r="B528" s="57" t="s">
        <v>801</v>
      </c>
      <c r="C528" s="57" t="s">
        <v>38</v>
      </c>
      <c r="D528" s="57" t="s">
        <v>765</v>
      </c>
      <c r="E528" s="19">
        <v>848.06</v>
      </c>
      <c r="F528" s="2">
        <f t="shared" si="114"/>
        <v>1328910.02</v>
      </c>
      <c r="G528" s="41">
        <v>265516.01</v>
      </c>
      <c r="H528" s="58">
        <v>114779</v>
      </c>
      <c r="I528" s="50">
        <f t="shared" si="104"/>
        <v>86084.25</v>
      </c>
      <c r="J528" s="58">
        <v>85177</v>
      </c>
      <c r="K528" s="58">
        <v>317</v>
      </c>
      <c r="L528" s="58">
        <v>236077</v>
      </c>
      <c r="M528" s="58">
        <v>57319</v>
      </c>
      <c r="N528" s="2">
        <f t="shared" si="105"/>
        <v>730490.26</v>
      </c>
      <c r="O528" s="4">
        <f t="shared" si="106"/>
        <v>598420</v>
      </c>
      <c r="P528" s="58">
        <v>525</v>
      </c>
      <c r="Q528" s="58">
        <v>33</v>
      </c>
      <c r="R528" s="4">
        <f t="shared" si="107"/>
        <v>24082</v>
      </c>
      <c r="S528" s="6">
        <f t="shared" si="115"/>
        <v>61000.955800000003</v>
      </c>
      <c r="T528" s="39">
        <v>15835664</v>
      </c>
      <c r="U528" s="6">
        <f t="shared" si="108"/>
        <v>15835.664000000001</v>
      </c>
      <c r="V528" s="6">
        <f t="shared" si="109"/>
        <v>45165.291800000006</v>
      </c>
      <c r="W528" s="4">
        <f t="shared" si="110"/>
        <v>903306</v>
      </c>
      <c r="X528" s="21">
        <f t="shared" si="111"/>
        <v>1525808</v>
      </c>
      <c r="Y528" s="22">
        <v>0</v>
      </c>
      <c r="Z528" s="22"/>
      <c r="AA528" s="20">
        <v>0</v>
      </c>
      <c r="AB528" s="4">
        <f t="shared" si="112"/>
        <v>0</v>
      </c>
      <c r="AC528" s="4">
        <f t="shared" si="113"/>
        <v>1525808</v>
      </c>
      <c r="AD528" s="22"/>
      <c r="AE528" s="22"/>
      <c r="AF528" s="22"/>
      <c r="AG528" s="22"/>
      <c r="AH528" s="22"/>
      <c r="AI528" s="22"/>
      <c r="AJ528" s="28">
        <v>0</v>
      </c>
      <c r="AK528" s="28"/>
      <c r="AL528" s="28"/>
      <c r="AM528" s="7">
        <f t="shared" si="116"/>
        <v>1525808</v>
      </c>
      <c r="AN528" s="43" t="str">
        <f>IF(O528&gt;0," ",1)</f>
        <v xml:space="preserve"> </v>
      </c>
      <c r="AO528" s="43" t="str">
        <f>IF(W528&gt;0," ",1)</f>
        <v xml:space="preserve"> </v>
      </c>
    </row>
    <row r="529" spans="1:41" ht="15.95" customHeight="1">
      <c r="A529" s="57" t="s">
        <v>159</v>
      </c>
      <c r="B529" s="57" t="s">
        <v>815</v>
      </c>
      <c r="C529" s="57" t="s">
        <v>51</v>
      </c>
      <c r="D529" s="57" t="s">
        <v>816</v>
      </c>
      <c r="E529" s="19">
        <v>705.08</v>
      </c>
      <c r="F529" s="2">
        <f t="shared" si="114"/>
        <v>1104860.3600000001</v>
      </c>
      <c r="G529" s="41">
        <v>206970.49</v>
      </c>
      <c r="H529" s="58">
        <v>48666</v>
      </c>
      <c r="I529" s="50">
        <f t="shared" si="104"/>
        <v>36499.5</v>
      </c>
      <c r="J529" s="58">
        <v>61292</v>
      </c>
      <c r="K529" s="58">
        <v>1121</v>
      </c>
      <c r="L529" s="58">
        <v>163096</v>
      </c>
      <c r="M529" s="58">
        <v>14905</v>
      </c>
      <c r="N529" s="2">
        <f t="shared" si="105"/>
        <v>483883.99</v>
      </c>
      <c r="O529" s="4">
        <f t="shared" si="106"/>
        <v>620976</v>
      </c>
      <c r="P529" s="58">
        <v>406</v>
      </c>
      <c r="Q529" s="58">
        <v>44</v>
      </c>
      <c r="R529" s="4">
        <f t="shared" si="107"/>
        <v>24831</v>
      </c>
      <c r="S529" s="6">
        <f t="shared" si="115"/>
        <v>50716.404399999999</v>
      </c>
      <c r="T529" s="39">
        <v>12799659</v>
      </c>
      <c r="U529" s="6">
        <f t="shared" si="108"/>
        <v>12799.659</v>
      </c>
      <c r="V529" s="6">
        <f t="shared" si="109"/>
        <v>37916.7454</v>
      </c>
      <c r="W529" s="4">
        <f t="shared" si="110"/>
        <v>758335</v>
      </c>
      <c r="X529" s="21">
        <f t="shared" si="111"/>
        <v>1404142</v>
      </c>
      <c r="Y529" s="22">
        <v>0</v>
      </c>
      <c r="Z529" s="22"/>
      <c r="AA529" s="20">
        <v>0</v>
      </c>
      <c r="AB529" s="4">
        <f t="shared" si="112"/>
        <v>0</v>
      </c>
      <c r="AC529" s="4">
        <f t="shared" si="113"/>
        <v>1404142</v>
      </c>
      <c r="AD529" s="22"/>
      <c r="AE529" s="22"/>
      <c r="AF529" s="22"/>
      <c r="AG529" s="22"/>
      <c r="AH529" s="22"/>
      <c r="AI529" s="22"/>
      <c r="AJ529" s="28">
        <v>0</v>
      </c>
      <c r="AK529" s="28"/>
      <c r="AL529" s="28"/>
      <c r="AM529" s="7">
        <f t="shared" si="116"/>
        <v>1404142</v>
      </c>
      <c r="AN529" s="43" t="str">
        <f>IF(O529&gt;0," ",1)</f>
        <v xml:space="preserve"> </v>
      </c>
      <c r="AO529" s="43" t="str">
        <f>IF(W529&gt;0," ",1)</f>
        <v xml:space="preserve"> </v>
      </c>
    </row>
    <row r="530" spans="1:41" ht="15.95" customHeight="1">
      <c r="A530" s="57" t="s">
        <v>159</v>
      </c>
      <c r="B530" s="57" t="s">
        <v>815</v>
      </c>
      <c r="C530" s="57" t="s">
        <v>239</v>
      </c>
      <c r="D530" s="57" t="s">
        <v>817</v>
      </c>
      <c r="E530" s="19">
        <v>4888.63</v>
      </c>
      <c r="F530" s="2">
        <f t="shared" si="114"/>
        <v>7660483.21</v>
      </c>
      <c r="G530" s="41">
        <v>1551046.34</v>
      </c>
      <c r="H530" s="58">
        <v>393716</v>
      </c>
      <c r="I530" s="50">
        <f t="shared" si="104"/>
        <v>295287</v>
      </c>
      <c r="J530" s="58">
        <v>495780</v>
      </c>
      <c r="K530" s="58">
        <v>9086</v>
      </c>
      <c r="L530" s="58">
        <v>1148397</v>
      </c>
      <c r="M530" s="58">
        <v>104948</v>
      </c>
      <c r="N530" s="2">
        <f t="shared" si="105"/>
        <v>3604544.34</v>
      </c>
      <c r="O530" s="4">
        <f t="shared" si="106"/>
        <v>4055939</v>
      </c>
      <c r="P530" s="58">
        <v>2312</v>
      </c>
      <c r="Q530" s="58">
        <v>33</v>
      </c>
      <c r="R530" s="4">
        <f t="shared" si="107"/>
        <v>106051</v>
      </c>
      <c r="S530" s="6">
        <f t="shared" si="115"/>
        <v>351639.15590000001</v>
      </c>
      <c r="T530" s="39">
        <v>95802739</v>
      </c>
      <c r="U530" s="6">
        <f t="shared" si="108"/>
        <v>95802.739000000001</v>
      </c>
      <c r="V530" s="6">
        <f t="shared" si="109"/>
        <v>255836.41690000001</v>
      </c>
      <c r="W530" s="4">
        <f t="shared" si="110"/>
        <v>5116728</v>
      </c>
      <c r="X530" s="21">
        <f t="shared" si="111"/>
        <v>9278718</v>
      </c>
      <c r="Y530" s="22">
        <v>0</v>
      </c>
      <c r="Z530" s="22"/>
      <c r="AA530" s="20">
        <v>0</v>
      </c>
      <c r="AB530" s="4">
        <f t="shared" si="112"/>
        <v>0</v>
      </c>
      <c r="AC530" s="4">
        <f t="shared" si="113"/>
        <v>9278718</v>
      </c>
      <c r="AD530" s="22"/>
      <c r="AE530" s="22"/>
      <c r="AF530" s="22"/>
      <c r="AG530" s="22"/>
      <c r="AH530" s="22"/>
      <c r="AI530" s="22"/>
      <c r="AJ530" s="28">
        <v>0</v>
      </c>
      <c r="AK530" s="28"/>
      <c r="AL530" s="28"/>
      <c r="AM530" s="7">
        <f t="shared" si="116"/>
        <v>9278718</v>
      </c>
      <c r="AN530" s="43" t="str">
        <f>IF(O530&gt;0," ",1)</f>
        <v xml:space="preserve"> </v>
      </c>
      <c r="AO530" s="43" t="str">
        <f>IF(W530&gt;0," ",1)</f>
        <v xml:space="preserve"> </v>
      </c>
    </row>
    <row r="531" spans="1:41" ht="15.95" customHeight="1">
      <c r="A531" s="57" t="s">
        <v>159</v>
      </c>
      <c r="B531" s="57" t="s">
        <v>815</v>
      </c>
      <c r="C531" s="57" t="s">
        <v>87</v>
      </c>
      <c r="D531" s="57" t="s">
        <v>818</v>
      </c>
      <c r="E531" s="19">
        <v>3709.96</v>
      </c>
      <c r="F531" s="2">
        <f t="shared" si="114"/>
        <v>5813507.3200000003</v>
      </c>
      <c r="G531" s="41">
        <v>1028006.88</v>
      </c>
      <c r="H531" s="58">
        <v>275975</v>
      </c>
      <c r="I531" s="50">
        <f t="shared" si="104"/>
        <v>206981.25</v>
      </c>
      <c r="J531" s="58">
        <v>347449</v>
      </c>
      <c r="K531" s="58">
        <v>6385</v>
      </c>
      <c r="L531" s="58">
        <v>873899</v>
      </c>
      <c r="M531" s="58">
        <v>105386</v>
      </c>
      <c r="N531" s="2">
        <f t="shared" si="105"/>
        <v>2568107.13</v>
      </c>
      <c r="O531" s="4">
        <f t="shared" si="106"/>
        <v>3245400</v>
      </c>
      <c r="P531" s="58">
        <v>2166</v>
      </c>
      <c r="Q531" s="58">
        <v>33</v>
      </c>
      <c r="R531" s="4">
        <f t="shared" si="107"/>
        <v>99354</v>
      </c>
      <c r="S531" s="6">
        <f t="shared" si="115"/>
        <v>266857.4228</v>
      </c>
      <c r="T531" s="39">
        <v>65104932</v>
      </c>
      <c r="U531" s="6">
        <f t="shared" si="108"/>
        <v>65104.932000000001</v>
      </c>
      <c r="V531" s="6">
        <f t="shared" si="109"/>
        <v>201752.4908</v>
      </c>
      <c r="W531" s="4">
        <f t="shared" si="110"/>
        <v>4035050</v>
      </c>
      <c r="X531" s="21">
        <f t="shared" si="111"/>
        <v>7379804</v>
      </c>
      <c r="Y531" s="22">
        <v>0</v>
      </c>
      <c r="Z531" s="22"/>
      <c r="AA531" s="20">
        <v>0</v>
      </c>
      <c r="AB531" s="4">
        <f t="shared" si="112"/>
        <v>0</v>
      </c>
      <c r="AC531" s="4">
        <f t="shared" si="113"/>
        <v>7379804</v>
      </c>
      <c r="AD531" s="22"/>
      <c r="AE531" s="22"/>
      <c r="AF531" s="22"/>
      <c r="AG531" s="22"/>
      <c r="AH531" s="22"/>
      <c r="AI531" s="22"/>
      <c r="AJ531" s="28">
        <v>0</v>
      </c>
      <c r="AK531" s="28"/>
      <c r="AL531" s="28"/>
      <c r="AM531" s="7">
        <f t="shared" si="116"/>
        <v>7379804</v>
      </c>
      <c r="AN531" s="43" t="str">
        <f>IF(O531&gt;0," ",1)</f>
        <v xml:space="preserve"> </v>
      </c>
      <c r="AO531" s="43" t="str">
        <f>IF(W531&gt;0," ",1)</f>
        <v xml:space="preserve"> </v>
      </c>
    </row>
    <row r="532" spans="1:41" ht="15.95" customHeight="1">
      <c r="A532" s="57" t="s">
        <v>159</v>
      </c>
      <c r="B532" s="57" t="s">
        <v>815</v>
      </c>
      <c r="C532" s="57" t="s">
        <v>189</v>
      </c>
      <c r="D532" s="57" t="s">
        <v>819</v>
      </c>
      <c r="E532" s="19">
        <v>884.21</v>
      </c>
      <c r="F532" s="2">
        <f t="shared" si="114"/>
        <v>1385557.07</v>
      </c>
      <c r="G532" s="41">
        <v>297220.63</v>
      </c>
      <c r="H532" s="58">
        <v>65423</v>
      </c>
      <c r="I532" s="50">
        <f t="shared" si="104"/>
        <v>49067.25</v>
      </c>
      <c r="J532" s="58">
        <v>82353</v>
      </c>
      <c r="K532" s="58">
        <v>1517</v>
      </c>
      <c r="L532" s="58">
        <v>209312</v>
      </c>
      <c r="M532" s="58">
        <v>56169</v>
      </c>
      <c r="N532" s="2">
        <f t="shared" si="105"/>
        <v>695638.88</v>
      </c>
      <c r="O532" s="4">
        <f t="shared" si="106"/>
        <v>689918</v>
      </c>
      <c r="P532" s="58">
        <v>441</v>
      </c>
      <c r="Q532" s="58">
        <v>68</v>
      </c>
      <c r="R532" s="4">
        <f t="shared" si="107"/>
        <v>41683</v>
      </c>
      <c r="S532" s="6">
        <f t="shared" si="115"/>
        <v>63601.225299999998</v>
      </c>
      <c r="T532" s="39">
        <v>17723353</v>
      </c>
      <c r="U532" s="6">
        <f t="shared" si="108"/>
        <v>17723.352999999999</v>
      </c>
      <c r="V532" s="6">
        <f t="shared" si="109"/>
        <v>45877.872300000003</v>
      </c>
      <c r="W532" s="4">
        <f t="shared" si="110"/>
        <v>917557</v>
      </c>
      <c r="X532" s="21">
        <f t="shared" si="111"/>
        <v>1649158</v>
      </c>
      <c r="Y532" s="22">
        <v>0</v>
      </c>
      <c r="Z532" s="22"/>
      <c r="AA532" s="20">
        <v>0</v>
      </c>
      <c r="AB532" s="4">
        <f t="shared" si="112"/>
        <v>0</v>
      </c>
      <c r="AC532" s="4">
        <f t="shared" si="113"/>
        <v>1649158</v>
      </c>
      <c r="AD532" s="22"/>
      <c r="AE532" s="22"/>
      <c r="AF532" s="22"/>
      <c r="AG532" s="22"/>
      <c r="AH532" s="22"/>
      <c r="AI532" s="22"/>
      <c r="AJ532" s="28">
        <v>0</v>
      </c>
      <c r="AK532" s="28"/>
      <c r="AL532" s="28"/>
      <c r="AM532" s="7">
        <f t="shared" si="116"/>
        <v>1649158</v>
      </c>
      <c r="AN532" s="43" t="str">
        <f>IF(O532&gt;0," ",1)</f>
        <v xml:space="preserve"> </v>
      </c>
      <c r="AO532" s="43" t="str">
        <f>IF(W532&gt;0," ",1)</f>
        <v xml:space="preserve"> </v>
      </c>
    </row>
    <row r="533" spans="1:41" ht="15.95" customHeight="1">
      <c r="A533" s="57" t="s">
        <v>190</v>
      </c>
      <c r="B533" s="57" t="s">
        <v>820</v>
      </c>
      <c r="C533" s="57" t="s">
        <v>209</v>
      </c>
      <c r="D533" s="57" t="s">
        <v>821</v>
      </c>
      <c r="E533" s="19">
        <v>414.79</v>
      </c>
      <c r="F533" s="2">
        <f t="shared" si="114"/>
        <v>649975.93000000005</v>
      </c>
      <c r="G533" s="41">
        <v>248350.41</v>
      </c>
      <c r="H533" s="58">
        <v>42069</v>
      </c>
      <c r="I533" s="50">
        <f t="shared" si="104"/>
        <v>31551.75</v>
      </c>
      <c r="J533" s="58">
        <v>36359</v>
      </c>
      <c r="K533" s="58">
        <v>2283</v>
      </c>
      <c r="L533" s="58">
        <v>129279</v>
      </c>
      <c r="M533" s="58">
        <v>33868</v>
      </c>
      <c r="N533" s="2">
        <f t="shared" si="105"/>
        <v>481691.16000000003</v>
      </c>
      <c r="O533" s="4">
        <f t="shared" si="106"/>
        <v>168285</v>
      </c>
      <c r="P533" s="58">
        <v>97</v>
      </c>
      <c r="Q533" s="58">
        <v>95</v>
      </c>
      <c r="R533" s="4">
        <f t="shared" si="107"/>
        <v>12809</v>
      </c>
      <c r="S533" s="6">
        <f t="shared" si="115"/>
        <v>29835.844700000001</v>
      </c>
      <c r="T533" s="39">
        <v>14807091</v>
      </c>
      <c r="U533" s="6">
        <f t="shared" si="108"/>
        <v>14807.091</v>
      </c>
      <c r="V533" s="6">
        <f t="shared" si="109"/>
        <v>15028.753700000001</v>
      </c>
      <c r="W533" s="4">
        <f t="shared" si="110"/>
        <v>300575</v>
      </c>
      <c r="X533" s="21">
        <f t="shared" si="111"/>
        <v>481669</v>
      </c>
      <c r="Y533" s="22">
        <v>0</v>
      </c>
      <c r="Z533" s="22"/>
      <c r="AA533" s="20">
        <v>0</v>
      </c>
      <c r="AB533" s="4">
        <f t="shared" si="112"/>
        <v>0</v>
      </c>
      <c r="AC533" s="4">
        <f t="shared" si="113"/>
        <v>481669</v>
      </c>
      <c r="AD533" s="22"/>
      <c r="AE533" s="22"/>
      <c r="AF533" s="22"/>
      <c r="AG533" s="22"/>
      <c r="AH533" s="22"/>
      <c r="AI533" s="22"/>
      <c r="AJ533" s="28">
        <v>0</v>
      </c>
      <c r="AK533" s="28"/>
      <c r="AL533" s="28"/>
      <c r="AM533" s="7">
        <f t="shared" si="116"/>
        <v>481669</v>
      </c>
      <c r="AN533" s="43" t="str">
        <f>IF(O533&gt;0," ",1)</f>
        <v xml:space="preserve"> </v>
      </c>
      <c r="AO533" s="43" t="str">
        <f>IF(W533&gt;0," ",1)</f>
        <v xml:space="preserve"> </v>
      </c>
    </row>
    <row r="534" spans="1:41" ht="15.95" customHeight="1">
      <c r="A534" s="57" t="s">
        <v>190</v>
      </c>
      <c r="B534" s="57" t="s">
        <v>820</v>
      </c>
      <c r="C534" s="57" t="s">
        <v>56</v>
      </c>
      <c r="D534" s="57" t="s">
        <v>822</v>
      </c>
      <c r="E534" s="19">
        <v>1907.24</v>
      </c>
      <c r="F534" s="2">
        <f t="shared" si="114"/>
        <v>2988645.08</v>
      </c>
      <c r="G534" s="41">
        <v>461295.44</v>
      </c>
      <c r="H534" s="58">
        <v>215417</v>
      </c>
      <c r="I534" s="50">
        <f t="shared" si="104"/>
        <v>161562.75</v>
      </c>
      <c r="J534" s="58">
        <v>188996</v>
      </c>
      <c r="K534" s="58">
        <v>7532</v>
      </c>
      <c r="L534" s="58">
        <v>497573</v>
      </c>
      <c r="M534" s="58">
        <v>54269</v>
      </c>
      <c r="N534" s="2">
        <f t="shared" si="105"/>
        <v>1371228.19</v>
      </c>
      <c r="O534" s="4">
        <f t="shared" si="106"/>
        <v>1617417</v>
      </c>
      <c r="P534" s="58">
        <v>694</v>
      </c>
      <c r="Q534" s="58">
        <v>44</v>
      </c>
      <c r="R534" s="4">
        <f t="shared" si="107"/>
        <v>42445</v>
      </c>
      <c r="S534" s="6">
        <f t="shared" si="115"/>
        <v>137187.7732</v>
      </c>
      <c r="T534" s="39">
        <v>27831704</v>
      </c>
      <c r="U534" s="6">
        <f t="shared" si="108"/>
        <v>27831.704000000002</v>
      </c>
      <c r="V534" s="6">
        <f t="shared" si="109"/>
        <v>109356.0692</v>
      </c>
      <c r="W534" s="4">
        <f t="shared" si="110"/>
        <v>2187121</v>
      </c>
      <c r="X534" s="21">
        <f t="shared" si="111"/>
        <v>3846983</v>
      </c>
      <c r="Y534" s="22">
        <v>0</v>
      </c>
      <c r="Z534" s="22"/>
      <c r="AA534" s="20">
        <v>0</v>
      </c>
      <c r="AB534" s="4">
        <f t="shared" si="112"/>
        <v>0</v>
      </c>
      <c r="AC534" s="4">
        <f t="shared" si="113"/>
        <v>3846983</v>
      </c>
      <c r="AD534" s="22"/>
      <c r="AE534" s="22"/>
      <c r="AF534" s="22"/>
      <c r="AG534" s="22"/>
      <c r="AH534" s="22"/>
      <c r="AI534" s="22"/>
      <c r="AJ534" s="28">
        <v>0</v>
      </c>
      <c r="AK534" s="28"/>
      <c r="AL534" s="28"/>
      <c r="AM534" s="7">
        <f t="shared" si="116"/>
        <v>3846983</v>
      </c>
      <c r="AN534" s="43" t="str">
        <f>IF(O534&gt;0," ",1)</f>
        <v xml:space="preserve"> </v>
      </c>
      <c r="AO534" s="43" t="str">
        <f>IF(W534&gt;0," ",1)</f>
        <v xml:space="preserve"> </v>
      </c>
    </row>
    <row r="535" spans="1:41" ht="15.95" customHeight="1">
      <c r="A535" s="57" t="s">
        <v>190</v>
      </c>
      <c r="B535" s="57" t="s">
        <v>820</v>
      </c>
      <c r="C535" s="57" t="s">
        <v>39</v>
      </c>
      <c r="D535" s="57" t="s">
        <v>823</v>
      </c>
      <c r="E535" s="19">
        <v>1241.17</v>
      </c>
      <c r="F535" s="2">
        <f t="shared" si="114"/>
        <v>1944913.3900000001</v>
      </c>
      <c r="G535" s="41">
        <v>485898.81</v>
      </c>
      <c r="H535" s="58">
        <v>133302</v>
      </c>
      <c r="I535" s="50">
        <f t="shared" si="104"/>
        <v>99976.5</v>
      </c>
      <c r="J535" s="58">
        <v>116970</v>
      </c>
      <c r="K535" s="58">
        <v>4635</v>
      </c>
      <c r="L535" s="58">
        <v>319164</v>
      </c>
      <c r="M535" s="58">
        <v>181593</v>
      </c>
      <c r="N535" s="2">
        <f t="shared" si="105"/>
        <v>1208237.31</v>
      </c>
      <c r="O535" s="4">
        <f t="shared" si="106"/>
        <v>736676</v>
      </c>
      <c r="P535" s="58">
        <v>644</v>
      </c>
      <c r="Q535" s="58">
        <v>70</v>
      </c>
      <c r="R535" s="4">
        <f t="shared" si="107"/>
        <v>62661</v>
      </c>
      <c r="S535" s="6">
        <f t="shared" si="115"/>
        <v>89277.358099999998</v>
      </c>
      <c r="T535" s="39">
        <v>29050354</v>
      </c>
      <c r="U535" s="6">
        <f t="shared" si="108"/>
        <v>29050.353999999999</v>
      </c>
      <c r="V535" s="6">
        <f t="shared" si="109"/>
        <v>60227.004099999998</v>
      </c>
      <c r="W535" s="4">
        <f t="shared" si="110"/>
        <v>1204540</v>
      </c>
      <c r="X535" s="21">
        <f t="shared" si="111"/>
        <v>2003877</v>
      </c>
      <c r="Y535" s="22">
        <v>0</v>
      </c>
      <c r="Z535" s="22"/>
      <c r="AA535" s="20">
        <v>0</v>
      </c>
      <c r="AB535" s="4">
        <f t="shared" si="112"/>
        <v>0</v>
      </c>
      <c r="AC535" s="4">
        <f t="shared" si="113"/>
        <v>2003877</v>
      </c>
      <c r="AD535" s="22"/>
      <c r="AE535" s="22"/>
      <c r="AF535" s="22"/>
      <c r="AG535" s="22"/>
      <c r="AH535" s="22"/>
      <c r="AI535" s="22"/>
      <c r="AJ535" s="28">
        <v>0</v>
      </c>
      <c r="AK535" s="28"/>
      <c r="AL535" s="28"/>
      <c r="AM535" s="7">
        <f t="shared" si="116"/>
        <v>2003877</v>
      </c>
      <c r="AN535" s="43" t="str">
        <f>IF(O535&gt;0," ",1)</f>
        <v xml:space="preserve"> </v>
      </c>
      <c r="AO535" s="43" t="str">
        <f>IF(W535&gt;0," ",1)</f>
        <v xml:space="preserve"> </v>
      </c>
    </row>
    <row r="536" spans="1:41" ht="15.95" customHeight="1">
      <c r="A536" s="57" t="s">
        <v>190</v>
      </c>
      <c r="B536" s="57" t="s">
        <v>820</v>
      </c>
      <c r="C536" s="57" t="s">
        <v>240</v>
      </c>
      <c r="D536" s="57" t="s">
        <v>824</v>
      </c>
      <c r="E536" s="19">
        <v>9394.26</v>
      </c>
      <c r="F536" s="2">
        <f t="shared" si="114"/>
        <v>14720805.42</v>
      </c>
      <c r="G536" s="41">
        <v>3989312.44</v>
      </c>
      <c r="H536" s="58">
        <v>1042357</v>
      </c>
      <c r="I536" s="50">
        <f t="shared" si="104"/>
        <v>781767.75</v>
      </c>
      <c r="J536" s="58">
        <v>914574</v>
      </c>
      <c r="K536" s="58">
        <v>36354</v>
      </c>
      <c r="L536" s="58">
        <v>2547529</v>
      </c>
      <c r="M536" s="58">
        <v>44127</v>
      </c>
      <c r="N536" s="2">
        <f t="shared" si="105"/>
        <v>8313664.1899999995</v>
      </c>
      <c r="O536" s="4">
        <f t="shared" si="106"/>
        <v>6407141</v>
      </c>
      <c r="P536" s="58">
        <v>3313</v>
      </c>
      <c r="Q536" s="58">
        <v>33</v>
      </c>
      <c r="R536" s="4">
        <f t="shared" si="107"/>
        <v>151967</v>
      </c>
      <c r="S536" s="6">
        <f t="shared" si="115"/>
        <v>675729.12179999996</v>
      </c>
      <c r="T536" s="39">
        <v>241900953</v>
      </c>
      <c r="U536" s="6">
        <f t="shared" si="108"/>
        <v>241900.95300000001</v>
      </c>
      <c r="V536" s="6">
        <f t="shared" si="109"/>
        <v>433828.16879999998</v>
      </c>
      <c r="W536" s="4">
        <f t="shared" si="110"/>
        <v>8676563</v>
      </c>
      <c r="X536" s="21">
        <f t="shared" si="111"/>
        <v>15235671</v>
      </c>
      <c r="Y536" s="22">
        <v>0</v>
      </c>
      <c r="Z536" s="22"/>
      <c r="AA536" s="20">
        <v>0</v>
      </c>
      <c r="AB536" s="4">
        <f t="shared" si="112"/>
        <v>0</v>
      </c>
      <c r="AC536" s="4">
        <f t="shared" si="113"/>
        <v>15235671</v>
      </c>
      <c r="AD536" s="22"/>
      <c r="AE536" s="22"/>
      <c r="AF536" s="22"/>
      <c r="AG536" s="22"/>
      <c r="AH536" s="22"/>
      <c r="AI536" s="22"/>
      <c r="AJ536" s="28">
        <v>0</v>
      </c>
      <c r="AK536" s="28"/>
      <c r="AL536" s="28"/>
      <c r="AM536" s="7">
        <f t="shared" si="116"/>
        <v>15235671</v>
      </c>
      <c r="AN536" s="43" t="str">
        <f>IF(O536&gt;0," ",1)</f>
        <v xml:space="preserve"> </v>
      </c>
      <c r="AO536" s="43" t="str">
        <f>IF(W536&gt;0," ",1)</f>
        <v xml:space="preserve"> </v>
      </c>
    </row>
    <row r="537" spans="1:41" ht="15.95" customHeight="1">
      <c r="A537" s="57" t="s">
        <v>53</v>
      </c>
      <c r="B537" s="57" t="s">
        <v>825</v>
      </c>
      <c r="C537" s="57" t="s">
        <v>51</v>
      </c>
      <c r="D537" s="57" t="s">
        <v>826</v>
      </c>
      <c r="E537" s="19">
        <v>693.56</v>
      </c>
      <c r="F537" s="2">
        <f t="shared" si="114"/>
        <v>1086808.52</v>
      </c>
      <c r="G537" s="41">
        <v>536017.27</v>
      </c>
      <c r="H537" s="58">
        <v>68259</v>
      </c>
      <c r="I537" s="50">
        <f t="shared" si="104"/>
        <v>51194.25</v>
      </c>
      <c r="J537" s="58">
        <v>52255</v>
      </c>
      <c r="K537" s="58">
        <v>196625</v>
      </c>
      <c r="L537" s="58">
        <v>146410</v>
      </c>
      <c r="M537" s="58">
        <v>77517</v>
      </c>
      <c r="N537" s="2">
        <f t="shared" si="105"/>
        <v>1060018.52</v>
      </c>
      <c r="O537" s="4">
        <f t="shared" si="106"/>
        <v>26790</v>
      </c>
      <c r="P537" s="58">
        <v>138</v>
      </c>
      <c r="Q537" s="58">
        <v>136</v>
      </c>
      <c r="R537" s="4">
        <f t="shared" si="107"/>
        <v>26088</v>
      </c>
      <c r="S537" s="6">
        <f t="shared" si="115"/>
        <v>49887.770799999998</v>
      </c>
      <c r="T537" s="39">
        <v>32907509</v>
      </c>
      <c r="U537" s="6">
        <f t="shared" si="108"/>
        <v>32907.508999999998</v>
      </c>
      <c r="V537" s="6">
        <f t="shared" si="109"/>
        <v>16980.2618</v>
      </c>
      <c r="W537" s="4">
        <f t="shared" si="110"/>
        <v>339605</v>
      </c>
      <c r="X537" s="21">
        <f t="shared" si="111"/>
        <v>392483</v>
      </c>
      <c r="Y537" s="22">
        <v>0</v>
      </c>
      <c r="Z537" s="22"/>
      <c r="AA537" s="20">
        <v>0</v>
      </c>
      <c r="AB537" s="4">
        <f t="shared" si="112"/>
        <v>0</v>
      </c>
      <c r="AC537" s="4">
        <f t="shared" si="113"/>
        <v>392483</v>
      </c>
      <c r="AD537" s="22"/>
      <c r="AE537" s="22"/>
      <c r="AF537" s="22"/>
      <c r="AG537" s="22"/>
      <c r="AH537" s="22"/>
      <c r="AI537" s="22"/>
      <c r="AJ537" s="28">
        <v>0</v>
      </c>
      <c r="AK537" s="28"/>
      <c r="AL537" s="28"/>
      <c r="AM537" s="7">
        <f t="shared" si="116"/>
        <v>392483</v>
      </c>
      <c r="AN537" s="43" t="str">
        <f>IF(O537&gt;0," ",1)</f>
        <v xml:space="preserve"> </v>
      </c>
      <c r="AO537" s="43" t="str">
        <f>IF(W537&gt;0," ",1)</f>
        <v xml:space="preserve"> </v>
      </c>
    </row>
    <row r="538" spans="1:41" ht="15.95" customHeight="1">
      <c r="A538" s="57" t="s">
        <v>53</v>
      </c>
      <c r="B538" s="57" t="s">
        <v>825</v>
      </c>
      <c r="C538" s="57" t="s">
        <v>114</v>
      </c>
      <c r="D538" s="57" t="s">
        <v>827</v>
      </c>
      <c r="E538" s="19">
        <v>1052.8499999999999</v>
      </c>
      <c r="F538" s="2">
        <f t="shared" si="114"/>
        <v>1649815.95</v>
      </c>
      <c r="G538" s="41">
        <v>224977.09999999998</v>
      </c>
      <c r="H538" s="58">
        <v>134025</v>
      </c>
      <c r="I538" s="50">
        <f t="shared" si="104"/>
        <v>100518.75</v>
      </c>
      <c r="J538" s="58">
        <v>102571</v>
      </c>
      <c r="K538" s="58">
        <v>385820</v>
      </c>
      <c r="L538" s="58">
        <v>262536</v>
      </c>
      <c r="M538" s="58">
        <v>32570</v>
      </c>
      <c r="N538" s="2">
        <f t="shared" si="105"/>
        <v>1108992.8500000001</v>
      </c>
      <c r="O538" s="4">
        <f t="shared" si="106"/>
        <v>540823</v>
      </c>
      <c r="P538" s="58">
        <v>319</v>
      </c>
      <c r="Q538" s="58">
        <v>79</v>
      </c>
      <c r="R538" s="4">
        <f t="shared" si="107"/>
        <v>35029</v>
      </c>
      <c r="S538" s="6">
        <f t="shared" si="115"/>
        <v>75731.500499999995</v>
      </c>
      <c r="T538" s="39">
        <v>14087483</v>
      </c>
      <c r="U538" s="6">
        <f t="shared" si="108"/>
        <v>14087.483</v>
      </c>
      <c r="V538" s="6">
        <f t="shared" si="109"/>
        <v>61644.017499999994</v>
      </c>
      <c r="W538" s="4">
        <f t="shared" si="110"/>
        <v>1232880</v>
      </c>
      <c r="X538" s="21">
        <f t="shared" si="111"/>
        <v>1808732</v>
      </c>
      <c r="Y538" s="22">
        <v>0</v>
      </c>
      <c r="Z538" s="22"/>
      <c r="AA538" s="20">
        <v>0</v>
      </c>
      <c r="AB538" s="4">
        <f t="shared" si="112"/>
        <v>0</v>
      </c>
      <c r="AC538" s="4">
        <f t="shared" si="113"/>
        <v>1808732</v>
      </c>
      <c r="AD538" s="22"/>
      <c r="AE538" s="22"/>
      <c r="AF538" s="22"/>
      <c r="AG538" s="22"/>
      <c r="AH538" s="22"/>
      <c r="AI538" s="22"/>
      <c r="AJ538" s="28">
        <v>0</v>
      </c>
      <c r="AK538" s="28"/>
      <c r="AL538" s="28"/>
      <c r="AM538" s="7">
        <f t="shared" si="116"/>
        <v>1808732</v>
      </c>
      <c r="AN538" s="43" t="str">
        <f>IF(O538&gt;0," ",1)</f>
        <v xml:space="preserve"> </v>
      </c>
      <c r="AO538" s="43" t="str">
        <f>IF(W538&gt;0," ",1)</f>
        <v xml:space="preserve"> </v>
      </c>
    </row>
    <row r="539" spans="1:41" ht="15.95" customHeight="1">
      <c r="A539" s="57" t="s">
        <v>53</v>
      </c>
      <c r="B539" s="57" t="s">
        <v>825</v>
      </c>
      <c r="C539" s="57" t="s">
        <v>210</v>
      </c>
      <c r="D539" s="57" t="s">
        <v>828</v>
      </c>
      <c r="E539" s="19">
        <v>693.68</v>
      </c>
      <c r="F539" s="2">
        <f t="shared" si="114"/>
        <v>1086996.5599999998</v>
      </c>
      <c r="G539" s="41">
        <v>300008.72000000003</v>
      </c>
      <c r="H539" s="58">
        <v>88909</v>
      </c>
      <c r="I539" s="50">
        <f t="shared" si="104"/>
        <v>66681.75</v>
      </c>
      <c r="J539" s="58">
        <v>68075</v>
      </c>
      <c r="K539" s="58">
        <v>256061</v>
      </c>
      <c r="L539" s="58">
        <v>162126</v>
      </c>
      <c r="M539" s="58">
        <v>48645</v>
      </c>
      <c r="N539" s="2">
        <f t="shared" si="105"/>
        <v>901597.47</v>
      </c>
      <c r="O539" s="4">
        <f t="shared" si="106"/>
        <v>185399</v>
      </c>
      <c r="P539" s="58">
        <v>282</v>
      </c>
      <c r="Q539" s="58">
        <v>86</v>
      </c>
      <c r="R539" s="4">
        <f t="shared" si="107"/>
        <v>33710</v>
      </c>
      <c r="S539" s="6">
        <f t="shared" si="115"/>
        <v>49896.402399999999</v>
      </c>
      <c r="T539" s="39">
        <v>19006680</v>
      </c>
      <c r="U539" s="6">
        <f t="shared" si="108"/>
        <v>19006.68</v>
      </c>
      <c r="V539" s="6">
        <f t="shared" si="109"/>
        <v>30889.722399999999</v>
      </c>
      <c r="W539" s="4">
        <f t="shared" si="110"/>
        <v>617794</v>
      </c>
      <c r="X539" s="21">
        <f t="shared" si="111"/>
        <v>836903</v>
      </c>
      <c r="Y539" s="22">
        <v>0</v>
      </c>
      <c r="Z539" s="22"/>
      <c r="AA539" s="20">
        <v>0</v>
      </c>
      <c r="AB539" s="4">
        <f t="shared" si="112"/>
        <v>0</v>
      </c>
      <c r="AC539" s="4">
        <f t="shared" si="113"/>
        <v>836903</v>
      </c>
      <c r="AD539" s="22"/>
      <c r="AE539" s="22"/>
      <c r="AF539" s="22"/>
      <c r="AG539" s="22"/>
      <c r="AH539" s="22"/>
      <c r="AI539" s="22"/>
      <c r="AJ539" s="28">
        <v>0</v>
      </c>
      <c r="AK539" s="28"/>
      <c r="AL539" s="28"/>
      <c r="AM539" s="7">
        <f t="shared" si="116"/>
        <v>836903</v>
      </c>
      <c r="AN539" s="43" t="str">
        <f>IF(O539&gt;0," ",1)</f>
        <v xml:space="preserve"> </v>
      </c>
      <c r="AO539" s="43" t="str">
        <f>IF(W539&gt;0," ",1)</f>
        <v xml:space="preserve"> </v>
      </c>
    </row>
    <row r="540" spans="1:41" ht="15.95" customHeight="1">
      <c r="A540" s="57" t="s">
        <v>53</v>
      </c>
      <c r="B540" s="57" t="s">
        <v>825</v>
      </c>
      <c r="C540" s="57" t="s">
        <v>84</v>
      </c>
      <c r="D540" s="57" t="s">
        <v>829</v>
      </c>
      <c r="E540" s="19">
        <v>1389.02</v>
      </c>
      <c r="F540" s="2">
        <f t="shared" si="114"/>
        <v>2176594.34</v>
      </c>
      <c r="G540" s="41">
        <v>626285.42999999993</v>
      </c>
      <c r="H540" s="58">
        <v>148508</v>
      </c>
      <c r="I540" s="50">
        <f t="shared" si="104"/>
        <v>111381</v>
      </c>
      <c r="J540" s="58">
        <v>113619</v>
      </c>
      <c r="K540" s="58">
        <v>427991</v>
      </c>
      <c r="L540" s="58">
        <v>318260</v>
      </c>
      <c r="M540" s="58">
        <v>112792</v>
      </c>
      <c r="N540" s="2">
        <f t="shared" si="105"/>
        <v>1710328.43</v>
      </c>
      <c r="O540" s="4">
        <f t="shared" si="106"/>
        <v>466266</v>
      </c>
      <c r="P540" s="58">
        <v>604</v>
      </c>
      <c r="Q540" s="58">
        <v>88</v>
      </c>
      <c r="R540" s="4">
        <f t="shared" si="107"/>
        <v>73881</v>
      </c>
      <c r="S540" s="6">
        <f t="shared" si="115"/>
        <v>99912.208599999998</v>
      </c>
      <c r="T540" s="39">
        <v>37911322</v>
      </c>
      <c r="U540" s="6">
        <f t="shared" si="108"/>
        <v>37911.322</v>
      </c>
      <c r="V540" s="6">
        <f t="shared" si="109"/>
        <v>62000.886599999998</v>
      </c>
      <c r="W540" s="4">
        <f t="shared" si="110"/>
        <v>1240018</v>
      </c>
      <c r="X540" s="21">
        <f t="shared" si="111"/>
        <v>1780165</v>
      </c>
      <c r="Y540" s="22">
        <v>0</v>
      </c>
      <c r="Z540" s="22"/>
      <c r="AA540" s="20">
        <v>0</v>
      </c>
      <c r="AB540" s="4">
        <f t="shared" si="112"/>
        <v>0</v>
      </c>
      <c r="AC540" s="4">
        <f t="shared" si="113"/>
        <v>1780165</v>
      </c>
      <c r="AD540" s="22"/>
      <c r="AE540" s="22"/>
      <c r="AF540" s="22"/>
      <c r="AG540" s="22"/>
      <c r="AH540" s="22"/>
      <c r="AI540" s="22"/>
      <c r="AJ540" s="28">
        <v>0</v>
      </c>
      <c r="AK540" s="28"/>
      <c r="AL540" s="28"/>
      <c r="AM540" s="7">
        <f t="shared" si="116"/>
        <v>1780165</v>
      </c>
      <c r="AN540" s="43" t="str">
        <f>IF(O540&gt;0," ",1)</f>
        <v xml:space="preserve"> </v>
      </c>
      <c r="AO540" s="43" t="str">
        <f>IF(W540&gt;0," ",1)</f>
        <v xml:space="preserve"> </v>
      </c>
    </row>
    <row r="541" spans="1:41" ht="15.95" customHeight="1">
      <c r="A541" s="57" t="s">
        <v>85</v>
      </c>
      <c r="B541" s="57" t="s">
        <v>830</v>
      </c>
      <c r="C541" s="57" t="s">
        <v>51</v>
      </c>
      <c r="D541" s="57" t="s">
        <v>831</v>
      </c>
      <c r="E541" s="19">
        <v>1665.03</v>
      </c>
      <c r="F541" s="2">
        <f t="shared" si="114"/>
        <v>2609102.0099999998</v>
      </c>
      <c r="G541" s="41">
        <v>2438845.83</v>
      </c>
      <c r="H541" s="58">
        <v>729875</v>
      </c>
      <c r="I541" s="50">
        <f t="shared" si="104"/>
        <v>547406.25</v>
      </c>
      <c r="J541" s="58">
        <v>155760</v>
      </c>
      <c r="K541" s="58">
        <v>2030610</v>
      </c>
      <c r="L541" s="58">
        <v>435774</v>
      </c>
      <c r="M541" s="58">
        <v>336510</v>
      </c>
      <c r="N541" s="2">
        <f t="shared" si="105"/>
        <v>5944906.0800000001</v>
      </c>
      <c r="O541" s="4">
        <f t="shared" si="106"/>
        <v>0</v>
      </c>
      <c r="P541" s="58">
        <v>382</v>
      </c>
      <c r="Q541" s="58">
        <v>128</v>
      </c>
      <c r="R541" s="4">
        <f t="shared" si="107"/>
        <v>67965</v>
      </c>
      <c r="S541" s="6">
        <f t="shared" si="115"/>
        <v>119765.6079</v>
      </c>
      <c r="T541" s="39">
        <v>147911970</v>
      </c>
      <c r="U541" s="6">
        <f t="shared" si="108"/>
        <v>147911.97</v>
      </c>
      <c r="V541" s="6">
        <f t="shared" si="109"/>
        <v>0</v>
      </c>
      <c r="W541" s="4">
        <f t="shared" si="110"/>
        <v>0</v>
      </c>
      <c r="X541" s="21">
        <f t="shared" si="111"/>
        <v>67965</v>
      </c>
      <c r="Y541" s="22">
        <v>0</v>
      </c>
      <c r="Z541" s="22"/>
      <c r="AA541" s="20">
        <v>0</v>
      </c>
      <c r="AB541" s="4">
        <f t="shared" si="112"/>
        <v>0</v>
      </c>
      <c r="AC541" s="4">
        <f t="shared" si="113"/>
        <v>67965</v>
      </c>
      <c r="AD541" s="22"/>
      <c r="AE541" s="22"/>
      <c r="AF541" s="22"/>
      <c r="AG541" s="22"/>
      <c r="AH541" s="22"/>
      <c r="AI541" s="22"/>
      <c r="AJ541" s="28">
        <v>0</v>
      </c>
      <c r="AK541" s="28"/>
      <c r="AL541" s="28"/>
      <c r="AM541" s="7">
        <f t="shared" si="116"/>
        <v>67965</v>
      </c>
      <c r="AN541" s="43">
        <f>IF(O541&gt;0," ",1)</f>
        <v>1</v>
      </c>
      <c r="AO541" s="43">
        <f>IF(W541&gt;0," ",1)</f>
        <v>1</v>
      </c>
    </row>
    <row r="542" spans="1:41" ht="15.95" customHeight="1">
      <c r="A542" s="57" t="s">
        <v>85</v>
      </c>
      <c r="B542" s="57" t="s">
        <v>830</v>
      </c>
      <c r="C542" s="57" t="s">
        <v>96</v>
      </c>
      <c r="D542" s="57" t="s">
        <v>832</v>
      </c>
      <c r="E542" s="19">
        <v>588.74</v>
      </c>
      <c r="F542" s="2">
        <f t="shared" si="114"/>
        <v>922555.58</v>
      </c>
      <c r="G542" s="41">
        <v>1011853.04</v>
      </c>
      <c r="H542" s="58">
        <v>210081</v>
      </c>
      <c r="I542" s="50">
        <f t="shared" si="104"/>
        <v>157560.75</v>
      </c>
      <c r="J542" s="58">
        <v>44837</v>
      </c>
      <c r="K542" s="58">
        <v>584018</v>
      </c>
      <c r="L542" s="58">
        <v>119100</v>
      </c>
      <c r="M542" s="58">
        <v>177485</v>
      </c>
      <c r="N542" s="2">
        <f t="shared" si="105"/>
        <v>2094853.79</v>
      </c>
      <c r="O542" s="4">
        <f t="shared" si="106"/>
        <v>0</v>
      </c>
      <c r="P542" s="58">
        <v>92</v>
      </c>
      <c r="Q542" s="58">
        <v>167</v>
      </c>
      <c r="R542" s="4">
        <f t="shared" si="107"/>
        <v>21356</v>
      </c>
      <c r="S542" s="6">
        <f t="shared" si="115"/>
        <v>42348.068200000002</v>
      </c>
      <c r="T542" s="39">
        <v>58160840</v>
      </c>
      <c r="U542" s="6">
        <f t="shared" si="108"/>
        <v>58160.84</v>
      </c>
      <c r="V542" s="6">
        <f t="shared" si="109"/>
        <v>0</v>
      </c>
      <c r="W542" s="4">
        <f t="shared" si="110"/>
        <v>0</v>
      </c>
      <c r="X542" s="21">
        <f t="shared" si="111"/>
        <v>21356</v>
      </c>
      <c r="Y542" s="22">
        <v>0</v>
      </c>
      <c r="Z542" s="22"/>
      <c r="AA542" s="20">
        <v>0</v>
      </c>
      <c r="AB542" s="4">
        <f t="shared" si="112"/>
        <v>0</v>
      </c>
      <c r="AC542" s="4">
        <f t="shared" si="113"/>
        <v>21356</v>
      </c>
      <c r="AD542" s="22"/>
      <c r="AE542" s="22"/>
      <c r="AF542" s="22"/>
      <c r="AG542" s="22"/>
      <c r="AH542" s="22"/>
      <c r="AI542" s="22">
        <v>5980</v>
      </c>
      <c r="AJ542" s="28">
        <v>0</v>
      </c>
      <c r="AK542" s="28"/>
      <c r="AL542" s="28"/>
      <c r="AM542" s="7">
        <f t="shared" si="116"/>
        <v>15376</v>
      </c>
      <c r="AN542" s="43">
        <f>IF(O542&gt;0," ",1)</f>
        <v>1</v>
      </c>
      <c r="AO542" s="43">
        <f>IF(W542&gt;0," ",1)</f>
        <v>1</v>
      </c>
    </row>
    <row r="543" spans="1:41" ht="15.95" customHeight="1">
      <c r="A543" s="57" t="s">
        <v>85</v>
      </c>
      <c r="B543" s="57" t="s">
        <v>830</v>
      </c>
      <c r="C543" s="57" t="s">
        <v>193</v>
      </c>
      <c r="D543" s="57" t="s">
        <v>833</v>
      </c>
      <c r="E543" s="19">
        <v>229.26</v>
      </c>
      <c r="F543" s="2">
        <f t="shared" si="114"/>
        <v>359250.42</v>
      </c>
      <c r="G543" s="41">
        <v>367070.31</v>
      </c>
      <c r="H543" s="58">
        <v>62523</v>
      </c>
      <c r="I543" s="50">
        <f t="shared" si="104"/>
        <v>46892.25</v>
      </c>
      <c r="J543" s="58">
        <v>13341</v>
      </c>
      <c r="K543" s="58">
        <v>174265</v>
      </c>
      <c r="L543" s="58">
        <v>40793</v>
      </c>
      <c r="M543" s="58">
        <v>172816</v>
      </c>
      <c r="N543" s="2">
        <f t="shared" si="105"/>
        <v>815177.56</v>
      </c>
      <c r="O543" s="4">
        <f t="shared" si="106"/>
        <v>0</v>
      </c>
      <c r="P543" s="58">
        <v>29</v>
      </c>
      <c r="Q543" s="58">
        <v>167</v>
      </c>
      <c r="R543" s="4">
        <f t="shared" si="107"/>
        <v>6732</v>
      </c>
      <c r="S543" s="6">
        <f t="shared" si="115"/>
        <v>16490.6718</v>
      </c>
      <c r="T543" s="39">
        <v>19903454</v>
      </c>
      <c r="U543" s="6">
        <f t="shared" si="108"/>
        <v>19903.454000000002</v>
      </c>
      <c r="V543" s="6">
        <f t="shared" si="109"/>
        <v>0</v>
      </c>
      <c r="W543" s="4">
        <f t="shared" si="110"/>
        <v>0</v>
      </c>
      <c r="X543" s="21">
        <f t="shared" si="111"/>
        <v>6732</v>
      </c>
      <c r="Y543" s="22">
        <v>0</v>
      </c>
      <c r="Z543" s="22"/>
      <c r="AA543" s="20">
        <v>0</v>
      </c>
      <c r="AB543" s="4">
        <f t="shared" si="112"/>
        <v>0</v>
      </c>
      <c r="AC543" s="4">
        <f t="shared" si="113"/>
        <v>6732</v>
      </c>
      <c r="AD543" s="22"/>
      <c r="AE543" s="22"/>
      <c r="AF543" s="22"/>
      <c r="AG543" s="22"/>
      <c r="AH543" s="22"/>
      <c r="AI543" s="22"/>
      <c r="AJ543" s="28">
        <v>0</v>
      </c>
      <c r="AK543" s="28"/>
      <c r="AL543" s="28"/>
      <c r="AM543" s="7">
        <f t="shared" si="116"/>
        <v>6732</v>
      </c>
      <c r="AN543" s="43">
        <f>IF(O543&gt;0," ",1)</f>
        <v>1</v>
      </c>
      <c r="AO543" s="43">
        <f>IF(W543&gt;0," ",1)</f>
        <v>1</v>
      </c>
    </row>
    <row r="544" spans="1:41" ht="15.95" customHeight="1">
      <c r="A544" s="57" t="s">
        <v>123</v>
      </c>
      <c r="B544" s="57" t="s">
        <v>834</v>
      </c>
      <c r="C544" s="57" t="s">
        <v>51</v>
      </c>
      <c r="D544" s="57" t="s">
        <v>835</v>
      </c>
      <c r="E544" s="19">
        <v>4633.68</v>
      </c>
      <c r="F544" s="2">
        <f t="shared" si="114"/>
        <v>7260976.5600000005</v>
      </c>
      <c r="G544" s="41">
        <v>2559027.73</v>
      </c>
      <c r="H544" s="58">
        <v>860212</v>
      </c>
      <c r="I544" s="50">
        <f t="shared" si="104"/>
        <v>645159</v>
      </c>
      <c r="J544" s="58">
        <v>462204</v>
      </c>
      <c r="K544" s="58">
        <v>226150</v>
      </c>
      <c r="L544" s="58">
        <v>1214721</v>
      </c>
      <c r="M544" s="58">
        <v>152575</v>
      </c>
      <c r="N544" s="2">
        <f t="shared" si="105"/>
        <v>5259836.7300000004</v>
      </c>
      <c r="O544" s="4">
        <f t="shared" si="106"/>
        <v>2001140</v>
      </c>
      <c r="P544" s="58">
        <v>2069</v>
      </c>
      <c r="Q544" s="58">
        <v>33</v>
      </c>
      <c r="R544" s="4">
        <f t="shared" si="107"/>
        <v>94905</v>
      </c>
      <c r="S544" s="6">
        <f t="shared" si="115"/>
        <v>333300.60239999997</v>
      </c>
      <c r="T544" s="39">
        <v>158033929</v>
      </c>
      <c r="U544" s="6">
        <f t="shared" si="108"/>
        <v>158033.929</v>
      </c>
      <c r="V544" s="6">
        <f t="shared" si="109"/>
        <v>175266.67339999997</v>
      </c>
      <c r="W544" s="4">
        <f t="shared" si="110"/>
        <v>3505333</v>
      </c>
      <c r="X544" s="21">
        <f t="shared" si="111"/>
        <v>5601378</v>
      </c>
      <c r="Y544" s="22">
        <v>0</v>
      </c>
      <c r="Z544" s="22"/>
      <c r="AA544" s="20">
        <v>0</v>
      </c>
      <c r="AB544" s="4">
        <f t="shared" si="112"/>
        <v>0</v>
      </c>
      <c r="AC544" s="4">
        <f t="shared" si="113"/>
        <v>5601378</v>
      </c>
      <c r="AD544" s="22"/>
      <c r="AE544" s="22"/>
      <c r="AF544" s="22"/>
      <c r="AG544" s="22"/>
      <c r="AH544" s="22"/>
      <c r="AI544" s="22"/>
      <c r="AJ544" s="28">
        <v>0</v>
      </c>
      <c r="AK544" s="28"/>
      <c r="AL544" s="28"/>
      <c r="AM544" s="7">
        <f t="shared" si="116"/>
        <v>5601378</v>
      </c>
      <c r="AN544" s="43" t="str">
        <f>IF(O544&gt;0," ",1)</f>
        <v xml:space="preserve"> </v>
      </c>
      <c r="AO544" s="43" t="str">
        <f>IF(W544&gt;0," ",1)</f>
        <v xml:space="preserve"> </v>
      </c>
    </row>
    <row r="545" spans="1:375" ht="15.95" customHeight="1">
      <c r="A545" s="57" t="s">
        <v>123</v>
      </c>
      <c r="B545" s="57" t="s">
        <v>834</v>
      </c>
      <c r="C545" s="57" t="s">
        <v>192</v>
      </c>
      <c r="D545" s="57" t="s">
        <v>836</v>
      </c>
      <c r="E545" s="19">
        <v>1026.6999999999998</v>
      </c>
      <c r="F545" s="2">
        <f t="shared" si="114"/>
        <v>1608838.8999999997</v>
      </c>
      <c r="G545" s="41">
        <v>764339.94</v>
      </c>
      <c r="H545" s="58">
        <v>148474</v>
      </c>
      <c r="I545" s="50">
        <f t="shared" si="104"/>
        <v>111355.5</v>
      </c>
      <c r="J545" s="58">
        <v>79464</v>
      </c>
      <c r="K545" s="58">
        <v>38971</v>
      </c>
      <c r="L545" s="58">
        <v>200111</v>
      </c>
      <c r="M545" s="58">
        <v>255123</v>
      </c>
      <c r="N545" s="2">
        <f t="shared" si="105"/>
        <v>1449364.44</v>
      </c>
      <c r="O545" s="4">
        <f t="shared" si="106"/>
        <v>159474</v>
      </c>
      <c r="P545" s="58">
        <v>190</v>
      </c>
      <c r="Q545" s="58">
        <v>145</v>
      </c>
      <c r="R545" s="4">
        <f t="shared" si="107"/>
        <v>38295</v>
      </c>
      <c r="S545" s="6">
        <f t="shared" si="115"/>
        <v>73850.531000000003</v>
      </c>
      <c r="T545" s="39">
        <v>44448244</v>
      </c>
      <c r="U545" s="6">
        <f t="shared" si="108"/>
        <v>44448.243999999999</v>
      </c>
      <c r="V545" s="6">
        <f t="shared" si="109"/>
        <v>29402.287000000004</v>
      </c>
      <c r="W545" s="4">
        <f t="shared" si="110"/>
        <v>588046</v>
      </c>
      <c r="X545" s="21">
        <f t="shared" si="111"/>
        <v>785815</v>
      </c>
      <c r="Y545" s="22">
        <v>0</v>
      </c>
      <c r="Z545" s="22"/>
      <c r="AA545" s="20">
        <v>0</v>
      </c>
      <c r="AB545" s="4">
        <f t="shared" si="112"/>
        <v>0</v>
      </c>
      <c r="AC545" s="4">
        <f t="shared" si="113"/>
        <v>785815</v>
      </c>
      <c r="AD545" s="22"/>
      <c r="AE545" s="22"/>
      <c r="AF545" s="22"/>
      <c r="AG545" s="22"/>
      <c r="AH545" s="22"/>
      <c r="AI545" s="22"/>
      <c r="AJ545" s="28">
        <v>0</v>
      </c>
      <c r="AK545" s="28"/>
      <c r="AL545" s="28"/>
      <c r="AM545" s="7">
        <f t="shared" si="116"/>
        <v>785815</v>
      </c>
      <c r="AN545" s="43" t="str">
        <f>IF(O545&gt;0," ",1)</f>
        <v xml:space="preserve"> </v>
      </c>
      <c r="AO545" s="43" t="str">
        <f>IF(W545&gt;0," ",1)</f>
        <v xml:space="preserve"> </v>
      </c>
    </row>
    <row r="546" spans="1:375" s="54" customFormat="1" ht="15.95" customHeight="1">
      <c r="A546" s="57" t="s">
        <v>123</v>
      </c>
      <c r="B546" s="57" t="s">
        <v>834</v>
      </c>
      <c r="C546" s="57" t="s">
        <v>96</v>
      </c>
      <c r="D546" s="57" t="s">
        <v>837</v>
      </c>
      <c r="E546" s="19">
        <v>642.02</v>
      </c>
      <c r="F546" s="2">
        <f t="shared" si="114"/>
        <v>1006045.34</v>
      </c>
      <c r="G546" s="41">
        <v>641610.22</v>
      </c>
      <c r="H546" s="58">
        <v>85793</v>
      </c>
      <c r="I546" s="50">
        <f t="shared" si="104"/>
        <v>64344.75</v>
      </c>
      <c r="J546" s="58">
        <v>46045</v>
      </c>
      <c r="K546" s="58">
        <v>22544</v>
      </c>
      <c r="L546" s="58">
        <v>117900</v>
      </c>
      <c r="M546" s="58">
        <v>108326</v>
      </c>
      <c r="N546" s="2">
        <f t="shared" si="105"/>
        <v>1000769.97</v>
      </c>
      <c r="O546" s="4">
        <f t="shared" si="106"/>
        <v>5275</v>
      </c>
      <c r="P546" s="58">
        <v>244</v>
      </c>
      <c r="Q546" s="58">
        <v>103</v>
      </c>
      <c r="R546" s="4">
        <f t="shared" si="107"/>
        <v>34933</v>
      </c>
      <c r="S546" s="6">
        <f t="shared" si="115"/>
        <v>46180.498599999999</v>
      </c>
      <c r="T546" s="39">
        <v>36674150</v>
      </c>
      <c r="U546" s="6">
        <f t="shared" si="108"/>
        <v>36674.15</v>
      </c>
      <c r="V546" s="6">
        <f t="shared" si="109"/>
        <v>9506.3485999999975</v>
      </c>
      <c r="W546" s="4">
        <f t="shared" si="110"/>
        <v>190127</v>
      </c>
      <c r="X546" s="21">
        <f t="shared" si="111"/>
        <v>230335</v>
      </c>
      <c r="Y546" s="22">
        <v>0</v>
      </c>
      <c r="Z546" s="22"/>
      <c r="AA546" s="20">
        <v>0</v>
      </c>
      <c r="AB546" s="4">
        <f t="shared" si="112"/>
        <v>0</v>
      </c>
      <c r="AC546" s="4">
        <f t="shared" si="113"/>
        <v>230335</v>
      </c>
      <c r="AD546" s="22"/>
      <c r="AE546" s="22"/>
      <c r="AF546" s="22"/>
      <c r="AG546" s="22"/>
      <c r="AH546" s="22"/>
      <c r="AI546" s="22"/>
      <c r="AJ546" s="28">
        <v>0</v>
      </c>
      <c r="AK546" s="28"/>
      <c r="AL546" s="28"/>
      <c r="AM546" s="7">
        <f t="shared" si="116"/>
        <v>230335</v>
      </c>
      <c r="AN546" s="43" t="str">
        <f>IF(O546&gt;0," ",1)</f>
        <v xml:space="preserve"> </v>
      </c>
      <c r="AO546" s="43" t="str">
        <f>IF(W546&gt;0," ",1)</f>
        <v xml:space="preserve"> </v>
      </c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9"/>
      <c r="BV546" s="9"/>
      <c r="BW546" s="9"/>
      <c r="BX546" s="9"/>
      <c r="BY546" s="9"/>
      <c r="BZ546" s="9"/>
      <c r="CA546" s="9"/>
      <c r="CB546" s="9"/>
      <c r="CC546" s="9"/>
      <c r="CD546" s="9"/>
      <c r="CE546" s="9"/>
      <c r="CF546" s="9"/>
      <c r="CG546" s="9"/>
      <c r="CH546" s="9"/>
      <c r="CI546" s="9"/>
      <c r="CJ546" s="9"/>
      <c r="CK546" s="9"/>
      <c r="CL546" s="9"/>
      <c r="CM546" s="9"/>
      <c r="CN546" s="9"/>
      <c r="CO546" s="9"/>
      <c r="CP546" s="9"/>
      <c r="CQ546" s="9"/>
      <c r="CR546" s="9"/>
      <c r="CS546" s="9"/>
      <c r="CT546" s="9"/>
      <c r="CU546" s="9"/>
      <c r="CV546" s="9"/>
      <c r="CW546" s="9"/>
      <c r="CX546" s="9"/>
      <c r="CY546" s="9"/>
      <c r="CZ546" s="9"/>
      <c r="DA546" s="9"/>
      <c r="DB546" s="9"/>
      <c r="DC546" s="9"/>
      <c r="DD546" s="9"/>
      <c r="DE546" s="9"/>
      <c r="DF546" s="9"/>
      <c r="DG546" s="9"/>
      <c r="DH546" s="9"/>
      <c r="DI546" s="9"/>
      <c r="DJ546" s="9"/>
      <c r="DK546" s="9"/>
      <c r="DL546" s="9"/>
      <c r="DM546" s="9"/>
      <c r="DN546" s="9"/>
      <c r="DO546" s="9"/>
      <c r="DP546" s="9"/>
      <c r="DQ546" s="9"/>
      <c r="DR546" s="9"/>
      <c r="DS546" s="9"/>
      <c r="DT546" s="9"/>
      <c r="DU546" s="9"/>
      <c r="DV546" s="9"/>
      <c r="DW546" s="9"/>
      <c r="DX546" s="9"/>
      <c r="DY546" s="9"/>
      <c r="DZ546" s="9"/>
      <c r="EA546" s="9"/>
      <c r="EB546" s="9"/>
      <c r="EC546" s="9"/>
      <c r="ED546" s="9"/>
      <c r="EE546" s="9"/>
      <c r="EF546" s="9"/>
      <c r="EG546" s="9"/>
      <c r="EH546" s="9"/>
      <c r="EI546" s="9"/>
      <c r="EJ546" s="9"/>
      <c r="EK546" s="9"/>
      <c r="EL546" s="9"/>
      <c r="EM546" s="9"/>
      <c r="EN546" s="9"/>
      <c r="EO546" s="9"/>
      <c r="EP546" s="9"/>
      <c r="EQ546" s="9"/>
      <c r="ER546" s="9"/>
      <c r="ES546" s="9"/>
      <c r="ET546" s="9"/>
      <c r="EU546" s="9"/>
      <c r="EV546" s="9"/>
      <c r="EW546" s="9"/>
      <c r="EX546" s="9"/>
      <c r="EY546" s="9"/>
      <c r="EZ546" s="9"/>
      <c r="FA546" s="9"/>
      <c r="FB546" s="9"/>
      <c r="FC546" s="9"/>
      <c r="FD546" s="9"/>
      <c r="FE546" s="9"/>
      <c r="FF546" s="9"/>
      <c r="FG546" s="9"/>
      <c r="FH546" s="9"/>
      <c r="FI546" s="9"/>
      <c r="FJ546" s="9"/>
      <c r="FK546" s="9"/>
      <c r="FL546" s="9"/>
      <c r="FM546" s="9"/>
      <c r="FN546" s="9"/>
      <c r="FO546" s="9"/>
      <c r="FP546" s="9"/>
      <c r="FQ546" s="9"/>
      <c r="FR546" s="9"/>
      <c r="FS546" s="9"/>
      <c r="FT546" s="9"/>
      <c r="FU546" s="9"/>
      <c r="FV546" s="9"/>
      <c r="FW546" s="9"/>
      <c r="FX546" s="9"/>
      <c r="FY546" s="9"/>
      <c r="FZ546" s="9"/>
      <c r="GA546" s="9"/>
      <c r="GB546" s="9"/>
      <c r="GC546" s="9"/>
      <c r="GD546" s="9"/>
      <c r="GE546" s="9"/>
      <c r="GF546" s="9"/>
      <c r="GG546" s="9"/>
      <c r="GH546" s="9"/>
      <c r="GI546" s="9"/>
      <c r="GJ546" s="9"/>
      <c r="GK546" s="9"/>
      <c r="GL546" s="9"/>
      <c r="GM546" s="9"/>
      <c r="GN546" s="9"/>
      <c r="GO546" s="9"/>
      <c r="GP546" s="9"/>
      <c r="GQ546" s="9"/>
      <c r="GR546" s="9"/>
      <c r="GS546" s="9"/>
      <c r="GT546" s="9"/>
      <c r="GU546" s="9"/>
      <c r="GV546" s="9"/>
      <c r="GW546" s="9"/>
      <c r="GX546" s="9"/>
      <c r="GY546" s="9"/>
      <c r="GZ546" s="9"/>
      <c r="HA546" s="9"/>
      <c r="HB546" s="9"/>
      <c r="HC546" s="9"/>
      <c r="HD546" s="9"/>
      <c r="HE546" s="9"/>
      <c r="HF546" s="9"/>
      <c r="HG546" s="9"/>
      <c r="HH546" s="9"/>
      <c r="HI546" s="9"/>
      <c r="HJ546" s="9"/>
      <c r="HK546" s="9"/>
      <c r="HL546" s="9"/>
      <c r="HM546" s="9"/>
      <c r="HN546" s="9"/>
      <c r="HO546" s="9"/>
      <c r="HP546" s="9"/>
      <c r="HQ546" s="9"/>
      <c r="HR546" s="9"/>
      <c r="HS546" s="9"/>
      <c r="HT546" s="9"/>
      <c r="HU546" s="9"/>
      <c r="HV546" s="9"/>
      <c r="HW546" s="9"/>
      <c r="HX546" s="9"/>
      <c r="HY546" s="9"/>
      <c r="HZ546" s="9"/>
      <c r="IA546" s="9"/>
      <c r="IB546" s="9"/>
      <c r="IC546" s="9"/>
      <c r="ID546" s="9"/>
      <c r="IE546" s="9"/>
      <c r="IF546" s="9"/>
      <c r="IG546" s="9"/>
      <c r="IH546" s="9"/>
      <c r="II546" s="9"/>
      <c r="IJ546" s="9"/>
      <c r="IK546" s="9"/>
      <c r="IL546" s="9"/>
      <c r="IM546" s="9"/>
      <c r="IN546" s="9"/>
      <c r="IO546" s="9"/>
      <c r="IP546" s="9"/>
      <c r="IQ546" s="9"/>
      <c r="IR546" s="9"/>
      <c r="IS546" s="9"/>
      <c r="IT546" s="9"/>
      <c r="IU546" s="9"/>
      <c r="IV546" s="9"/>
      <c r="IW546" s="9"/>
      <c r="IX546" s="9"/>
      <c r="IY546" s="9"/>
      <c r="IZ546" s="9"/>
      <c r="JA546" s="9"/>
      <c r="JB546" s="9"/>
      <c r="JC546" s="9"/>
      <c r="JD546" s="9"/>
      <c r="JE546" s="9"/>
      <c r="JF546" s="9"/>
      <c r="JG546" s="9"/>
      <c r="JH546" s="9"/>
      <c r="JI546" s="9"/>
      <c r="JJ546" s="9"/>
      <c r="JK546" s="9"/>
      <c r="JL546" s="9"/>
      <c r="JM546" s="9"/>
      <c r="JN546" s="9"/>
      <c r="JO546" s="9"/>
      <c r="JP546" s="9"/>
      <c r="JQ546" s="9"/>
      <c r="JR546" s="9"/>
      <c r="JS546" s="9"/>
      <c r="JT546" s="9"/>
      <c r="JU546" s="9"/>
      <c r="JV546" s="9"/>
      <c r="JW546" s="9"/>
      <c r="JX546" s="9"/>
      <c r="JY546" s="9"/>
      <c r="JZ546" s="9"/>
      <c r="KA546" s="9"/>
      <c r="KB546" s="9"/>
      <c r="KC546" s="9"/>
      <c r="KD546" s="9"/>
      <c r="KE546" s="9"/>
      <c r="KF546" s="9"/>
      <c r="KG546" s="9"/>
      <c r="KH546" s="9"/>
      <c r="KI546" s="9"/>
      <c r="KJ546" s="9"/>
      <c r="KK546" s="9"/>
      <c r="KL546" s="9"/>
      <c r="KM546" s="9"/>
      <c r="KN546" s="9"/>
      <c r="KO546" s="9"/>
      <c r="KP546" s="9"/>
      <c r="KQ546" s="9"/>
      <c r="KR546" s="9"/>
      <c r="KS546" s="9"/>
      <c r="KT546" s="9"/>
      <c r="KU546" s="9"/>
      <c r="KV546" s="9"/>
      <c r="KW546" s="9"/>
      <c r="KX546" s="9"/>
      <c r="KY546" s="9"/>
      <c r="KZ546" s="9"/>
      <c r="LA546" s="9"/>
      <c r="LB546" s="9"/>
      <c r="LC546" s="9"/>
      <c r="LD546" s="9"/>
      <c r="LE546" s="9"/>
      <c r="LF546" s="9"/>
      <c r="LG546" s="9"/>
      <c r="LH546" s="9"/>
      <c r="LI546" s="9"/>
      <c r="LJ546" s="9"/>
      <c r="LK546" s="9"/>
      <c r="LL546" s="9"/>
      <c r="LM546" s="9"/>
      <c r="LN546" s="9"/>
      <c r="LO546" s="9"/>
      <c r="LP546" s="9"/>
      <c r="LQ546" s="9"/>
      <c r="LR546" s="9"/>
      <c r="LS546" s="9"/>
      <c r="LT546" s="9"/>
      <c r="LU546" s="9"/>
      <c r="LV546" s="9"/>
      <c r="LW546" s="9"/>
      <c r="LX546" s="9"/>
      <c r="LY546" s="9"/>
      <c r="LZ546" s="9"/>
      <c r="MA546" s="9"/>
      <c r="MB546" s="9"/>
      <c r="MC546" s="9"/>
      <c r="MD546" s="9"/>
      <c r="ME546" s="9"/>
      <c r="MF546" s="9"/>
      <c r="MG546" s="9"/>
      <c r="MH546" s="9"/>
      <c r="MI546" s="9"/>
      <c r="MJ546" s="9"/>
      <c r="MK546" s="9"/>
      <c r="ML546" s="9"/>
      <c r="MM546" s="9"/>
      <c r="MN546" s="9"/>
      <c r="MO546" s="9"/>
      <c r="MP546" s="9"/>
      <c r="MQ546" s="9"/>
      <c r="MR546" s="9"/>
      <c r="MS546" s="9"/>
      <c r="MT546" s="9"/>
      <c r="MU546" s="9"/>
      <c r="MV546" s="9"/>
      <c r="MW546" s="9"/>
      <c r="MX546" s="9"/>
      <c r="MY546" s="9"/>
      <c r="MZ546" s="9"/>
      <c r="NA546" s="9"/>
      <c r="NB546" s="9"/>
      <c r="NC546" s="9"/>
      <c r="ND546" s="9"/>
      <c r="NE546" s="9"/>
      <c r="NF546" s="9"/>
      <c r="NG546" s="9"/>
      <c r="NH546" s="9"/>
      <c r="NI546" s="9"/>
      <c r="NJ546" s="9"/>
      <c r="NK546" s="9"/>
    </row>
    <row r="547" spans="1:375" s="54" customFormat="1" ht="15.95" customHeight="1">
      <c r="A547" s="57" t="s">
        <v>123</v>
      </c>
      <c r="B547" s="57" t="s">
        <v>834</v>
      </c>
      <c r="C547" s="57" t="s">
        <v>224</v>
      </c>
      <c r="D547" s="57" t="s">
        <v>838</v>
      </c>
      <c r="E547" s="19">
        <v>303.14</v>
      </c>
      <c r="F547" s="2">
        <f t="shared" si="114"/>
        <v>475020.38</v>
      </c>
      <c r="G547" s="41">
        <v>461644.52</v>
      </c>
      <c r="H547" s="58">
        <v>38410</v>
      </c>
      <c r="I547" s="50">
        <f t="shared" si="104"/>
        <v>28807.5</v>
      </c>
      <c r="J547" s="58">
        <v>20873</v>
      </c>
      <c r="K547" s="58">
        <v>10145</v>
      </c>
      <c r="L547" s="58">
        <v>58343</v>
      </c>
      <c r="M547" s="58">
        <v>111327</v>
      </c>
      <c r="N547" s="2">
        <f t="shared" si="105"/>
        <v>691140.02</v>
      </c>
      <c r="O547" s="4">
        <f t="shared" si="106"/>
        <v>0</v>
      </c>
      <c r="P547" s="58">
        <v>69</v>
      </c>
      <c r="Q547" s="58">
        <v>167</v>
      </c>
      <c r="R547" s="4">
        <f t="shared" si="107"/>
        <v>16017</v>
      </c>
      <c r="S547" s="6">
        <f t="shared" si="115"/>
        <v>21804.860199999999</v>
      </c>
      <c r="T547" s="39">
        <v>29878939</v>
      </c>
      <c r="U547" s="6">
        <f t="shared" si="108"/>
        <v>29878.938999999998</v>
      </c>
      <c r="V547" s="6">
        <f t="shared" si="109"/>
        <v>0</v>
      </c>
      <c r="W547" s="4">
        <f t="shared" si="110"/>
        <v>0</v>
      </c>
      <c r="X547" s="21">
        <f t="shared" si="111"/>
        <v>16017</v>
      </c>
      <c r="Y547" s="22">
        <v>0</v>
      </c>
      <c r="Z547" s="22"/>
      <c r="AA547" s="20">
        <v>0</v>
      </c>
      <c r="AB547" s="4">
        <f t="shared" si="112"/>
        <v>0</v>
      </c>
      <c r="AC547" s="4">
        <f t="shared" si="113"/>
        <v>16017</v>
      </c>
      <c r="AD547" s="22"/>
      <c r="AE547" s="22"/>
      <c r="AF547" s="22"/>
      <c r="AG547" s="22"/>
      <c r="AH547" s="22"/>
      <c r="AI547" s="22">
        <v>4485</v>
      </c>
      <c r="AJ547" s="28">
        <v>0</v>
      </c>
      <c r="AK547" s="28"/>
      <c r="AL547" s="28"/>
      <c r="AM547" s="7">
        <f t="shared" si="116"/>
        <v>11532</v>
      </c>
      <c r="AN547" s="43">
        <f>IF(O547&gt;0," ",1)</f>
        <v>1</v>
      </c>
      <c r="AO547" s="43">
        <f>IF(W547&gt;0," ",1)</f>
        <v>1</v>
      </c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  <c r="BU547" s="9"/>
      <c r="BV547" s="9"/>
      <c r="BW547" s="9"/>
      <c r="BX547" s="9"/>
      <c r="BY547" s="9"/>
      <c r="BZ547" s="9"/>
      <c r="CA547" s="9"/>
      <c r="CB547" s="9"/>
      <c r="CC547" s="9"/>
      <c r="CD547" s="9"/>
      <c r="CE547" s="9"/>
      <c r="CF547" s="9"/>
      <c r="CG547" s="9"/>
      <c r="CH547" s="9"/>
      <c r="CI547" s="9"/>
      <c r="CJ547" s="9"/>
      <c r="CK547" s="9"/>
      <c r="CL547" s="9"/>
      <c r="CM547" s="9"/>
      <c r="CN547" s="9"/>
      <c r="CO547" s="9"/>
      <c r="CP547" s="9"/>
      <c r="CQ547" s="9"/>
      <c r="CR547" s="9"/>
      <c r="CS547" s="9"/>
      <c r="CT547" s="9"/>
      <c r="CU547" s="9"/>
      <c r="CV547" s="9"/>
      <c r="CW547" s="9"/>
      <c r="CX547" s="9"/>
      <c r="CY547" s="9"/>
      <c r="CZ547" s="9"/>
      <c r="DA547" s="9"/>
      <c r="DB547" s="9"/>
      <c r="DC547" s="9"/>
      <c r="DD547" s="9"/>
      <c r="DE547" s="9"/>
      <c r="DF547" s="9"/>
      <c r="DG547" s="9"/>
      <c r="DH547" s="9"/>
      <c r="DI547" s="9"/>
      <c r="DJ547" s="9"/>
      <c r="DK547" s="9"/>
      <c r="DL547" s="9"/>
      <c r="DM547" s="9"/>
      <c r="DN547" s="9"/>
      <c r="DO547" s="9"/>
      <c r="DP547" s="9"/>
      <c r="DQ547" s="9"/>
      <c r="DR547" s="9"/>
      <c r="DS547" s="9"/>
      <c r="DT547" s="9"/>
      <c r="DU547" s="9"/>
      <c r="DV547" s="9"/>
      <c r="DW547" s="9"/>
      <c r="DX547" s="9"/>
      <c r="DY547" s="9"/>
      <c r="DZ547" s="9"/>
      <c r="EA547" s="9"/>
      <c r="EB547" s="9"/>
      <c r="EC547" s="9"/>
      <c r="ED547" s="9"/>
      <c r="EE547" s="9"/>
      <c r="EF547" s="9"/>
      <c r="EG547" s="9"/>
      <c r="EH547" s="9"/>
      <c r="EI547" s="9"/>
      <c r="EJ547" s="9"/>
      <c r="EK547" s="9"/>
      <c r="EL547" s="9"/>
      <c r="EM547" s="9"/>
      <c r="EN547" s="9"/>
      <c r="EO547" s="9"/>
      <c r="EP547" s="9"/>
      <c r="EQ547" s="9"/>
      <c r="ER547" s="9"/>
      <c r="ES547" s="9"/>
      <c r="ET547" s="9"/>
      <c r="EU547" s="9"/>
      <c r="EV547" s="9"/>
      <c r="EW547" s="9"/>
      <c r="EX547" s="9"/>
      <c r="EY547" s="9"/>
      <c r="EZ547" s="9"/>
      <c r="FA547" s="9"/>
      <c r="FB547" s="9"/>
      <c r="FC547" s="9"/>
      <c r="FD547" s="9"/>
      <c r="FE547" s="9"/>
      <c r="FF547" s="9"/>
      <c r="FG547" s="9"/>
      <c r="FH547" s="9"/>
      <c r="FI547" s="9"/>
      <c r="FJ547" s="9"/>
      <c r="FK547" s="9"/>
      <c r="FL547" s="9"/>
      <c r="FM547" s="9"/>
      <c r="FN547" s="9"/>
      <c r="FO547" s="9"/>
      <c r="FP547" s="9"/>
      <c r="FQ547" s="9"/>
      <c r="FR547" s="9"/>
      <c r="FS547" s="9"/>
      <c r="FT547" s="9"/>
      <c r="FU547" s="9"/>
      <c r="FV547" s="9"/>
      <c r="FW547" s="9"/>
      <c r="FX547" s="9"/>
      <c r="FY547" s="9"/>
      <c r="FZ547" s="9"/>
      <c r="GA547" s="9"/>
      <c r="GB547" s="9"/>
      <c r="GC547" s="9"/>
      <c r="GD547" s="9"/>
      <c r="GE547" s="9"/>
      <c r="GF547" s="9"/>
      <c r="GG547" s="9"/>
      <c r="GH547" s="9"/>
      <c r="GI547" s="9"/>
      <c r="GJ547" s="9"/>
      <c r="GK547" s="9"/>
      <c r="GL547" s="9"/>
      <c r="GM547" s="9"/>
      <c r="GN547" s="9"/>
      <c r="GO547" s="9"/>
      <c r="GP547" s="9"/>
      <c r="GQ547" s="9"/>
      <c r="GR547" s="9"/>
      <c r="GS547" s="9"/>
      <c r="GT547" s="9"/>
      <c r="GU547" s="9"/>
      <c r="GV547" s="9"/>
      <c r="GW547" s="9"/>
      <c r="GX547" s="9"/>
      <c r="GY547" s="9"/>
      <c r="GZ547" s="9"/>
      <c r="HA547" s="9"/>
      <c r="HB547" s="9"/>
      <c r="HC547" s="9"/>
      <c r="HD547" s="9"/>
      <c r="HE547" s="9"/>
      <c r="HF547" s="9"/>
      <c r="HG547" s="9"/>
      <c r="HH547" s="9"/>
      <c r="HI547" s="9"/>
      <c r="HJ547" s="9"/>
      <c r="HK547" s="9"/>
      <c r="HL547" s="9"/>
      <c r="HM547" s="9"/>
      <c r="HN547" s="9"/>
      <c r="HO547" s="9"/>
      <c r="HP547" s="9"/>
      <c r="HQ547" s="9"/>
      <c r="HR547" s="9"/>
      <c r="HS547" s="9"/>
      <c r="HT547" s="9"/>
      <c r="HU547" s="9"/>
      <c r="HV547" s="9"/>
      <c r="HW547" s="9"/>
      <c r="HX547" s="9"/>
      <c r="HY547" s="9"/>
      <c r="HZ547" s="9"/>
      <c r="IA547" s="9"/>
      <c r="IB547" s="9"/>
      <c r="IC547" s="9"/>
      <c r="ID547" s="9"/>
      <c r="IE547" s="9"/>
      <c r="IF547" s="9"/>
      <c r="IG547" s="9"/>
      <c r="IH547" s="9"/>
      <c r="II547" s="9"/>
      <c r="IJ547" s="9"/>
      <c r="IK547" s="9"/>
      <c r="IL547" s="9"/>
      <c r="IM547" s="9"/>
      <c r="IN547" s="9"/>
      <c r="IO547" s="9"/>
      <c r="IP547" s="9"/>
      <c r="IQ547" s="9"/>
      <c r="IR547" s="9"/>
      <c r="IS547" s="9"/>
      <c r="IT547" s="9"/>
      <c r="IU547" s="9"/>
      <c r="IV547" s="9"/>
      <c r="IW547" s="9"/>
      <c r="IX547" s="9"/>
      <c r="IY547" s="9"/>
      <c r="IZ547" s="9"/>
      <c r="JA547" s="9"/>
      <c r="JB547" s="9"/>
      <c r="JC547" s="9"/>
      <c r="JD547" s="9"/>
      <c r="JE547" s="9"/>
      <c r="JF547" s="9"/>
      <c r="JG547" s="9"/>
      <c r="JH547" s="9"/>
      <c r="JI547" s="9"/>
      <c r="JJ547" s="9"/>
      <c r="JK547" s="9"/>
      <c r="JL547" s="9"/>
      <c r="JM547" s="9"/>
      <c r="JN547" s="9"/>
      <c r="JO547" s="9"/>
      <c r="JP547" s="9"/>
      <c r="JQ547" s="9"/>
      <c r="JR547" s="9"/>
      <c r="JS547" s="9"/>
      <c r="JT547" s="9"/>
      <c r="JU547" s="9"/>
      <c r="JV547" s="9"/>
      <c r="JW547" s="9"/>
      <c r="JX547" s="9"/>
      <c r="JY547" s="9"/>
      <c r="JZ547" s="9"/>
      <c r="KA547" s="9"/>
      <c r="KB547" s="9"/>
      <c r="KC547" s="9"/>
      <c r="KD547" s="9"/>
      <c r="KE547" s="9"/>
      <c r="KF547" s="9"/>
      <c r="KG547" s="9"/>
      <c r="KH547" s="9"/>
      <c r="KI547" s="9"/>
      <c r="KJ547" s="9"/>
      <c r="KK547" s="9"/>
      <c r="KL547" s="9"/>
      <c r="KM547" s="9"/>
      <c r="KN547" s="9"/>
      <c r="KO547" s="9"/>
      <c r="KP547" s="9"/>
      <c r="KQ547" s="9"/>
      <c r="KR547" s="9"/>
      <c r="KS547" s="9"/>
      <c r="KT547" s="9"/>
      <c r="KU547" s="9"/>
      <c r="KV547" s="9"/>
      <c r="KW547" s="9"/>
      <c r="KX547" s="9"/>
      <c r="KY547" s="9"/>
      <c r="KZ547" s="9"/>
      <c r="LA547" s="9"/>
      <c r="LB547" s="9"/>
      <c r="LC547" s="9"/>
      <c r="LD547" s="9"/>
      <c r="LE547" s="9"/>
      <c r="LF547" s="9"/>
      <c r="LG547" s="9"/>
      <c r="LH547" s="9"/>
      <c r="LI547" s="9"/>
      <c r="LJ547" s="9"/>
      <c r="LK547" s="9"/>
      <c r="LL547" s="9"/>
      <c r="LM547" s="9"/>
      <c r="LN547" s="9"/>
      <c r="LO547" s="9"/>
      <c r="LP547" s="9"/>
      <c r="LQ547" s="9"/>
      <c r="LR547" s="9"/>
      <c r="LS547" s="9"/>
      <c r="LT547" s="9"/>
      <c r="LU547" s="9"/>
      <c r="LV547" s="9"/>
      <c r="LW547" s="9"/>
      <c r="LX547" s="9"/>
      <c r="LY547" s="9"/>
      <c r="LZ547" s="9"/>
      <c r="MA547" s="9"/>
      <c r="MB547" s="9"/>
      <c r="MC547" s="9"/>
      <c r="MD547" s="9"/>
      <c r="ME547" s="9"/>
      <c r="MF547" s="9"/>
      <c r="MG547" s="9"/>
      <c r="MH547" s="9"/>
      <c r="MI547" s="9"/>
      <c r="MJ547" s="9"/>
      <c r="MK547" s="9"/>
      <c r="ML547" s="9"/>
      <c r="MM547" s="9"/>
      <c r="MN547" s="9"/>
      <c r="MO547" s="9"/>
      <c r="MP547" s="9"/>
      <c r="MQ547" s="9"/>
      <c r="MR547" s="9"/>
      <c r="MS547" s="9"/>
      <c r="MT547" s="9"/>
      <c r="MU547" s="9"/>
      <c r="MV547" s="9"/>
      <c r="MW547" s="9"/>
      <c r="MX547" s="9"/>
      <c r="MY547" s="9"/>
      <c r="MZ547" s="9"/>
      <c r="NA547" s="9"/>
      <c r="NB547" s="9"/>
      <c r="NC547" s="9"/>
      <c r="ND547" s="9"/>
      <c r="NE547" s="9"/>
      <c r="NF547" s="9"/>
      <c r="NG547" s="9"/>
      <c r="NH547" s="9"/>
      <c r="NI547" s="9"/>
      <c r="NJ547" s="9"/>
      <c r="NK547" s="9"/>
    </row>
    <row r="548" spans="1:375" ht="15.95" customHeight="1">
      <c r="A548" s="34"/>
      <c r="B548" s="34"/>
      <c r="C548" s="34"/>
      <c r="D548" s="34"/>
      <c r="E548" s="19"/>
      <c r="G548" s="41"/>
      <c r="H548" s="37"/>
      <c r="J548" s="37"/>
      <c r="K548" s="37"/>
      <c r="L548" s="37"/>
      <c r="M548" s="37"/>
      <c r="P548" s="35"/>
      <c r="Q548" s="35"/>
      <c r="T548" s="39"/>
      <c r="Y548" s="22"/>
      <c r="Z548" s="22"/>
      <c r="AA548" s="20"/>
      <c r="AD548" s="22"/>
      <c r="AE548" s="22"/>
      <c r="AF548" s="22"/>
      <c r="AG548" s="22"/>
      <c r="AH548" s="22"/>
      <c r="AI548" s="22"/>
      <c r="AJ548" s="28"/>
      <c r="AK548" s="28"/>
      <c r="AL548" s="28"/>
      <c r="AN548" s="43"/>
      <c r="AO548" s="43"/>
    </row>
    <row r="549" spans="1:375" s="27" customFormat="1" ht="69">
      <c r="A549" s="38">
        <f>COUNTA(A4:A548)</f>
        <v>544</v>
      </c>
      <c r="B549" s="55" t="s">
        <v>941</v>
      </c>
      <c r="D549" s="30"/>
      <c r="E549" s="31">
        <f t="shared" ref="E549:V549" si="117">SUM(E4:E548)</f>
        <v>1138297.2699999998</v>
      </c>
      <c r="F549" s="31">
        <f t="shared" si="117"/>
        <v>1783711822.0899999</v>
      </c>
      <c r="G549" s="31">
        <f t="shared" si="117"/>
        <v>511787253.30000013</v>
      </c>
      <c r="H549" s="51">
        <f t="shared" si="117"/>
        <v>127913147</v>
      </c>
      <c r="I549" s="52">
        <f t="shared" si="117"/>
        <v>95934860.25</v>
      </c>
      <c r="J549" s="51">
        <f t="shared" si="117"/>
        <v>102171961</v>
      </c>
      <c r="K549" s="51">
        <f t="shared" si="117"/>
        <v>56773680</v>
      </c>
      <c r="L549" s="51">
        <f t="shared" si="117"/>
        <v>251872024</v>
      </c>
      <c r="M549" s="51">
        <f t="shared" si="117"/>
        <v>38598762</v>
      </c>
      <c r="N549" s="31">
        <f t="shared" si="117"/>
        <v>1057138540.5500001</v>
      </c>
      <c r="O549" s="32">
        <f t="shared" si="117"/>
        <v>766414278</v>
      </c>
      <c r="P549" s="32">
        <f t="shared" si="117"/>
        <v>411111</v>
      </c>
      <c r="Q549" s="32">
        <f t="shared" si="117"/>
        <v>39677</v>
      </c>
      <c r="R549" s="32">
        <f t="shared" si="117"/>
        <v>26378824</v>
      </c>
      <c r="S549" s="33">
        <f t="shared" si="117"/>
        <v>81877722.631100014</v>
      </c>
      <c r="T549" s="32">
        <f t="shared" si="117"/>
        <v>31649209257</v>
      </c>
      <c r="U549" s="33">
        <f t="shared" si="117"/>
        <v>31649209.256999999</v>
      </c>
      <c r="V549" s="33">
        <f t="shared" si="117"/>
        <v>51163578.276300028</v>
      </c>
      <c r="W549" s="32">
        <f t="shared" ref="W549:AM549" si="118">SUM(W4:W548)</f>
        <v>1023271560</v>
      </c>
      <c r="X549" s="32">
        <f t="shared" si="118"/>
        <v>1816064662</v>
      </c>
      <c r="Y549" s="32">
        <f t="shared" si="118"/>
        <v>42096</v>
      </c>
      <c r="Z549" s="32">
        <f t="shared" si="118"/>
        <v>0</v>
      </c>
      <c r="AA549" s="32">
        <f t="shared" si="118"/>
        <v>42096</v>
      </c>
      <c r="AB549" s="32">
        <f t="shared" si="118"/>
        <v>1</v>
      </c>
      <c r="AC549" s="32">
        <f t="shared" si="118"/>
        <v>1816106758</v>
      </c>
      <c r="AD549" s="32">
        <f t="shared" si="118"/>
        <v>43110</v>
      </c>
      <c r="AE549" s="32">
        <f t="shared" si="118"/>
        <v>26766</v>
      </c>
      <c r="AF549" s="32">
        <f t="shared" si="118"/>
        <v>267284</v>
      </c>
      <c r="AG549" s="32">
        <f t="shared" si="118"/>
        <v>8994</v>
      </c>
      <c r="AH549" s="32">
        <f t="shared" si="118"/>
        <v>103617</v>
      </c>
      <c r="AI549" s="32">
        <f t="shared" si="118"/>
        <v>41018</v>
      </c>
      <c r="AJ549" s="32">
        <f t="shared" si="118"/>
        <v>723157</v>
      </c>
      <c r="AK549" s="32">
        <f t="shared" si="118"/>
        <v>53714</v>
      </c>
      <c r="AL549" s="32">
        <f t="shared" si="118"/>
        <v>100230</v>
      </c>
      <c r="AM549" s="56">
        <f t="shared" si="118"/>
        <v>1816385642</v>
      </c>
      <c r="AN549" s="44">
        <f>COUNTIF(AN4:AN548,1)</f>
        <v>66</v>
      </c>
      <c r="AO549" s="44">
        <f>COUNTIF(AO4:AO548,1)</f>
        <v>37</v>
      </c>
    </row>
    <row r="550" spans="1:375" ht="14.1" customHeight="1">
      <c r="A550" s="23"/>
      <c r="B550" s="23"/>
      <c r="C550" s="23"/>
      <c r="D550" s="23"/>
      <c r="E550" s="9"/>
      <c r="F550" s="9"/>
      <c r="G550" s="9"/>
      <c r="H550" s="53"/>
      <c r="I550" s="53"/>
      <c r="J550" s="53"/>
      <c r="K550" s="53"/>
      <c r="L550" s="53"/>
      <c r="M550" s="53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8"/>
    </row>
    <row r="551" spans="1:375" ht="14.1" customHeight="1">
      <c r="A551" s="23"/>
      <c r="B551" s="23"/>
      <c r="C551" s="23"/>
      <c r="D551" s="23"/>
      <c r="E551" s="9"/>
      <c r="F551" s="9"/>
      <c r="G551" s="9"/>
      <c r="H551" s="53"/>
      <c r="I551" s="53"/>
      <c r="J551" s="53"/>
      <c r="K551" s="53"/>
      <c r="L551" s="53"/>
      <c r="M551" s="53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8"/>
    </row>
    <row r="552" spans="1:375" ht="14.1" customHeight="1">
      <c r="A552" s="23"/>
      <c r="B552" s="23"/>
      <c r="C552" s="23"/>
      <c r="D552" s="23"/>
      <c r="E552" s="9"/>
      <c r="F552" s="9"/>
      <c r="G552" s="9"/>
      <c r="H552" s="53"/>
      <c r="I552" s="53"/>
      <c r="J552" s="53"/>
      <c r="K552" s="53"/>
      <c r="L552" s="53"/>
      <c r="M552" s="53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8"/>
    </row>
    <row r="553" spans="1:375" ht="14.1" customHeight="1">
      <c r="A553" s="23"/>
      <c r="B553" s="23"/>
      <c r="C553" s="23"/>
      <c r="D553" s="23"/>
      <c r="E553" s="9"/>
      <c r="F553" s="9"/>
      <c r="G553" s="9"/>
      <c r="H553" s="53"/>
      <c r="I553" s="53"/>
      <c r="J553" s="53"/>
      <c r="K553" s="53"/>
      <c r="L553" s="53"/>
      <c r="M553" s="53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8"/>
    </row>
    <row r="554" spans="1:375" ht="14.1" customHeight="1">
      <c r="A554" s="23"/>
      <c r="B554" s="23"/>
      <c r="C554" s="23"/>
      <c r="D554" s="23"/>
      <c r="E554" s="9"/>
      <c r="F554" s="9"/>
      <c r="G554" s="9"/>
      <c r="H554" s="53"/>
      <c r="I554" s="53"/>
      <c r="J554" s="53"/>
      <c r="K554" s="53"/>
      <c r="L554" s="53"/>
      <c r="M554" s="53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8"/>
    </row>
    <row r="555" spans="1:375" ht="14.1" customHeight="1">
      <c r="A555" s="23"/>
      <c r="B555" s="23"/>
      <c r="C555" s="23"/>
      <c r="D555" s="23"/>
      <c r="E555" s="9"/>
      <c r="F555" s="9"/>
      <c r="G555" s="9"/>
      <c r="H555" s="53"/>
      <c r="I555" s="53"/>
      <c r="J555" s="53"/>
      <c r="K555" s="53"/>
      <c r="L555" s="53"/>
      <c r="M555" s="53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8"/>
    </row>
    <row r="556" spans="1:375" ht="14.1" customHeight="1">
      <c r="A556" s="23"/>
      <c r="B556" s="23"/>
      <c r="C556" s="23"/>
      <c r="D556" s="23"/>
      <c r="E556" s="9"/>
      <c r="F556" s="9"/>
      <c r="G556" s="9"/>
      <c r="H556" s="53"/>
      <c r="I556" s="53"/>
      <c r="J556" s="53"/>
      <c r="K556" s="53"/>
      <c r="L556" s="53"/>
      <c r="M556" s="53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8"/>
    </row>
    <row r="557" spans="1:375" ht="14.1" customHeight="1">
      <c r="A557" s="23"/>
      <c r="B557" s="23"/>
      <c r="C557" s="23"/>
      <c r="D557" s="23"/>
      <c r="E557" s="9"/>
      <c r="F557" s="9"/>
      <c r="G557" s="9"/>
      <c r="H557" s="53"/>
      <c r="I557" s="53"/>
      <c r="J557" s="53"/>
      <c r="K557" s="53"/>
      <c r="L557" s="53"/>
      <c r="M557" s="53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8"/>
    </row>
    <row r="558" spans="1:375" ht="14.1" customHeight="1">
      <c r="A558" s="23"/>
      <c r="B558" s="23"/>
      <c r="C558" s="23"/>
      <c r="D558" s="23"/>
      <c r="E558" s="9"/>
      <c r="F558" s="9"/>
      <c r="G558" s="9"/>
      <c r="H558" s="53"/>
      <c r="I558" s="53"/>
      <c r="J558" s="53"/>
      <c r="K558" s="53"/>
      <c r="L558" s="53"/>
      <c r="M558" s="53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8"/>
    </row>
    <row r="559" spans="1:375" ht="14.1" customHeight="1">
      <c r="A559" s="23"/>
      <c r="B559" s="23"/>
      <c r="C559" s="23"/>
      <c r="D559" s="23"/>
      <c r="E559" s="9"/>
      <c r="F559" s="9"/>
      <c r="G559" s="9"/>
      <c r="H559" s="53"/>
      <c r="I559" s="53"/>
      <c r="J559" s="53"/>
      <c r="K559" s="53"/>
      <c r="L559" s="53"/>
      <c r="M559" s="53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8"/>
    </row>
    <row r="560" spans="1:375" ht="14.1" customHeight="1">
      <c r="A560" s="23"/>
      <c r="B560" s="23"/>
      <c r="C560" s="23"/>
      <c r="D560" s="23"/>
      <c r="E560" s="9"/>
      <c r="F560" s="9"/>
      <c r="G560" s="9"/>
      <c r="H560" s="53"/>
      <c r="I560" s="53"/>
      <c r="J560" s="53"/>
      <c r="K560" s="53"/>
      <c r="L560" s="53"/>
      <c r="M560" s="53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8"/>
    </row>
    <row r="561" spans="1:39" ht="14.1" customHeight="1">
      <c r="A561" s="23"/>
      <c r="B561" s="23"/>
      <c r="C561" s="23"/>
      <c r="D561" s="23"/>
      <c r="E561" s="9"/>
      <c r="F561" s="9"/>
      <c r="G561" s="9"/>
      <c r="H561" s="53"/>
      <c r="I561" s="53"/>
      <c r="J561" s="53"/>
      <c r="K561" s="53"/>
      <c r="L561" s="53"/>
      <c r="M561" s="53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8"/>
    </row>
    <row r="562" spans="1:39" ht="14.1" customHeight="1">
      <c r="A562" s="23"/>
      <c r="B562" s="23"/>
      <c r="C562" s="23"/>
      <c r="D562" s="23"/>
      <c r="E562" s="9"/>
      <c r="F562" s="9"/>
      <c r="G562" s="9"/>
      <c r="H562" s="53"/>
      <c r="I562" s="53"/>
      <c r="J562" s="53"/>
      <c r="K562" s="53"/>
      <c r="L562" s="53"/>
      <c r="M562" s="53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8"/>
    </row>
    <row r="563" spans="1:39" ht="14.1" customHeight="1">
      <c r="A563" s="23"/>
      <c r="B563" s="23"/>
      <c r="C563" s="23"/>
      <c r="D563" s="23"/>
      <c r="E563" s="9"/>
      <c r="F563" s="9"/>
      <c r="G563" s="9"/>
      <c r="H563" s="53"/>
      <c r="I563" s="53"/>
      <c r="J563" s="53"/>
      <c r="K563" s="53"/>
      <c r="L563" s="53"/>
      <c r="M563" s="53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8"/>
    </row>
    <row r="564" spans="1:39" ht="14.1" customHeight="1">
      <c r="A564" s="23"/>
      <c r="B564" s="23"/>
      <c r="C564" s="23"/>
      <c r="D564" s="23"/>
      <c r="E564" s="9"/>
      <c r="F564" s="9"/>
      <c r="G564" s="9"/>
      <c r="H564" s="53"/>
      <c r="I564" s="53"/>
      <c r="J564" s="53"/>
      <c r="K564" s="53"/>
      <c r="L564" s="53"/>
      <c r="M564" s="53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8"/>
    </row>
    <row r="565" spans="1:39" ht="14.1" customHeight="1">
      <c r="A565" s="23"/>
      <c r="B565" s="23"/>
      <c r="C565" s="23"/>
      <c r="D565" s="23"/>
      <c r="E565" s="9"/>
      <c r="F565" s="9"/>
      <c r="G565" s="9"/>
      <c r="H565" s="53"/>
      <c r="I565" s="53"/>
      <c r="J565" s="53"/>
      <c r="K565" s="53"/>
      <c r="L565" s="53"/>
      <c r="M565" s="53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8"/>
    </row>
    <row r="566" spans="1:39" ht="14.1" customHeight="1">
      <c r="A566" s="23"/>
      <c r="B566" s="23"/>
      <c r="C566" s="23"/>
      <c r="D566" s="23"/>
      <c r="E566" s="9"/>
      <c r="F566" s="9"/>
      <c r="G566" s="9"/>
      <c r="H566" s="53"/>
      <c r="I566" s="53"/>
      <c r="J566" s="53"/>
      <c r="K566" s="53"/>
      <c r="L566" s="53"/>
      <c r="M566" s="53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8"/>
    </row>
    <row r="567" spans="1:39" ht="14.1" customHeight="1">
      <c r="A567" s="23"/>
      <c r="B567" s="23"/>
      <c r="C567" s="23"/>
      <c r="D567" s="23"/>
      <c r="E567" s="9"/>
      <c r="F567" s="9"/>
      <c r="G567" s="9"/>
      <c r="H567" s="53"/>
      <c r="I567" s="53"/>
      <c r="J567" s="53"/>
      <c r="K567" s="53"/>
      <c r="L567" s="53"/>
      <c r="M567" s="53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8"/>
    </row>
    <row r="568" spans="1:39" ht="14.1" customHeight="1">
      <c r="A568" s="23"/>
      <c r="B568" s="23"/>
      <c r="C568" s="23"/>
      <c r="D568" s="23"/>
      <c r="E568" s="9"/>
      <c r="F568" s="9"/>
      <c r="G568" s="9"/>
      <c r="H568" s="53"/>
      <c r="I568" s="53"/>
      <c r="J568" s="53"/>
      <c r="K568" s="53"/>
      <c r="L568" s="53"/>
      <c r="M568" s="53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8"/>
    </row>
    <row r="569" spans="1:39" ht="14.1" customHeight="1">
      <c r="A569" s="23"/>
      <c r="B569" s="23"/>
      <c r="C569" s="23"/>
      <c r="D569" s="23"/>
      <c r="E569" s="9"/>
      <c r="F569" s="9"/>
      <c r="G569" s="9"/>
      <c r="H569" s="53"/>
      <c r="I569" s="53"/>
      <c r="J569" s="53"/>
      <c r="K569" s="53"/>
      <c r="L569" s="53"/>
      <c r="M569" s="53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8"/>
    </row>
    <row r="570" spans="1:39" ht="14.1" customHeight="1">
      <c r="A570" s="23"/>
      <c r="B570" s="23"/>
      <c r="C570" s="23"/>
      <c r="D570" s="23"/>
      <c r="E570" s="9"/>
      <c r="F570" s="9"/>
      <c r="G570" s="9"/>
      <c r="H570" s="53"/>
      <c r="I570" s="53"/>
      <c r="J570" s="53"/>
      <c r="K570" s="53"/>
      <c r="L570" s="53"/>
      <c r="M570" s="53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8"/>
    </row>
    <row r="571" spans="1:39" ht="14.1" customHeight="1">
      <c r="A571" s="23"/>
      <c r="B571" s="23"/>
      <c r="C571" s="23"/>
      <c r="D571" s="23"/>
      <c r="E571" s="9"/>
      <c r="F571" s="9"/>
      <c r="G571" s="9"/>
      <c r="H571" s="53"/>
      <c r="I571" s="53"/>
      <c r="J571" s="53"/>
      <c r="K571" s="53"/>
      <c r="L571" s="53"/>
      <c r="M571" s="53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8"/>
    </row>
    <row r="572" spans="1:39" ht="14.1" customHeight="1">
      <c r="A572" s="23"/>
      <c r="B572" s="23"/>
      <c r="C572" s="23"/>
      <c r="D572" s="23"/>
      <c r="E572" s="9"/>
      <c r="F572" s="9"/>
      <c r="G572" s="9"/>
      <c r="H572" s="53"/>
      <c r="I572" s="53"/>
      <c r="J572" s="53"/>
      <c r="K572" s="53"/>
      <c r="L572" s="53"/>
      <c r="M572" s="53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8"/>
    </row>
    <row r="573" spans="1:39" ht="14.1" customHeight="1">
      <c r="A573" s="25"/>
      <c r="E573" s="9"/>
      <c r="F573" s="9"/>
      <c r="G573" s="9"/>
      <c r="H573" s="53"/>
      <c r="I573" s="53"/>
      <c r="J573" s="53"/>
      <c r="K573" s="53"/>
      <c r="L573" s="53"/>
      <c r="M573" s="53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8"/>
    </row>
    <row r="574" spans="1:39" ht="14.1" customHeight="1">
      <c r="A574" s="23"/>
      <c r="B574" s="23"/>
      <c r="C574" s="23"/>
      <c r="D574" s="23"/>
      <c r="E574" s="9"/>
      <c r="F574" s="9"/>
      <c r="G574" s="9"/>
      <c r="H574" s="53"/>
      <c r="I574" s="53"/>
      <c r="J574" s="53"/>
      <c r="K574" s="53"/>
      <c r="L574" s="53"/>
      <c r="M574" s="53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8"/>
    </row>
    <row r="575" spans="1:39" ht="14.1" customHeight="1">
      <c r="A575" s="23"/>
      <c r="B575" s="23"/>
      <c r="C575" s="23"/>
      <c r="D575" s="23"/>
      <c r="E575" s="9"/>
      <c r="F575" s="9"/>
      <c r="G575" s="9"/>
      <c r="H575" s="53"/>
      <c r="I575" s="53"/>
      <c r="J575" s="53"/>
      <c r="K575" s="53"/>
      <c r="L575" s="53"/>
      <c r="M575" s="53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8"/>
    </row>
    <row r="576" spans="1:39" ht="14.1" customHeight="1">
      <c r="A576" s="23"/>
      <c r="B576" s="23"/>
      <c r="C576" s="23"/>
      <c r="D576" s="23"/>
      <c r="E576" s="9"/>
      <c r="F576" s="9"/>
      <c r="G576" s="9"/>
      <c r="H576" s="53"/>
      <c r="I576" s="53"/>
      <c r="J576" s="53"/>
      <c r="K576" s="53"/>
      <c r="L576" s="53"/>
      <c r="M576" s="53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8"/>
    </row>
    <row r="577" spans="1:39" ht="14.1" customHeight="1">
      <c r="A577" s="23"/>
      <c r="B577" s="23"/>
      <c r="C577" s="23"/>
      <c r="D577" s="23"/>
      <c r="E577" s="9"/>
      <c r="F577" s="9"/>
      <c r="G577" s="9"/>
      <c r="H577" s="53"/>
      <c r="I577" s="53"/>
      <c r="J577" s="53"/>
      <c r="K577" s="53"/>
      <c r="L577" s="53"/>
      <c r="M577" s="53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8"/>
    </row>
    <row r="578" spans="1:39" ht="14.1" customHeight="1">
      <c r="A578" s="23"/>
      <c r="B578" s="23"/>
      <c r="C578" s="23"/>
      <c r="D578" s="23"/>
      <c r="E578" s="9"/>
      <c r="F578" s="9"/>
      <c r="G578" s="9"/>
      <c r="H578" s="53"/>
      <c r="I578" s="53"/>
      <c r="J578" s="53"/>
      <c r="K578" s="53"/>
      <c r="L578" s="53"/>
      <c r="M578" s="53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8"/>
    </row>
    <row r="579" spans="1:39" ht="14.1" customHeight="1">
      <c r="A579" s="23"/>
      <c r="B579" s="23"/>
      <c r="C579" s="23"/>
      <c r="D579" s="23"/>
      <c r="E579" s="9"/>
      <c r="F579" s="9"/>
      <c r="G579" s="9"/>
      <c r="H579" s="53"/>
      <c r="I579" s="53"/>
      <c r="J579" s="53"/>
      <c r="K579" s="53"/>
      <c r="L579" s="53"/>
      <c r="M579" s="53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8"/>
    </row>
    <row r="580" spans="1:39" ht="14.1" customHeight="1">
      <c r="A580" s="23"/>
      <c r="B580" s="23"/>
      <c r="C580" s="23"/>
      <c r="D580" s="23"/>
      <c r="E580" s="9"/>
      <c r="F580" s="9"/>
      <c r="G580" s="9"/>
      <c r="H580" s="53"/>
      <c r="I580" s="53"/>
      <c r="J580" s="53"/>
      <c r="K580" s="53"/>
      <c r="L580" s="53"/>
      <c r="M580" s="53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8"/>
    </row>
    <row r="581" spans="1:39" ht="14.1" customHeight="1">
      <c r="A581" s="23"/>
      <c r="B581" s="23"/>
      <c r="C581" s="23"/>
      <c r="D581" s="23"/>
      <c r="E581" s="9"/>
      <c r="F581" s="9"/>
      <c r="G581" s="9"/>
      <c r="H581" s="53"/>
      <c r="I581" s="53"/>
      <c r="J581" s="53"/>
      <c r="K581" s="53"/>
      <c r="L581" s="53"/>
      <c r="M581" s="53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8"/>
    </row>
    <row r="582" spans="1:39" ht="14.1" customHeight="1">
      <c r="A582" s="23"/>
      <c r="B582" s="23"/>
      <c r="C582" s="23"/>
      <c r="D582" s="23"/>
      <c r="E582" s="9"/>
      <c r="F582" s="9"/>
      <c r="G582" s="9"/>
      <c r="H582" s="53"/>
      <c r="I582" s="53"/>
      <c r="J582" s="53"/>
      <c r="K582" s="53"/>
      <c r="L582" s="53"/>
      <c r="M582" s="53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8"/>
    </row>
    <row r="583" spans="1:39" ht="14.1" customHeight="1">
      <c r="A583" s="23"/>
      <c r="B583" s="23"/>
      <c r="C583" s="23"/>
      <c r="D583" s="23"/>
      <c r="E583" s="9"/>
      <c r="F583" s="9"/>
      <c r="G583" s="9"/>
      <c r="H583" s="53"/>
      <c r="I583" s="53"/>
      <c r="J583" s="53"/>
      <c r="K583" s="53"/>
      <c r="L583" s="53"/>
      <c r="M583" s="53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8"/>
    </row>
    <row r="584" spans="1:39" ht="14.1" customHeight="1">
      <c r="A584" s="23"/>
      <c r="B584" s="23"/>
      <c r="C584" s="23"/>
      <c r="D584" s="23"/>
      <c r="E584" s="9"/>
      <c r="F584" s="9"/>
      <c r="G584" s="9"/>
      <c r="H584" s="53"/>
      <c r="I584" s="53"/>
      <c r="J584" s="53"/>
      <c r="K584" s="53"/>
      <c r="L584" s="53"/>
      <c r="M584" s="53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8"/>
    </row>
    <row r="585" spans="1:39" ht="14.1" customHeight="1">
      <c r="A585" s="23"/>
      <c r="B585" s="23"/>
      <c r="C585" s="23"/>
      <c r="D585" s="23"/>
      <c r="E585" s="9"/>
      <c r="F585" s="9"/>
      <c r="G585" s="9"/>
      <c r="H585" s="53"/>
      <c r="I585" s="53"/>
      <c r="J585" s="53"/>
      <c r="K585" s="53"/>
      <c r="L585" s="53"/>
      <c r="M585" s="53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8"/>
    </row>
    <row r="586" spans="1:39" ht="14.1" customHeight="1">
      <c r="A586" s="23"/>
      <c r="B586" s="23"/>
      <c r="C586" s="23"/>
      <c r="D586" s="23"/>
      <c r="E586" s="9"/>
      <c r="F586" s="9"/>
      <c r="G586" s="9"/>
      <c r="H586" s="53"/>
      <c r="I586" s="53"/>
      <c r="J586" s="53"/>
      <c r="K586" s="53"/>
      <c r="L586" s="53"/>
      <c r="M586" s="53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8"/>
    </row>
    <row r="587" spans="1:39" ht="14.1" customHeight="1">
      <c r="A587" s="23"/>
      <c r="B587" s="23"/>
      <c r="C587" s="23"/>
      <c r="D587" s="23"/>
      <c r="E587" s="9"/>
      <c r="F587" s="9"/>
      <c r="G587" s="9"/>
      <c r="H587" s="53"/>
      <c r="I587" s="53"/>
      <c r="J587" s="53"/>
      <c r="K587" s="53"/>
      <c r="L587" s="53"/>
      <c r="M587" s="53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8"/>
    </row>
    <row r="588" spans="1:39" ht="14.1" customHeight="1">
      <c r="A588" s="23"/>
      <c r="B588" s="23"/>
      <c r="C588" s="23"/>
      <c r="D588" s="23"/>
      <c r="E588" s="9"/>
      <c r="F588" s="9"/>
      <c r="G588" s="9"/>
      <c r="H588" s="53"/>
      <c r="I588" s="53"/>
      <c r="J588" s="53"/>
      <c r="K588" s="53"/>
      <c r="L588" s="53"/>
      <c r="M588" s="53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8"/>
    </row>
    <row r="589" spans="1:39" ht="14.1" customHeight="1">
      <c r="A589" s="23"/>
      <c r="B589" s="23"/>
      <c r="C589" s="23"/>
      <c r="D589" s="23"/>
      <c r="E589" s="9"/>
      <c r="F589" s="9"/>
      <c r="G589" s="9"/>
      <c r="H589" s="53"/>
      <c r="I589" s="53"/>
      <c r="J589" s="53"/>
      <c r="K589" s="53"/>
      <c r="L589" s="53"/>
      <c r="M589" s="53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8"/>
    </row>
    <row r="590" spans="1:39" ht="14.1" customHeight="1">
      <c r="A590" s="23"/>
      <c r="B590" s="23"/>
      <c r="C590" s="23"/>
      <c r="D590" s="23"/>
      <c r="E590" s="9"/>
      <c r="F590" s="9"/>
      <c r="G590" s="9"/>
      <c r="H590" s="53"/>
      <c r="I590" s="53"/>
      <c r="J590" s="53"/>
      <c r="K590" s="53"/>
      <c r="L590" s="53"/>
      <c r="M590" s="53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8"/>
    </row>
    <row r="591" spans="1:39" ht="14.1" customHeight="1">
      <c r="A591" s="23"/>
      <c r="B591" s="23"/>
      <c r="C591" s="23"/>
      <c r="D591" s="23"/>
      <c r="E591" s="9"/>
      <c r="F591" s="9"/>
      <c r="G591" s="9"/>
      <c r="H591" s="53"/>
      <c r="I591" s="53"/>
      <c r="J591" s="53"/>
      <c r="K591" s="53"/>
      <c r="L591" s="53"/>
      <c r="M591" s="53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8"/>
    </row>
    <row r="592" spans="1:39" ht="14.1" customHeight="1">
      <c r="A592" s="23"/>
      <c r="B592" s="23"/>
      <c r="C592" s="23"/>
      <c r="D592" s="23"/>
      <c r="E592" s="9"/>
      <c r="F592" s="9"/>
      <c r="G592" s="9"/>
      <c r="H592" s="53"/>
      <c r="I592" s="53"/>
      <c r="J592" s="53"/>
      <c r="K592" s="53"/>
      <c r="L592" s="53"/>
      <c r="M592" s="53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8"/>
    </row>
    <row r="593" spans="1:39" ht="14.1" customHeight="1">
      <c r="A593" s="23"/>
      <c r="B593" s="23"/>
      <c r="C593" s="23"/>
      <c r="D593" s="23"/>
      <c r="E593" s="9"/>
      <c r="F593" s="9"/>
      <c r="G593" s="9"/>
      <c r="H593" s="53"/>
      <c r="I593" s="53"/>
      <c r="J593" s="53"/>
      <c r="K593" s="53"/>
      <c r="L593" s="53"/>
      <c r="M593" s="53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8"/>
    </row>
    <row r="594" spans="1:39" ht="14.1" customHeight="1">
      <c r="A594" s="23"/>
      <c r="B594" s="23"/>
      <c r="C594" s="23"/>
      <c r="D594" s="23"/>
      <c r="E594" s="9"/>
      <c r="F594" s="9"/>
      <c r="G594" s="9"/>
      <c r="H594" s="53"/>
      <c r="I594" s="53"/>
      <c r="J594" s="53"/>
      <c r="K594" s="53"/>
      <c r="L594" s="53"/>
      <c r="M594" s="53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8"/>
    </row>
    <row r="595" spans="1:39" ht="14.1" customHeight="1">
      <c r="A595" s="23"/>
      <c r="B595" s="23"/>
      <c r="C595" s="23"/>
      <c r="D595" s="23"/>
      <c r="E595" s="9"/>
      <c r="F595" s="9"/>
      <c r="G595" s="9"/>
      <c r="H595" s="53"/>
      <c r="I595" s="53"/>
      <c r="J595" s="53"/>
      <c r="K595" s="53"/>
      <c r="L595" s="53"/>
      <c r="M595" s="53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8"/>
    </row>
    <row r="596" spans="1:39" ht="14.1" customHeight="1">
      <c r="A596" s="23"/>
      <c r="B596" s="23"/>
      <c r="C596" s="23"/>
      <c r="D596" s="23"/>
      <c r="E596" s="9"/>
      <c r="F596" s="9"/>
      <c r="G596" s="9"/>
      <c r="H596" s="53"/>
      <c r="I596" s="53"/>
      <c r="J596" s="53"/>
      <c r="K596" s="53"/>
      <c r="L596" s="53"/>
      <c r="M596" s="53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8"/>
    </row>
    <row r="597" spans="1:39" ht="14.1" customHeight="1">
      <c r="A597" s="23"/>
      <c r="B597" s="23"/>
      <c r="C597" s="23"/>
      <c r="D597" s="23"/>
      <c r="E597" s="9"/>
      <c r="F597" s="9"/>
      <c r="G597" s="9"/>
      <c r="H597" s="53"/>
      <c r="I597" s="53"/>
      <c r="J597" s="53"/>
      <c r="K597" s="53"/>
      <c r="L597" s="53"/>
      <c r="M597" s="53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8"/>
    </row>
    <row r="598" spans="1:39" ht="14.1" customHeight="1">
      <c r="A598" s="23"/>
      <c r="B598" s="23"/>
      <c r="C598" s="23"/>
      <c r="D598" s="23"/>
      <c r="E598" s="9"/>
      <c r="F598" s="9"/>
      <c r="G598" s="9"/>
      <c r="H598" s="53"/>
      <c r="I598" s="53"/>
      <c r="J598" s="53"/>
      <c r="K598" s="53"/>
      <c r="L598" s="53"/>
      <c r="M598" s="53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8"/>
    </row>
    <row r="599" spans="1:39" ht="14.1" customHeight="1">
      <c r="A599" s="23"/>
      <c r="B599" s="23"/>
      <c r="C599" s="23"/>
      <c r="D599" s="23"/>
      <c r="E599" s="9"/>
      <c r="F599" s="9"/>
      <c r="G599" s="9"/>
      <c r="H599" s="53"/>
      <c r="I599" s="53"/>
      <c r="J599" s="53"/>
      <c r="K599" s="53"/>
      <c r="L599" s="53"/>
      <c r="M599" s="53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8"/>
    </row>
    <row r="600" spans="1:39" ht="14.1" customHeight="1">
      <c r="A600" s="23"/>
      <c r="B600" s="23"/>
      <c r="C600" s="23"/>
      <c r="D600" s="23"/>
      <c r="E600" s="9"/>
      <c r="F600" s="9"/>
      <c r="G600" s="9"/>
      <c r="H600" s="53"/>
      <c r="I600" s="53"/>
      <c r="J600" s="53"/>
      <c r="K600" s="53"/>
      <c r="L600" s="53"/>
      <c r="M600" s="53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8"/>
    </row>
    <row r="601" spans="1:39" ht="14.1" customHeight="1">
      <c r="A601" s="23"/>
      <c r="B601" s="23"/>
      <c r="C601" s="23"/>
      <c r="D601" s="23"/>
      <c r="E601" s="9"/>
      <c r="F601" s="9"/>
      <c r="G601" s="9"/>
      <c r="H601" s="53"/>
      <c r="I601" s="53"/>
      <c r="J601" s="53"/>
      <c r="K601" s="53"/>
      <c r="L601" s="53"/>
      <c r="M601" s="53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8"/>
    </row>
    <row r="602" spans="1:39" ht="14.1" customHeight="1">
      <c r="A602" s="23"/>
      <c r="B602" s="23"/>
      <c r="C602" s="23"/>
      <c r="D602" s="23"/>
      <c r="E602" s="9"/>
      <c r="F602" s="9"/>
      <c r="G602" s="9"/>
      <c r="H602" s="53"/>
      <c r="I602" s="53"/>
      <c r="J602" s="53"/>
      <c r="K602" s="53"/>
      <c r="L602" s="53"/>
      <c r="M602" s="53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8"/>
    </row>
    <row r="603" spans="1:39" ht="14.1" customHeight="1">
      <c r="A603" s="23"/>
      <c r="B603" s="23"/>
      <c r="C603" s="23"/>
      <c r="D603" s="23"/>
      <c r="E603" s="9"/>
      <c r="F603" s="9"/>
      <c r="G603" s="9"/>
      <c r="H603" s="53"/>
      <c r="I603" s="53"/>
      <c r="J603" s="53"/>
      <c r="K603" s="53"/>
      <c r="L603" s="53"/>
      <c r="M603" s="53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8"/>
    </row>
    <row r="604" spans="1:39" ht="14.1" customHeight="1">
      <c r="A604" s="23"/>
      <c r="B604" s="23"/>
      <c r="C604" s="23"/>
      <c r="D604" s="23"/>
      <c r="E604" s="9"/>
      <c r="F604" s="9"/>
      <c r="G604" s="9"/>
      <c r="H604" s="53"/>
      <c r="I604" s="53"/>
      <c r="J604" s="53"/>
      <c r="K604" s="53"/>
      <c r="L604" s="53"/>
      <c r="M604" s="53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8"/>
    </row>
    <row r="605" spans="1:39" ht="14.1" customHeight="1">
      <c r="A605" s="23"/>
      <c r="B605" s="23"/>
      <c r="C605" s="23"/>
      <c r="D605" s="23"/>
      <c r="E605" s="9"/>
      <c r="F605" s="9"/>
      <c r="G605" s="9"/>
      <c r="H605" s="53"/>
      <c r="I605" s="53"/>
      <c r="J605" s="53"/>
      <c r="K605" s="53"/>
      <c r="L605" s="53"/>
      <c r="M605" s="53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8"/>
    </row>
    <row r="606" spans="1:39" ht="14.1" customHeight="1">
      <c r="A606" s="23"/>
      <c r="B606" s="23"/>
      <c r="C606" s="23"/>
      <c r="D606" s="23"/>
      <c r="E606" s="9"/>
      <c r="F606" s="9"/>
      <c r="G606" s="9"/>
      <c r="H606" s="53"/>
      <c r="I606" s="53"/>
      <c r="J606" s="53"/>
      <c r="K606" s="53"/>
      <c r="L606" s="53"/>
      <c r="M606" s="53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8"/>
    </row>
    <row r="607" spans="1:39" ht="14.1" customHeight="1">
      <c r="A607" s="23"/>
      <c r="B607" s="23"/>
      <c r="C607" s="23"/>
      <c r="D607" s="23"/>
      <c r="E607" s="9"/>
      <c r="F607" s="9"/>
      <c r="G607" s="9"/>
      <c r="H607" s="53"/>
      <c r="I607" s="53"/>
      <c r="J607" s="53"/>
      <c r="K607" s="53"/>
      <c r="L607" s="53"/>
      <c r="M607" s="53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8"/>
    </row>
    <row r="608" spans="1:39" ht="14.1" customHeight="1">
      <c r="A608" s="23"/>
      <c r="B608" s="23"/>
      <c r="C608" s="23"/>
      <c r="D608" s="23"/>
      <c r="E608" s="9"/>
      <c r="F608" s="9"/>
      <c r="G608" s="9"/>
      <c r="H608" s="53"/>
      <c r="I608" s="53"/>
      <c r="J608" s="53"/>
      <c r="K608" s="53"/>
      <c r="L608" s="53"/>
      <c r="M608" s="53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8"/>
    </row>
    <row r="609" spans="1:39" ht="14.1" customHeight="1">
      <c r="A609" s="23"/>
      <c r="B609" s="23"/>
      <c r="C609" s="23"/>
      <c r="D609" s="23"/>
      <c r="E609" s="9"/>
      <c r="F609" s="9"/>
      <c r="G609" s="9"/>
      <c r="H609" s="53"/>
      <c r="I609" s="53"/>
      <c r="J609" s="53"/>
      <c r="K609" s="53"/>
      <c r="L609" s="53"/>
      <c r="M609" s="53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8"/>
    </row>
    <row r="610" spans="1:39" ht="14.1" customHeight="1">
      <c r="A610" s="23"/>
      <c r="B610" s="23"/>
      <c r="C610" s="23"/>
      <c r="D610" s="23"/>
      <c r="E610" s="9"/>
      <c r="F610" s="9"/>
      <c r="G610" s="9"/>
      <c r="H610" s="53"/>
      <c r="I610" s="53"/>
      <c r="J610" s="53"/>
      <c r="K610" s="53"/>
      <c r="L610" s="53"/>
      <c r="M610" s="53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8"/>
    </row>
    <row r="611" spans="1:39" ht="14.1" customHeight="1">
      <c r="A611" s="23"/>
      <c r="B611" s="23"/>
      <c r="C611" s="23"/>
      <c r="D611" s="23"/>
      <c r="E611" s="9"/>
      <c r="F611" s="9"/>
      <c r="G611" s="9"/>
      <c r="H611" s="53"/>
      <c r="I611" s="53"/>
      <c r="J611" s="53"/>
      <c r="K611" s="53"/>
      <c r="L611" s="53"/>
      <c r="M611" s="53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8"/>
    </row>
    <row r="612" spans="1:39" ht="14.1" customHeight="1">
      <c r="A612" s="23"/>
      <c r="B612" s="23"/>
      <c r="C612" s="23"/>
      <c r="D612" s="23"/>
      <c r="E612" s="9"/>
      <c r="F612" s="9"/>
      <c r="G612" s="9"/>
      <c r="H612" s="53"/>
      <c r="I612" s="53"/>
      <c r="J612" s="53"/>
      <c r="K612" s="53"/>
      <c r="L612" s="53"/>
      <c r="M612" s="53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8"/>
    </row>
    <row r="613" spans="1:39" ht="14.1" customHeight="1">
      <c r="A613" s="23"/>
      <c r="B613" s="23"/>
      <c r="C613" s="23"/>
      <c r="D613" s="23"/>
      <c r="E613" s="9"/>
      <c r="F613" s="9"/>
      <c r="G613" s="9"/>
      <c r="H613" s="53"/>
      <c r="I613" s="53"/>
      <c r="J613" s="53"/>
      <c r="K613" s="53"/>
      <c r="L613" s="53"/>
      <c r="M613" s="53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8"/>
    </row>
    <row r="614" spans="1:39" ht="14.1" customHeight="1">
      <c r="A614" s="23"/>
      <c r="B614" s="23"/>
      <c r="C614" s="23"/>
      <c r="D614" s="23"/>
      <c r="E614" s="9"/>
      <c r="F614" s="9"/>
      <c r="G614" s="9"/>
      <c r="H614" s="53"/>
      <c r="I614" s="53"/>
      <c r="J614" s="53"/>
      <c r="K614" s="53"/>
      <c r="L614" s="53"/>
      <c r="M614" s="53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8"/>
    </row>
    <row r="615" spans="1:39" ht="14.1" customHeight="1">
      <c r="A615" s="23"/>
      <c r="B615" s="23"/>
      <c r="C615" s="23"/>
      <c r="D615" s="23"/>
      <c r="E615" s="9"/>
      <c r="F615" s="9"/>
      <c r="G615" s="9"/>
      <c r="H615" s="53"/>
      <c r="I615" s="53"/>
      <c r="J615" s="53"/>
      <c r="K615" s="53"/>
      <c r="L615" s="53"/>
      <c r="M615" s="53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8"/>
    </row>
    <row r="616" spans="1:39" ht="14.1" customHeight="1">
      <c r="A616" s="23"/>
      <c r="B616" s="23"/>
      <c r="C616" s="23"/>
      <c r="D616" s="23"/>
      <c r="E616" s="9"/>
      <c r="F616" s="9"/>
      <c r="G616" s="9"/>
      <c r="H616" s="53"/>
      <c r="I616" s="53"/>
      <c r="J616" s="53"/>
      <c r="K616" s="53"/>
      <c r="L616" s="53"/>
      <c r="M616" s="53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8"/>
    </row>
    <row r="617" spans="1:39" ht="14.1" customHeight="1">
      <c r="A617" s="23"/>
      <c r="B617" s="23"/>
      <c r="C617" s="23"/>
      <c r="D617" s="23"/>
      <c r="E617" s="9"/>
      <c r="F617" s="9"/>
      <c r="G617" s="9"/>
      <c r="H617" s="53"/>
      <c r="I617" s="53"/>
      <c r="J617" s="53"/>
      <c r="K617" s="53"/>
      <c r="L617" s="53"/>
      <c r="M617" s="53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8"/>
    </row>
    <row r="618" spans="1:39" ht="14.1" customHeight="1">
      <c r="A618" s="23"/>
      <c r="B618" s="23"/>
      <c r="C618" s="23"/>
      <c r="D618" s="23"/>
      <c r="E618" s="9"/>
      <c r="F618" s="9"/>
      <c r="G618" s="9"/>
      <c r="H618" s="53"/>
      <c r="I618" s="53"/>
      <c r="J618" s="53"/>
      <c r="K618" s="53"/>
      <c r="L618" s="53"/>
      <c r="M618" s="53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8"/>
    </row>
    <row r="619" spans="1:39" ht="14.1" customHeight="1">
      <c r="A619" s="23"/>
      <c r="B619" s="23"/>
      <c r="C619" s="23"/>
      <c r="D619" s="23"/>
      <c r="E619" s="9"/>
      <c r="F619" s="9"/>
      <c r="G619" s="9"/>
      <c r="H619" s="53"/>
      <c r="I619" s="53"/>
      <c r="J619" s="53"/>
      <c r="K619" s="53"/>
      <c r="L619" s="53"/>
      <c r="M619" s="53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8"/>
    </row>
    <row r="620" spans="1:39" ht="14.1" customHeight="1">
      <c r="A620" s="23"/>
      <c r="B620" s="23"/>
      <c r="C620" s="23"/>
      <c r="D620" s="23"/>
      <c r="E620" s="9"/>
      <c r="F620" s="9"/>
      <c r="G620" s="9"/>
      <c r="H620" s="53"/>
      <c r="I620" s="53"/>
      <c r="J620" s="53"/>
      <c r="K620" s="53"/>
      <c r="L620" s="53"/>
      <c r="M620" s="53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8"/>
    </row>
    <row r="621" spans="1:39" ht="14.1" customHeight="1">
      <c r="A621" s="23"/>
      <c r="B621" s="23"/>
      <c r="C621" s="23"/>
      <c r="D621" s="23"/>
      <c r="E621" s="9"/>
      <c r="F621" s="9"/>
      <c r="G621" s="9"/>
      <c r="H621" s="53"/>
      <c r="I621" s="53"/>
      <c r="J621" s="53"/>
      <c r="K621" s="53"/>
      <c r="L621" s="53"/>
      <c r="M621" s="53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8"/>
    </row>
    <row r="622" spans="1:39" ht="14.1" customHeight="1">
      <c r="A622" s="23"/>
      <c r="B622" s="23"/>
      <c r="C622" s="23"/>
      <c r="D622" s="23"/>
      <c r="E622" s="9"/>
      <c r="F622" s="9"/>
      <c r="G622" s="9"/>
      <c r="H622" s="53"/>
      <c r="I622" s="53"/>
      <c r="J622" s="53"/>
      <c r="K622" s="53"/>
      <c r="L622" s="53"/>
      <c r="M622" s="53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8"/>
    </row>
    <row r="623" spans="1:39" ht="14.1" customHeight="1">
      <c r="A623" s="23"/>
      <c r="B623" s="23"/>
      <c r="C623" s="23"/>
      <c r="D623" s="23"/>
      <c r="E623" s="9"/>
      <c r="F623" s="9"/>
      <c r="G623" s="9"/>
      <c r="H623" s="53"/>
      <c r="I623" s="53"/>
      <c r="J623" s="53"/>
      <c r="K623" s="53"/>
      <c r="L623" s="53"/>
      <c r="M623" s="53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8"/>
    </row>
    <row r="624" spans="1:39" ht="14.1" customHeight="1">
      <c r="A624" s="23"/>
      <c r="B624" s="23"/>
      <c r="C624" s="23"/>
      <c r="D624" s="23"/>
      <c r="E624" s="9"/>
      <c r="F624" s="9"/>
      <c r="G624" s="9"/>
      <c r="H624" s="53"/>
      <c r="I624" s="53"/>
      <c r="J624" s="53"/>
      <c r="K624" s="53"/>
      <c r="L624" s="53"/>
      <c r="M624" s="53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8"/>
    </row>
    <row r="625" spans="1:39" ht="14.1" customHeight="1">
      <c r="A625" s="23"/>
      <c r="B625" s="23"/>
      <c r="C625" s="23"/>
      <c r="D625" s="23"/>
      <c r="E625" s="9"/>
      <c r="F625" s="9"/>
      <c r="G625" s="9"/>
      <c r="H625" s="53"/>
      <c r="I625" s="53"/>
      <c r="J625" s="53"/>
      <c r="K625" s="53"/>
      <c r="L625" s="53"/>
      <c r="M625" s="53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8"/>
    </row>
    <row r="626" spans="1:39" ht="14.1" customHeight="1">
      <c r="A626" s="23"/>
      <c r="B626" s="23"/>
      <c r="C626" s="23"/>
      <c r="D626" s="23"/>
      <c r="E626" s="9"/>
      <c r="F626" s="9"/>
      <c r="G626" s="9"/>
      <c r="H626" s="53"/>
      <c r="I626" s="53"/>
      <c r="J626" s="53"/>
      <c r="K626" s="53"/>
      <c r="L626" s="53"/>
      <c r="M626" s="53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8"/>
    </row>
    <row r="627" spans="1:39" ht="14.1" customHeight="1">
      <c r="A627" s="23"/>
      <c r="B627" s="23"/>
      <c r="C627" s="23"/>
      <c r="D627" s="23"/>
      <c r="E627" s="9"/>
      <c r="F627" s="9"/>
      <c r="G627" s="9"/>
      <c r="H627" s="53"/>
      <c r="I627" s="53"/>
      <c r="J627" s="53"/>
      <c r="K627" s="53"/>
      <c r="L627" s="53"/>
      <c r="M627" s="53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8"/>
    </row>
    <row r="628" spans="1:39" ht="14.1" customHeight="1">
      <c r="A628" s="23"/>
      <c r="B628" s="23"/>
      <c r="C628" s="23"/>
      <c r="D628" s="23"/>
      <c r="E628" s="9"/>
      <c r="F628" s="9"/>
      <c r="G628" s="9"/>
      <c r="H628" s="53"/>
      <c r="I628" s="53"/>
      <c r="J628" s="53"/>
      <c r="K628" s="53"/>
      <c r="L628" s="53"/>
      <c r="M628" s="53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8"/>
    </row>
    <row r="629" spans="1:39" ht="14.1" customHeight="1">
      <c r="A629" s="23"/>
      <c r="B629" s="23"/>
      <c r="C629" s="23"/>
      <c r="D629" s="23"/>
      <c r="E629" s="9"/>
      <c r="F629" s="9"/>
      <c r="G629" s="9"/>
      <c r="H629" s="53"/>
      <c r="I629" s="53"/>
      <c r="J629" s="53"/>
      <c r="K629" s="53"/>
      <c r="L629" s="53"/>
      <c r="M629" s="53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8"/>
    </row>
    <row r="630" spans="1:39" ht="14.1" customHeight="1">
      <c r="A630" s="23"/>
      <c r="B630" s="23"/>
      <c r="C630" s="23"/>
      <c r="D630" s="23"/>
      <c r="E630" s="9"/>
      <c r="F630" s="9"/>
      <c r="G630" s="9"/>
      <c r="H630" s="53"/>
      <c r="I630" s="53"/>
      <c r="J630" s="53"/>
      <c r="K630" s="53"/>
      <c r="L630" s="53"/>
      <c r="M630" s="53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8"/>
    </row>
    <row r="631" spans="1:39" ht="14.1" customHeight="1">
      <c r="A631" s="23"/>
      <c r="B631" s="23"/>
      <c r="C631" s="23"/>
      <c r="D631" s="23"/>
      <c r="E631" s="9"/>
      <c r="F631" s="9"/>
      <c r="G631" s="9"/>
      <c r="H631" s="53"/>
      <c r="I631" s="53"/>
      <c r="J631" s="53"/>
      <c r="K631" s="53"/>
      <c r="L631" s="53"/>
      <c r="M631" s="53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8"/>
    </row>
    <row r="632" spans="1:39" ht="14.1" customHeight="1">
      <c r="A632" s="23"/>
      <c r="B632" s="23"/>
      <c r="C632" s="23"/>
      <c r="D632" s="23"/>
      <c r="E632" s="9"/>
      <c r="F632" s="9"/>
      <c r="G632" s="9"/>
      <c r="H632" s="53"/>
      <c r="I632" s="53"/>
      <c r="J632" s="53"/>
      <c r="K632" s="53"/>
      <c r="L632" s="53"/>
      <c r="M632" s="53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8"/>
    </row>
    <row r="633" spans="1:39" ht="14.1" customHeight="1">
      <c r="A633" s="23"/>
      <c r="B633" s="23"/>
      <c r="C633" s="23"/>
      <c r="D633" s="23"/>
      <c r="E633" s="9"/>
      <c r="F633" s="9"/>
      <c r="G633" s="9"/>
      <c r="H633" s="53"/>
      <c r="I633" s="53"/>
      <c r="J633" s="53"/>
      <c r="K633" s="53"/>
      <c r="L633" s="53"/>
      <c r="M633" s="53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8"/>
    </row>
    <row r="634" spans="1:39" ht="14.1" customHeight="1">
      <c r="A634" s="23"/>
      <c r="B634" s="23"/>
      <c r="C634" s="23"/>
      <c r="D634" s="23"/>
      <c r="E634" s="9"/>
      <c r="F634" s="9"/>
      <c r="G634" s="9"/>
      <c r="H634" s="53"/>
      <c r="I634" s="53"/>
      <c r="J634" s="53"/>
      <c r="K634" s="53"/>
      <c r="L634" s="53"/>
      <c r="M634" s="53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8"/>
    </row>
    <row r="635" spans="1:39" ht="14.1" customHeight="1">
      <c r="A635" s="23"/>
      <c r="B635" s="23"/>
      <c r="C635" s="23"/>
      <c r="D635" s="23"/>
      <c r="E635" s="9"/>
      <c r="F635" s="9"/>
      <c r="G635" s="9"/>
      <c r="H635" s="53"/>
      <c r="I635" s="53"/>
      <c r="J635" s="53"/>
      <c r="K635" s="53"/>
      <c r="L635" s="53"/>
      <c r="M635" s="53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8"/>
    </row>
    <row r="636" spans="1:39" ht="14.1" customHeight="1">
      <c r="A636" s="23"/>
      <c r="B636" s="23"/>
      <c r="C636" s="23"/>
      <c r="D636" s="23"/>
      <c r="E636" s="9"/>
      <c r="F636" s="9"/>
      <c r="G636" s="9"/>
      <c r="H636" s="53"/>
      <c r="I636" s="53"/>
      <c r="J636" s="53"/>
      <c r="K636" s="53"/>
      <c r="L636" s="53"/>
      <c r="M636" s="53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8"/>
    </row>
    <row r="637" spans="1:39" ht="14.1" customHeight="1">
      <c r="A637" s="23"/>
      <c r="B637" s="23"/>
      <c r="C637" s="23"/>
      <c r="D637" s="23"/>
      <c r="E637" s="9"/>
      <c r="F637" s="9"/>
      <c r="G637" s="9"/>
      <c r="H637" s="53"/>
      <c r="I637" s="53"/>
      <c r="J637" s="53"/>
      <c r="K637" s="53"/>
      <c r="L637" s="53"/>
      <c r="M637" s="53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8"/>
    </row>
    <row r="638" spans="1:39" ht="14.1" customHeight="1">
      <c r="A638" s="23"/>
      <c r="B638" s="23"/>
      <c r="C638" s="23"/>
      <c r="D638" s="23"/>
      <c r="E638" s="9"/>
      <c r="F638" s="9"/>
      <c r="G638" s="9"/>
      <c r="H638" s="53"/>
      <c r="I638" s="53"/>
      <c r="J638" s="53"/>
      <c r="K638" s="53"/>
      <c r="L638" s="53"/>
      <c r="M638" s="53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8"/>
    </row>
    <row r="639" spans="1:39" ht="14.1" customHeight="1">
      <c r="A639" s="23"/>
      <c r="B639" s="23"/>
      <c r="C639" s="23"/>
      <c r="D639" s="23"/>
      <c r="E639" s="9"/>
      <c r="F639" s="9"/>
      <c r="G639" s="9"/>
      <c r="H639" s="53"/>
      <c r="I639" s="53"/>
      <c r="J639" s="53"/>
      <c r="K639" s="53"/>
      <c r="L639" s="53"/>
      <c r="M639" s="53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8"/>
    </row>
    <row r="640" spans="1:39" ht="14.1" customHeight="1">
      <c r="A640" s="23"/>
      <c r="B640" s="23"/>
      <c r="C640" s="23"/>
      <c r="D640" s="23"/>
      <c r="E640" s="9"/>
      <c r="F640" s="9"/>
      <c r="G640" s="9"/>
      <c r="H640" s="53"/>
      <c r="I640" s="53"/>
      <c r="J640" s="53"/>
      <c r="K640" s="53"/>
      <c r="L640" s="53"/>
      <c r="M640" s="53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8"/>
    </row>
    <row r="641" spans="1:39" ht="14.1" customHeight="1">
      <c r="A641" s="23"/>
      <c r="B641" s="23"/>
      <c r="C641" s="23"/>
      <c r="D641" s="23"/>
      <c r="E641" s="9"/>
      <c r="F641" s="9"/>
      <c r="G641" s="9"/>
      <c r="H641" s="53"/>
      <c r="I641" s="53"/>
      <c r="J641" s="53"/>
      <c r="K641" s="53"/>
      <c r="L641" s="53"/>
      <c r="M641" s="53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8"/>
    </row>
    <row r="642" spans="1:39" ht="14.1" customHeight="1">
      <c r="A642" s="23"/>
      <c r="B642" s="23"/>
      <c r="C642" s="23"/>
      <c r="D642" s="23"/>
      <c r="E642" s="9"/>
      <c r="F642" s="9"/>
      <c r="G642" s="9"/>
      <c r="H642" s="53"/>
      <c r="I642" s="53"/>
      <c r="J642" s="53"/>
      <c r="K642" s="53"/>
      <c r="L642" s="53"/>
      <c r="M642" s="53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8"/>
    </row>
    <row r="643" spans="1:39" ht="14.1" customHeight="1">
      <c r="A643" s="23"/>
      <c r="B643" s="23"/>
      <c r="C643" s="23"/>
      <c r="D643" s="23"/>
      <c r="E643" s="9"/>
      <c r="F643" s="9"/>
      <c r="G643" s="9"/>
      <c r="H643" s="53"/>
      <c r="I643" s="53"/>
      <c r="J643" s="53"/>
      <c r="K643" s="53"/>
      <c r="L643" s="53"/>
      <c r="M643" s="53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8"/>
    </row>
    <row r="644" spans="1:39" ht="14.1" customHeight="1">
      <c r="A644" s="23"/>
      <c r="B644" s="23"/>
      <c r="C644" s="23"/>
      <c r="D644" s="23"/>
      <c r="E644" s="9"/>
      <c r="F644" s="9"/>
      <c r="G644" s="9"/>
      <c r="H644" s="53"/>
      <c r="I644" s="53"/>
      <c r="J644" s="53"/>
      <c r="K644" s="53"/>
      <c r="L644" s="53"/>
      <c r="M644" s="53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8"/>
    </row>
    <row r="645" spans="1:39" ht="14.1" customHeight="1">
      <c r="A645" s="23"/>
      <c r="B645" s="23"/>
      <c r="C645" s="23"/>
      <c r="D645" s="23"/>
      <c r="E645" s="9"/>
      <c r="F645" s="9"/>
      <c r="G645" s="9"/>
      <c r="H645" s="53"/>
      <c r="I645" s="53"/>
      <c r="J645" s="53"/>
      <c r="K645" s="53"/>
      <c r="L645" s="53"/>
      <c r="M645" s="53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8"/>
    </row>
    <row r="646" spans="1:39" ht="14.1" customHeight="1">
      <c r="A646" s="23"/>
      <c r="B646" s="23"/>
      <c r="C646" s="23"/>
      <c r="D646" s="23"/>
      <c r="E646" s="9"/>
      <c r="F646" s="9"/>
      <c r="G646" s="9"/>
      <c r="H646" s="53"/>
      <c r="I646" s="53"/>
      <c r="J646" s="53"/>
      <c r="K646" s="53"/>
      <c r="L646" s="53"/>
      <c r="M646" s="53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8"/>
    </row>
    <row r="647" spans="1:39" ht="14.1" customHeight="1">
      <c r="A647" s="23"/>
      <c r="B647" s="23"/>
      <c r="C647" s="23"/>
      <c r="D647" s="23"/>
      <c r="E647" s="9"/>
      <c r="F647" s="9"/>
      <c r="G647" s="9"/>
      <c r="H647" s="53"/>
      <c r="I647" s="53"/>
      <c r="J647" s="53"/>
      <c r="K647" s="53"/>
      <c r="L647" s="53"/>
      <c r="M647" s="53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8"/>
    </row>
    <row r="648" spans="1:39" ht="14.1" customHeight="1">
      <c r="A648" s="23"/>
      <c r="B648" s="23"/>
      <c r="C648" s="23"/>
      <c r="D648" s="23"/>
      <c r="E648" s="9"/>
      <c r="F648" s="9"/>
      <c r="G648" s="9"/>
      <c r="H648" s="53"/>
      <c r="I648" s="53"/>
      <c r="J648" s="53"/>
      <c r="K648" s="53"/>
      <c r="L648" s="53"/>
      <c r="M648" s="53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8"/>
    </row>
    <row r="649" spans="1:39" ht="14.1" customHeight="1">
      <c r="A649" s="23"/>
      <c r="B649" s="23"/>
      <c r="C649" s="23"/>
      <c r="D649" s="23"/>
      <c r="E649" s="9"/>
      <c r="F649" s="9"/>
      <c r="G649" s="9"/>
      <c r="H649" s="53"/>
      <c r="I649" s="53"/>
      <c r="J649" s="53"/>
      <c r="K649" s="53"/>
      <c r="L649" s="53"/>
      <c r="M649" s="53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8"/>
    </row>
    <row r="650" spans="1:39" ht="14.1" customHeight="1">
      <c r="A650" s="23"/>
      <c r="B650" s="23"/>
      <c r="C650" s="23"/>
      <c r="D650" s="23"/>
      <c r="E650" s="9"/>
      <c r="F650" s="9"/>
      <c r="G650" s="9"/>
      <c r="H650" s="53"/>
      <c r="I650" s="53"/>
      <c r="J650" s="53"/>
      <c r="K650" s="53"/>
      <c r="L650" s="53"/>
      <c r="M650" s="53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8"/>
    </row>
    <row r="651" spans="1:39" ht="14.1" customHeight="1">
      <c r="A651" s="23"/>
      <c r="B651" s="23"/>
      <c r="C651" s="23"/>
      <c r="D651" s="23"/>
      <c r="E651" s="9"/>
      <c r="F651" s="9"/>
      <c r="G651" s="9"/>
      <c r="H651" s="53"/>
      <c r="I651" s="53"/>
      <c r="J651" s="53"/>
      <c r="K651" s="53"/>
      <c r="L651" s="53"/>
      <c r="M651" s="53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8"/>
    </row>
    <row r="652" spans="1:39" ht="14.1" customHeight="1">
      <c r="A652" s="23"/>
      <c r="B652" s="23"/>
      <c r="C652" s="23"/>
      <c r="D652" s="23"/>
      <c r="E652" s="9"/>
      <c r="F652" s="9"/>
      <c r="G652" s="9"/>
      <c r="H652" s="53"/>
      <c r="I652" s="53"/>
      <c r="J652" s="53"/>
      <c r="K652" s="53"/>
      <c r="L652" s="53"/>
      <c r="M652" s="53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8"/>
    </row>
    <row r="653" spans="1:39" ht="14.1" customHeight="1">
      <c r="A653" s="23"/>
      <c r="B653" s="23"/>
      <c r="C653" s="23"/>
      <c r="D653" s="23"/>
      <c r="E653" s="9"/>
      <c r="F653" s="9"/>
      <c r="G653" s="9"/>
      <c r="H653" s="53"/>
      <c r="I653" s="53"/>
      <c r="J653" s="53"/>
      <c r="K653" s="53"/>
      <c r="L653" s="53"/>
      <c r="M653" s="53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8"/>
    </row>
    <row r="654" spans="1:39" ht="14.1" customHeight="1">
      <c r="A654" s="23"/>
      <c r="B654" s="23"/>
      <c r="C654" s="23"/>
      <c r="D654" s="23"/>
      <c r="E654" s="9"/>
      <c r="F654" s="9"/>
      <c r="G654" s="9"/>
      <c r="H654" s="53"/>
      <c r="I654" s="53"/>
      <c r="J654" s="53"/>
      <c r="K654" s="53"/>
      <c r="L654" s="53"/>
      <c r="M654" s="53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8"/>
    </row>
    <row r="655" spans="1:39" ht="14.1" customHeight="1">
      <c r="A655" s="23"/>
      <c r="B655" s="23"/>
      <c r="C655" s="23"/>
      <c r="D655" s="23"/>
      <c r="E655" s="9"/>
      <c r="F655" s="9"/>
      <c r="G655" s="9"/>
      <c r="H655" s="53"/>
      <c r="I655" s="53"/>
      <c r="J655" s="53"/>
      <c r="K655" s="53"/>
      <c r="L655" s="53"/>
      <c r="M655" s="53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8"/>
    </row>
    <row r="656" spans="1:39" ht="14.1" customHeight="1">
      <c r="A656" s="23"/>
      <c r="B656" s="23"/>
      <c r="C656" s="23"/>
      <c r="D656" s="23"/>
      <c r="E656" s="9"/>
      <c r="F656" s="9"/>
      <c r="G656" s="9"/>
      <c r="H656" s="53"/>
      <c r="I656" s="53"/>
      <c r="J656" s="53"/>
      <c r="K656" s="53"/>
      <c r="L656" s="53"/>
      <c r="M656" s="53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8"/>
    </row>
    <row r="657" spans="1:39" ht="14.1" customHeight="1">
      <c r="A657" s="23"/>
      <c r="B657" s="23"/>
      <c r="C657" s="23"/>
      <c r="D657" s="23"/>
      <c r="E657" s="9"/>
      <c r="F657" s="9"/>
      <c r="G657" s="9"/>
      <c r="H657" s="53"/>
      <c r="I657" s="53"/>
      <c r="J657" s="53"/>
      <c r="K657" s="53"/>
      <c r="L657" s="53"/>
      <c r="M657" s="53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8"/>
    </row>
    <row r="658" spans="1:39" ht="14.1" customHeight="1">
      <c r="A658" s="23"/>
      <c r="B658" s="23"/>
      <c r="C658" s="23"/>
      <c r="D658" s="23"/>
      <c r="E658" s="9"/>
      <c r="F658" s="9"/>
      <c r="G658" s="9"/>
      <c r="H658" s="53"/>
      <c r="I658" s="53"/>
      <c r="J658" s="53"/>
      <c r="K658" s="53"/>
      <c r="L658" s="53"/>
      <c r="M658" s="53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8"/>
    </row>
    <row r="659" spans="1:39" ht="14.1" customHeight="1">
      <c r="A659" s="23"/>
      <c r="B659" s="23"/>
      <c r="C659" s="23"/>
      <c r="D659" s="23"/>
      <c r="E659" s="9"/>
      <c r="F659" s="9"/>
      <c r="G659" s="9"/>
      <c r="H659" s="53"/>
      <c r="I659" s="53"/>
      <c r="J659" s="53"/>
      <c r="K659" s="53"/>
      <c r="L659" s="53"/>
      <c r="M659" s="53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8"/>
    </row>
    <row r="660" spans="1:39" ht="14.1" customHeight="1">
      <c r="A660" s="23"/>
      <c r="B660" s="23"/>
      <c r="C660" s="23"/>
      <c r="D660" s="23"/>
      <c r="E660" s="9"/>
      <c r="F660" s="9"/>
      <c r="G660" s="9"/>
      <c r="H660" s="53"/>
      <c r="I660" s="53"/>
      <c r="J660" s="53"/>
      <c r="K660" s="53"/>
      <c r="L660" s="53"/>
      <c r="M660" s="53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8"/>
    </row>
    <row r="661" spans="1:39" ht="14.1" customHeight="1">
      <c r="A661" s="23"/>
      <c r="B661" s="23"/>
      <c r="C661" s="23"/>
      <c r="D661" s="23"/>
      <c r="E661" s="9"/>
      <c r="F661" s="9"/>
      <c r="G661" s="9"/>
      <c r="H661" s="53"/>
      <c r="I661" s="53"/>
      <c r="J661" s="53"/>
      <c r="K661" s="53"/>
      <c r="L661" s="53"/>
      <c r="M661" s="53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8"/>
    </row>
    <row r="662" spans="1:39" ht="14.1" customHeight="1">
      <c r="A662" s="23"/>
      <c r="B662" s="23"/>
      <c r="C662" s="23"/>
      <c r="D662" s="23"/>
      <c r="E662" s="9"/>
      <c r="F662" s="9"/>
      <c r="G662" s="9"/>
      <c r="H662" s="53"/>
      <c r="I662" s="53"/>
      <c r="J662" s="53"/>
      <c r="K662" s="53"/>
      <c r="L662" s="53"/>
      <c r="M662" s="53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8"/>
    </row>
    <row r="663" spans="1:39" ht="14.1" customHeight="1">
      <c r="A663" s="23"/>
      <c r="B663" s="23"/>
      <c r="C663" s="23"/>
      <c r="D663" s="23"/>
      <c r="E663" s="9"/>
      <c r="F663" s="9"/>
      <c r="G663" s="9"/>
      <c r="H663" s="53"/>
      <c r="I663" s="53"/>
      <c r="J663" s="53"/>
      <c r="K663" s="53"/>
      <c r="L663" s="53"/>
      <c r="M663" s="53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8"/>
    </row>
    <row r="664" spans="1:39" ht="14.1" customHeight="1">
      <c r="A664" s="23"/>
      <c r="B664" s="23"/>
      <c r="C664" s="23"/>
      <c r="D664" s="23"/>
      <c r="E664" s="9"/>
      <c r="F664" s="9"/>
      <c r="G664" s="9"/>
      <c r="H664" s="53"/>
      <c r="I664" s="53"/>
      <c r="J664" s="53"/>
      <c r="K664" s="53"/>
      <c r="L664" s="53"/>
      <c r="M664" s="53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8"/>
    </row>
    <row r="665" spans="1:39" ht="14.1" customHeight="1">
      <c r="A665" s="23"/>
      <c r="B665" s="23"/>
      <c r="C665" s="23"/>
      <c r="D665" s="23"/>
      <c r="E665" s="9"/>
      <c r="F665" s="9"/>
      <c r="G665" s="9"/>
      <c r="H665" s="53"/>
      <c r="I665" s="53"/>
      <c r="J665" s="53"/>
      <c r="K665" s="53"/>
      <c r="L665" s="53"/>
      <c r="M665" s="53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8"/>
    </row>
    <row r="666" spans="1:39" ht="14.1" customHeight="1">
      <c r="A666" s="23"/>
      <c r="B666" s="23"/>
      <c r="C666" s="23"/>
      <c r="D666" s="23"/>
      <c r="E666" s="9"/>
      <c r="F666" s="9"/>
      <c r="G666" s="9"/>
      <c r="H666" s="53"/>
      <c r="I666" s="53"/>
      <c r="J666" s="53"/>
      <c r="K666" s="53"/>
      <c r="L666" s="53"/>
      <c r="M666" s="53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8"/>
    </row>
    <row r="667" spans="1:39" ht="14.1" customHeight="1">
      <c r="A667" s="23"/>
      <c r="B667" s="23"/>
      <c r="C667" s="23"/>
      <c r="D667" s="23"/>
      <c r="E667" s="9"/>
      <c r="F667" s="9"/>
      <c r="G667" s="9"/>
      <c r="H667" s="53"/>
      <c r="I667" s="53"/>
      <c r="J667" s="53"/>
      <c r="K667" s="53"/>
      <c r="L667" s="53"/>
      <c r="M667" s="53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8"/>
    </row>
    <row r="668" spans="1:39" ht="14.1" customHeight="1">
      <c r="A668" s="23"/>
      <c r="B668" s="23"/>
      <c r="C668" s="23"/>
      <c r="D668" s="23"/>
      <c r="E668" s="9"/>
      <c r="F668" s="9"/>
      <c r="G668" s="9"/>
      <c r="H668" s="53"/>
      <c r="I668" s="53"/>
      <c r="J668" s="53"/>
      <c r="K668" s="53"/>
      <c r="L668" s="53"/>
      <c r="M668" s="53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8"/>
    </row>
    <row r="669" spans="1:39" ht="14.1" customHeight="1">
      <c r="A669" s="23"/>
      <c r="B669" s="23"/>
      <c r="C669" s="23"/>
      <c r="D669" s="23"/>
      <c r="E669" s="9"/>
      <c r="F669" s="9"/>
      <c r="G669" s="9"/>
      <c r="H669" s="53"/>
      <c r="I669" s="53"/>
      <c r="J669" s="53"/>
      <c r="K669" s="53"/>
      <c r="L669" s="53"/>
      <c r="M669" s="53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8"/>
    </row>
    <row r="670" spans="1:39" ht="14.1" customHeight="1">
      <c r="A670" s="23"/>
      <c r="B670" s="23"/>
      <c r="C670" s="23"/>
      <c r="D670" s="23"/>
      <c r="E670" s="9"/>
      <c r="F670" s="9"/>
      <c r="G670" s="9"/>
      <c r="H670" s="53"/>
      <c r="I670" s="53"/>
      <c r="J670" s="53"/>
      <c r="K670" s="53"/>
      <c r="L670" s="53"/>
      <c r="M670" s="53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8"/>
    </row>
    <row r="671" spans="1:39" ht="14.1" customHeight="1">
      <c r="A671" s="23"/>
      <c r="B671" s="23"/>
      <c r="C671" s="23"/>
      <c r="D671" s="23"/>
      <c r="E671" s="9"/>
      <c r="F671" s="9"/>
      <c r="G671" s="9"/>
      <c r="H671" s="53"/>
      <c r="I671" s="53"/>
      <c r="J671" s="53"/>
      <c r="K671" s="53"/>
      <c r="L671" s="53"/>
      <c r="M671" s="53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8"/>
    </row>
    <row r="672" spans="1:39" ht="14.1" customHeight="1">
      <c r="A672" s="23"/>
      <c r="B672" s="23"/>
      <c r="C672" s="23"/>
      <c r="D672" s="23"/>
      <c r="E672" s="9"/>
      <c r="F672" s="9"/>
      <c r="G672" s="9"/>
      <c r="H672" s="53"/>
      <c r="I672" s="53"/>
      <c r="J672" s="53"/>
      <c r="K672" s="53"/>
      <c r="L672" s="53"/>
      <c r="M672" s="53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8"/>
    </row>
    <row r="673" spans="1:39" ht="14.1" customHeight="1">
      <c r="A673" s="23"/>
      <c r="B673" s="23"/>
      <c r="C673" s="23"/>
      <c r="D673" s="23"/>
      <c r="E673" s="9"/>
      <c r="F673" s="9"/>
      <c r="G673" s="9"/>
      <c r="H673" s="53"/>
      <c r="I673" s="53"/>
      <c r="J673" s="53"/>
      <c r="K673" s="53"/>
      <c r="L673" s="53"/>
      <c r="M673" s="53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8"/>
    </row>
    <row r="674" spans="1:39" ht="14.1" customHeight="1">
      <c r="A674" s="23"/>
      <c r="B674" s="23"/>
      <c r="C674" s="23"/>
      <c r="D674" s="23"/>
      <c r="E674" s="9"/>
      <c r="F674" s="9"/>
      <c r="G674" s="9"/>
      <c r="H674" s="53"/>
      <c r="I674" s="53"/>
      <c r="J674" s="53"/>
      <c r="K674" s="53"/>
      <c r="L674" s="53"/>
      <c r="M674" s="53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8"/>
    </row>
    <row r="675" spans="1:39" ht="14.1" customHeight="1">
      <c r="A675" s="23"/>
      <c r="B675" s="23"/>
      <c r="C675" s="23"/>
      <c r="D675" s="23"/>
      <c r="E675" s="9"/>
      <c r="F675" s="9"/>
      <c r="G675" s="9"/>
      <c r="H675" s="53"/>
      <c r="I675" s="53"/>
      <c r="J675" s="53"/>
      <c r="K675" s="53"/>
      <c r="L675" s="53"/>
      <c r="M675" s="53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8"/>
    </row>
    <row r="676" spans="1:39" ht="14.1" customHeight="1">
      <c r="A676" s="23"/>
      <c r="B676" s="23"/>
      <c r="C676" s="23"/>
      <c r="D676" s="23"/>
      <c r="E676" s="9"/>
      <c r="F676" s="9"/>
      <c r="G676" s="9"/>
      <c r="H676" s="53"/>
      <c r="I676" s="53"/>
      <c r="J676" s="53"/>
      <c r="K676" s="53"/>
      <c r="L676" s="53"/>
      <c r="M676" s="53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8"/>
    </row>
    <row r="677" spans="1:39" ht="14.1" customHeight="1">
      <c r="A677" s="23"/>
      <c r="B677" s="23"/>
      <c r="C677" s="23"/>
      <c r="D677" s="23"/>
      <c r="E677" s="9"/>
      <c r="F677" s="9"/>
      <c r="G677" s="9"/>
      <c r="H677" s="53"/>
      <c r="I677" s="53"/>
      <c r="J677" s="53"/>
      <c r="K677" s="53"/>
      <c r="L677" s="53"/>
      <c r="M677" s="53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8"/>
    </row>
    <row r="678" spans="1:39" ht="14.1" customHeight="1">
      <c r="A678" s="23"/>
      <c r="B678" s="23"/>
      <c r="C678" s="23"/>
      <c r="D678" s="23"/>
      <c r="E678" s="9"/>
      <c r="F678" s="9"/>
      <c r="G678" s="9"/>
      <c r="H678" s="53"/>
      <c r="I678" s="53"/>
      <c r="J678" s="53"/>
      <c r="K678" s="53"/>
      <c r="L678" s="53"/>
      <c r="M678" s="53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8"/>
    </row>
    <row r="679" spans="1:39" ht="14.1" customHeight="1">
      <c r="A679" s="23"/>
      <c r="B679" s="23"/>
      <c r="C679" s="23"/>
      <c r="D679" s="23"/>
      <c r="E679" s="9"/>
      <c r="F679" s="9"/>
      <c r="G679" s="9"/>
      <c r="H679" s="53"/>
      <c r="I679" s="53"/>
      <c r="J679" s="53"/>
      <c r="K679" s="53"/>
      <c r="L679" s="53"/>
      <c r="M679" s="53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8"/>
    </row>
    <row r="680" spans="1:39" ht="14.1" customHeight="1">
      <c r="A680" s="23"/>
      <c r="B680" s="23"/>
      <c r="C680" s="23"/>
      <c r="D680" s="23"/>
      <c r="E680" s="9"/>
      <c r="F680" s="9"/>
      <c r="G680" s="9"/>
      <c r="H680" s="53"/>
      <c r="I680" s="53"/>
      <c r="J680" s="53"/>
      <c r="K680" s="53"/>
      <c r="L680" s="53"/>
      <c r="M680" s="53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8"/>
    </row>
    <row r="681" spans="1:39" ht="14.1" customHeight="1">
      <c r="A681" s="23"/>
      <c r="B681" s="23"/>
      <c r="C681" s="23"/>
      <c r="D681" s="23"/>
      <c r="E681" s="9"/>
      <c r="F681" s="9"/>
      <c r="G681" s="9"/>
      <c r="H681" s="53"/>
      <c r="I681" s="53"/>
      <c r="J681" s="53"/>
      <c r="K681" s="53"/>
      <c r="L681" s="53"/>
      <c r="M681" s="53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8"/>
    </row>
    <row r="682" spans="1:39" ht="14.1" customHeight="1">
      <c r="A682" s="23"/>
      <c r="B682" s="23"/>
      <c r="C682" s="23"/>
      <c r="D682" s="23"/>
      <c r="E682" s="9"/>
      <c r="F682" s="9"/>
      <c r="G682" s="9"/>
      <c r="H682" s="53"/>
      <c r="I682" s="53"/>
      <c r="J682" s="53"/>
      <c r="K682" s="53"/>
      <c r="L682" s="53"/>
      <c r="M682" s="53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8"/>
    </row>
    <row r="683" spans="1:39" ht="14.1" customHeight="1">
      <c r="A683" s="23"/>
      <c r="B683" s="23"/>
      <c r="C683" s="23"/>
      <c r="D683" s="23"/>
      <c r="E683" s="9"/>
      <c r="F683" s="9"/>
      <c r="G683" s="9"/>
      <c r="H683" s="53"/>
      <c r="I683" s="53"/>
      <c r="J683" s="53"/>
      <c r="K683" s="53"/>
      <c r="L683" s="53"/>
      <c r="M683" s="53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8"/>
    </row>
    <row r="684" spans="1:39" ht="14.1" customHeight="1">
      <c r="A684" s="23"/>
      <c r="B684" s="23"/>
      <c r="C684" s="23"/>
      <c r="D684" s="23"/>
      <c r="E684" s="9"/>
      <c r="F684" s="9"/>
      <c r="G684" s="9"/>
      <c r="H684" s="53"/>
      <c r="I684" s="53"/>
      <c r="J684" s="53"/>
      <c r="K684" s="53"/>
      <c r="L684" s="53"/>
      <c r="M684" s="53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8"/>
    </row>
    <row r="685" spans="1:39" ht="14.1" customHeight="1">
      <c r="A685" s="23"/>
      <c r="B685" s="23"/>
      <c r="C685" s="23"/>
      <c r="D685" s="23"/>
      <c r="E685" s="9"/>
      <c r="F685" s="9"/>
      <c r="G685" s="9"/>
      <c r="H685" s="53"/>
      <c r="I685" s="53"/>
      <c r="J685" s="53"/>
      <c r="K685" s="53"/>
      <c r="L685" s="53"/>
      <c r="M685" s="53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8"/>
    </row>
    <row r="686" spans="1:39" ht="14.1" customHeight="1">
      <c r="A686" s="23"/>
      <c r="B686" s="23"/>
      <c r="C686" s="23"/>
      <c r="D686" s="23"/>
      <c r="E686" s="9"/>
      <c r="F686" s="9"/>
      <c r="G686" s="9"/>
      <c r="H686" s="53"/>
      <c r="I686" s="53"/>
      <c r="J686" s="53"/>
      <c r="K686" s="53"/>
      <c r="L686" s="53"/>
      <c r="M686" s="53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8"/>
    </row>
    <row r="687" spans="1:39" ht="14.1" customHeight="1">
      <c r="A687" s="23"/>
      <c r="B687" s="23"/>
      <c r="C687" s="23"/>
      <c r="D687" s="23"/>
      <c r="E687" s="9"/>
      <c r="F687" s="9"/>
      <c r="G687" s="9"/>
      <c r="H687" s="53"/>
      <c r="I687" s="53"/>
      <c r="J687" s="53"/>
      <c r="K687" s="53"/>
      <c r="L687" s="53"/>
      <c r="M687" s="53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8"/>
    </row>
    <row r="688" spans="1:39" ht="14.1" customHeight="1">
      <c r="A688" s="23"/>
      <c r="B688" s="23"/>
      <c r="C688" s="23"/>
      <c r="D688" s="23"/>
      <c r="E688" s="9"/>
      <c r="F688" s="9"/>
      <c r="G688" s="9"/>
      <c r="H688" s="53"/>
      <c r="I688" s="53"/>
      <c r="J688" s="53"/>
      <c r="K688" s="53"/>
      <c r="L688" s="53"/>
      <c r="M688" s="53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8"/>
    </row>
    <row r="689" spans="1:39" ht="14.1" customHeight="1">
      <c r="A689" s="23"/>
      <c r="B689" s="23"/>
      <c r="C689" s="23"/>
      <c r="D689" s="23"/>
      <c r="E689" s="9"/>
      <c r="F689" s="9"/>
      <c r="G689" s="9"/>
      <c r="H689" s="53"/>
      <c r="I689" s="53"/>
      <c r="J689" s="53"/>
      <c r="K689" s="53"/>
      <c r="L689" s="53"/>
      <c r="M689" s="53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8"/>
    </row>
    <row r="690" spans="1:39" ht="14.1" customHeight="1">
      <c r="A690" s="9"/>
      <c r="E690" s="9"/>
      <c r="F690" s="9"/>
      <c r="G690" s="9"/>
      <c r="H690" s="53"/>
      <c r="I690" s="53"/>
      <c r="J690" s="53"/>
      <c r="K690" s="53"/>
      <c r="L690" s="53"/>
      <c r="M690" s="53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8"/>
    </row>
    <row r="691" spans="1:39" ht="14.1" customHeight="1">
      <c r="A691" s="9"/>
      <c r="E691" s="9"/>
      <c r="F691" s="9"/>
      <c r="G691" s="9"/>
      <c r="H691" s="53"/>
      <c r="I691" s="53"/>
      <c r="J691" s="53"/>
      <c r="K691" s="53"/>
      <c r="L691" s="53"/>
      <c r="M691" s="53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8"/>
    </row>
    <row r="692" spans="1:39" ht="14.1" customHeight="1">
      <c r="A692" s="9"/>
      <c r="E692" s="9"/>
      <c r="F692" s="9"/>
      <c r="G692" s="9"/>
      <c r="H692" s="53"/>
      <c r="I692" s="53"/>
      <c r="J692" s="53"/>
      <c r="K692" s="53"/>
      <c r="L692" s="53"/>
      <c r="M692" s="53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8"/>
    </row>
    <row r="693" spans="1:39" ht="14.1" customHeight="1">
      <c r="A693" s="24"/>
      <c r="B693" s="24"/>
      <c r="C693" s="24"/>
      <c r="D693" s="24"/>
      <c r="E693" s="9"/>
      <c r="F693" s="9"/>
      <c r="G693" s="9"/>
      <c r="H693" s="53"/>
      <c r="I693" s="53"/>
      <c r="J693" s="53"/>
      <c r="K693" s="53"/>
      <c r="L693" s="53"/>
      <c r="M693" s="53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8"/>
    </row>
    <row r="694" spans="1:39" ht="14.1" customHeight="1">
      <c r="A694" s="23"/>
      <c r="B694" s="23"/>
      <c r="C694" s="23"/>
      <c r="D694" s="23"/>
      <c r="E694" s="9"/>
      <c r="F694" s="9"/>
      <c r="G694" s="9"/>
      <c r="H694" s="53"/>
      <c r="I694" s="53"/>
      <c r="J694" s="53"/>
      <c r="K694" s="53"/>
      <c r="L694" s="53"/>
      <c r="M694" s="53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8"/>
    </row>
    <row r="695" spans="1:39" ht="14.1" customHeight="1">
      <c r="A695" s="23"/>
      <c r="B695" s="23"/>
      <c r="C695" s="23"/>
      <c r="D695" s="23"/>
      <c r="E695" s="9"/>
      <c r="F695" s="9"/>
      <c r="G695" s="9"/>
      <c r="H695" s="53"/>
      <c r="I695" s="53"/>
      <c r="J695" s="53"/>
      <c r="K695" s="53"/>
      <c r="L695" s="53"/>
      <c r="M695" s="53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8"/>
    </row>
    <row r="696" spans="1:39" ht="14.1" customHeight="1">
      <c r="A696" s="23"/>
      <c r="B696" s="23"/>
      <c r="C696" s="23"/>
      <c r="D696" s="23"/>
      <c r="E696" s="9"/>
      <c r="F696" s="9"/>
      <c r="G696" s="9"/>
      <c r="H696" s="53"/>
      <c r="I696" s="53"/>
      <c r="J696" s="53"/>
      <c r="K696" s="53"/>
      <c r="L696" s="53"/>
      <c r="M696" s="53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8"/>
    </row>
    <row r="697" spans="1:39" ht="14.1" customHeight="1">
      <c r="A697" s="23"/>
      <c r="B697" s="23"/>
      <c r="C697" s="23"/>
      <c r="D697" s="23"/>
      <c r="E697" s="9"/>
      <c r="F697" s="9"/>
      <c r="G697" s="9"/>
      <c r="H697" s="53"/>
      <c r="I697" s="53"/>
      <c r="J697" s="53"/>
      <c r="K697" s="53"/>
      <c r="L697" s="53"/>
      <c r="M697" s="53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8"/>
    </row>
    <row r="698" spans="1:39" ht="14.1" customHeight="1">
      <c r="A698" s="23"/>
      <c r="B698" s="23"/>
      <c r="C698" s="23"/>
      <c r="D698" s="23"/>
      <c r="E698" s="9"/>
      <c r="F698" s="9"/>
      <c r="G698" s="9"/>
      <c r="H698" s="53"/>
      <c r="I698" s="53"/>
      <c r="J698" s="53"/>
      <c r="K698" s="53"/>
      <c r="L698" s="53"/>
      <c r="M698" s="53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8"/>
    </row>
    <row r="699" spans="1:39" ht="14.1" customHeight="1">
      <c r="A699" s="23"/>
      <c r="B699" s="23"/>
      <c r="C699" s="23"/>
      <c r="D699" s="23"/>
      <c r="E699" s="9"/>
      <c r="F699" s="9"/>
      <c r="G699" s="9"/>
      <c r="H699" s="53"/>
      <c r="I699" s="53"/>
      <c r="J699" s="53"/>
      <c r="K699" s="53"/>
      <c r="L699" s="53"/>
      <c r="M699" s="53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8"/>
    </row>
    <row r="700" spans="1:39" ht="14.1" customHeight="1">
      <c r="A700" s="23"/>
      <c r="B700" s="23"/>
      <c r="C700" s="23"/>
      <c r="D700" s="23"/>
      <c r="E700" s="9"/>
      <c r="F700" s="9"/>
      <c r="G700" s="9"/>
      <c r="H700" s="53"/>
      <c r="I700" s="53"/>
      <c r="J700" s="53"/>
      <c r="K700" s="53"/>
      <c r="L700" s="53"/>
      <c r="M700" s="53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8"/>
    </row>
    <row r="701" spans="1:39" ht="14.1" customHeight="1">
      <c r="A701" s="23"/>
      <c r="B701" s="23"/>
      <c r="C701" s="23"/>
      <c r="D701" s="23"/>
      <c r="E701" s="9"/>
      <c r="F701" s="9"/>
      <c r="G701" s="9"/>
      <c r="H701" s="53"/>
      <c r="I701" s="53"/>
      <c r="J701" s="53"/>
      <c r="K701" s="53"/>
      <c r="L701" s="53"/>
      <c r="M701" s="53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8"/>
    </row>
    <row r="702" spans="1:39" ht="14.1" customHeight="1">
      <c r="A702" s="23"/>
      <c r="B702" s="23"/>
      <c r="C702" s="23"/>
      <c r="D702" s="23"/>
      <c r="E702" s="9"/>
      <c r="F702" s="9"/>
      <c r="G702" s="9"/>
      <c r="H702" s="53"/>
      <c r="I702" s="53"/>
      <c r="J702" s="53"/>
      <c r="K702" s="53"/>
      <c r="L702" s="53"/>
      <c r="M702" s="53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8"/>
    </row>
    <row r="703" spans="1:39" ht="14.1" customHeight="1">
      <c r="A703" s="23"/>
      <c r="B703" s="23"/>
      <c r="C703" s="23"/>
      <c r="D703" s="23"/>
      <c r="E703" s="9"/>
      <c r="F703" s="9"/>
      <c r="G703" s="9"/>
      <c r="H703" s="53"/>
      <c r="I703" s="53"/>
      <c r="J703" s="53"/>
      <c r="K703" s="53"/>
      <c r="L703" s="53"/>
      <c r="M703" s="53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8"/>
    </row>
    <row r="704" spans="1:39" ht="14.1" customHeight="1">
      <c r="A704" s="23"/>
      <c r="B704" s="23"/>
      <c r="C704" s="23"/>
      <c r="D704" s="23"/>
      <c r="E704" s="9"/>
      <c r="F704" s="9"/>
      <c r="G704" s="9"/>
      <c r="H704" s="53"/>
      <c r="I704" s="53"/>
      <c r="J704" s="53"/>
      <c r="K704" s="53"/>
      <c r="L704" s="53"/>
      <c r="M704" s="53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8"/>
    </row>
    <row r="705" spans="1:39" ht="14.1" customHeight="1">
      <c r="A705" s="23"/>
      <c r="B705" s="23"/>
      <c r="C705" s="23"/>
      <c r="D705" s="23"/>
      <c r="E705" s="9"/>
      <c r="F705" s="9"/>
      <c r="G705" s="9"/>
      <c r="H705" s="53"/>
      <c r="I705" s="53"/>
      <c r="J705" s="53"/>
      <c r="K705" s="53"/>
      <c r="L705" s="53"/>
      <c r="M705" s="53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8"/>
    </row>
    <row r="706" spans="1:39" ht="14.1" customHeight="1">
      <c r="A706" s="23"/>
      <c r="B706" s="23"/>
      <c r="C706" s="23"/>
      <c r="D706" s="23"/>
      <c r="E706" s="9"/>
      <c r="F706" s="9"/>
      <c r="G706" s="9"/>
      <c r="H706" s="53"/>
      <c r="I706" s="53"/>
      <c r="J706" s="53"/>
      <c r="K706" s="53"/>
      <c r="L706" s="53"/>
      <c r="M706" s="53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8"/>
    </row>
    <row r="707" spans="1:39" ht="14.1" customHeight="1">
      <c r="A707" s="23"/>
      <c r="B707" s="23"/>
      <c r="C707" s="23"/>
      <c r="D707" s="23"/>
      <c r="E707" s="9"/>
      <c r="F707" s="9"/>
      <c r="G707" s="9"/>
      <c r="H707" s="53"/>
      <c r="I707" s="53"/>
      <c r="J707" s="53"/>
      <c r="K707" s="53"/>
      <c r="L707" s="53"/>
      <c r="M707" s="53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8"/>
    </row>
    <row r="708" spans="1:39" ht="14.1" customHeight="1">
      <c r="A708" s="23"/>
      <c r="B708" s="23"/>
      <c r="C708" s="23"/>
      <c r="D708" s="23"/>
      <c r="E708" s="9"/>
      <c r="F708" s="9"/>
      <c r="G708" s="9"/>
      <c r="H708" s="53"/>
      <c r="I708" s="53"/>
      <c r="J708" s="53"/>
      <c r="K708" s="53"/>
      <c r="L708" s="53"/>
      <c r="M708" s="53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8"/>
    </row>
    <row r="709" spans="1:39" ht="14.1" customHeight="1">
      <c r="A709" s="23"/>
      <c r="B709" s="23"/>
      <c r="C709" s="23"/>
      <c r="D709" s="23"/>
      <c r="E709" s="9"/>
      <c r="F709" s="9"/>
      <c r="G709" s="9"/>
      <c r="H709" s="53"/>
      <c r="I709" s="53"/>
      <c r="J709" s="53"/>
      <c r="K709" s="53"/>
      <c r="L709" s="53"/>
      <c r="M709" s="53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8"/>
    </row>
    <row r="710" spans="1:39" ht="14.1" customHeight="1">
      <c r="A710" s="23"/>
      <c r="B710" s="23"/>
      <c r="C710" s="23"/>
      <c r="D710" s="23"/>
      <c r="E710" s="9"/>
      <c r="F710" s="9"/>
      <c r="G710" s="9"/>
      <c r="H710" s="53"/>
      <c r="I710" s="53"/>
      <c r="J710" s="53"/>
      <c r="K710" s="53"/>
      <c r="L710" s="53"/>
      <c r="M710" s="53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8"/>
    </row>
    <row r="711" spans="1:39" ht="14.1" customHeight="1">
      <c r="A711" s="23"/>
      <c r="B711" s="23"/>
      <c r="C711" s="23"/>
      <c r="D711" s="23"/>
      <c r="E711" s="9"/>
      <c r="F711" s="9"/>
      <c r="G711" s="9"/>
      <c r="H711" s="53"/>
      <c r="I711" s="53"/>
      <c r="J711" s="53"/>
      <c r="K711" s="53"/>
      <c r="L711" s="53"/>
      <c r="M711" s="53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8"/>
    </row>
    <row r="712" spans="1:39" ht="14.1" customHeight="1">
      <c r="A712" s="23"/>
      <c r="B712" s="23"/>
      <c r="C712" s="23"/>
      <c r="D712" s="23"/>
      <c r="E712" s="9"/>
      <c r="F712" s="9"/>
      <c r="G712" s="9"/>
      <c r="H712" s="53"/>
      <c r="I712" s="53"/>
      <c r="J712" s="53"/>
      <c r="K712" s="53"/>
      <c r="L712" s="53"/>
      <c r="M712" s="53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8"/>
    </row>
    <row r="713" spans="1:39" ht="14.1" customHeight="1">
      <c r="A713" s="23"/>
      <c r="B713" s="23"/>
      <c r="C713" s="23"/>
      <c r="D713" s="23"/>
      <c r="E713" s="9"/>
      <c r="F713" s="9"/>
      <c r="G713" s="9"/>
      <c r="H713" s="53"/>
      <c r="I713" s="53"/>
      <c r="J713" s="53"/>
      <c r="K713" s="53"/>
      <c r="L713" s="53"/>
      <c r="M713" s="53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8"/>
    </row>
    <row r="714" spans="1:39" ht="14.1" customHeight="1">
      <c r="A714" s="23"/>
      <c r="B714" s="23"/>
      <c r="C714" s="23"/>
      <c r="D714" s="23"/>
      <c r="E714" s="9"/>
      <c r="F714" s="9"/>
      <c r="G714" s="9"/>
      <c r="H714" s="53"/>
      <c r="I714" s="53"/>
      <c r="J714" s="53"/>
      <c r="K714" s="53"/>
      <c r="L714" s="53"/>
      <c r="M714" s="53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8"/>
    </row>
    <row r="715" spans="1:39" ht="14.1" customHeight="1">
      <c r="A715" s="23"/>
      <c r="B715" s="23"/>
      <c r="C715" s="23"/>
      <c r="D715" s="23"/>
      <c r="E715" s="9"/>
      <c r="F715" s="9"/>
      <c r="G715" s="9"/>
      <c r="H715" s="53"/>
      <c r="I715" s="53"/>
      <c r="J715" s="53"/>
      <c r="K715" s="53"/>
      <c r="L715" s="53"/>
      <c r="M715" s="53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8"/>
    </row>
    <row r="716" spans="1:39" ht="14.1" customHeight="1">
      <c r="A716" s="23"/>
      <c r="B716" s="23"/>
      <c r="C716" s="23"/>
      <c r="D716" s="23"/>
      <c r="E716" s="9"/>
      <c r="F716" s="9"/>
      <c r="G716" s="9"/>
      <c r="H716" s="53"/>
      <c r="I716" s="53"/>
      <c r="J716" s="53"/>
      <c r="K716" s="53"/>
      <c r="L716" s="53"/>
      <c r="M716" s="53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8"/>
    </row>
    <row r="717" spans="1:39" ht="14.1" customHeight="1">
      <c r="A717" s="23"/>
      <c r="B717" s="23"/>
      <c r="C717" s="23"/>
      <c r="D717" s="23"/>
      <c r="E717" s="9"/>
      <c r="F717" s="9"/>
      <c r="G717" s="9"/>
      <c r="H717" s="53"/>
      <c r="I717" s="53"/>
      <c r="J717" s="53"/>
      <c r="K717" s="53"/>
      <c r="L717" s="53"/>
      <c r="M717" s="53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8"/>
    </row>
    <row r="718" spans="1:39" ht="14.1" customHeight="1">
      <c r="A718" s="23"/>
      <c r="B718" s="23"/>
      <c r="C718" s="23"/>
      <c r="D718" s="23"/>
      <c r="E718" s="9"/>
      <c r="F718" s="9"/>
      <c r="G718" s="9"/>
      <c r="H718" s="53"/>
      <c r="I718" s="53"/>
      <c r="J718" s="53"/>
      <c r="K718" s="53"/>
      <c r="L718" s="53"/>
      <c r="M718" s="53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8"/>
    </row>
    <row r="719" spans="1:39" ht="14.1" customHeight="1">
      <c r="A719" s="23"/>
      <c r="B719" s="23"/>
      <c r="C719" s="23"/>
      <c r="D719" s="23"/>
      <c r="E719" s="9"/>
      <c r="F719" s="9"/>
      <c r="G719" s="9"/>
      <c r="H719" s="53"/>
      <c r="I719" s="53"/>
      <c r="J719" s="53"/>
      <c r="K719" s="53"/>
      <c r="L719" s="53"/>
      <c r="M719" s="53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8"/>
    </row>
    <row r="720" spans="1:39" ht="14.1" customHeight="1">
      <c r="A720" s="23"/>
      <c r="B720" s="23"/>
      <c r="C720" s="23"/>
      <c r="D720" s="23"/>
      <c r="E720" s="9"/>
      <c r="F720" s="9"/>
      <c r="G720" s="9"/>
      <c r="H720" s="53"/>
      <c r="I720" s="53"/>
      <c r="J720" s="53"/>
      <c r="K720" s="53"/>
      <c r="L720" s="53"/>
      <c r="M720" s="53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8"/>
    </row>
    <row r="721" spans="1:39" ht="14.1" customHeight="1">
      <c r="A721" s="23"/>
      <c r="B721" s="23"/>
      <c r="C721" s="23"/>
      <c r="D721" s="23"/>
      <c r="E721" s="9"/>
      <c r="F721" s="9"/>
      <c r="G721" s="9"/>
      <c r="H721" s="53"/>
      <c r="I721" s="53"/>
      <c r="J721" s="53"/>
      <c r="K721" s="53"/>
      <c r="L721" s="53"/>
      <c r="M721" s="53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8"/>
    </row>
    <row r="722" spans="1:39" ht="14.1" customHeight="1">
      <c r="A722" s="23"/>
      <c r="B722" s="23"/>
      <c r="C722" s="23"/>
      <c r="D722" s="23"/>
      <c r="E722" s="9"/>
      <c r="F722" s="9"/>
      <c r="G722" s="9"/>
      <c r="H722" s="53"/>
      <c r="I722" s="53"/>
      <c r="J722" s="53"/>
      <c r="K722" s="53"/>
      <c r="L722" s="53"/>
      <c r="M722" s="53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8"/>
    </row>
    <row r="723" spans="1:39" ht="14.1" customHeight="1">
      <c r="A723" s="23"/>
      <c r="B723" s="23"/>
      <c r="C723" s="23"/>
      <c r="D723" s="23"/>
      <c r="E723" s="9"/>
      <c r="F723" s="9"/>
      <c r="G723" s="9"/>
      <c r="H723" s="53"/>
      <c r="I723" s="53"/>
      <c r="J723" s="53"/>
      <c r="K723" s="53"/>
      <c r="L723" s="53"/>
      <c r="M723" s="53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8"/>
    </row>
    <row r="724" spans="1:39" ht="14.1" customHeight="1">
      <c r="A724" s="23"/>
      <c r="B724" s="23"/>
      <c r="C724" s="23"/>
      <c r="D724" s="23"/>
      <c r="E724" s="9"/>
      <c r="F724" s="9"/>
      <c r="G724" s="9"/>
      <c r="H724" s="53"/>
      <c r="I724" s="53"/>
      <c r="J724" s="53"/>
      <c r="K724" s="53"/>
      <c r="L724" s="53"/>
      <c r="M724" s="53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8"/>
    </row>
    <row r="725" spans="1:39" ht="14.1" customHeight="1">
      <c r="A725" s="23"/>
      <c r="B725" s="23"/>
      <c r="C725" s="23"/>
      <c r="D725" s="23"/>
      <c r="E725" s="9"/>
      <c r="F725" s="9"/>
      <c r="G725" s="9"/>
      <c r="H725" s="53"/>
      <c r="I725" s="53"/>
      <c r="J725" s="53"/>
      <c r="K725" s="53"/>
      <c r="L725" s="53"/>
      <c r="M725" s="53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8"/>
    </row>
  </sheetData>
  <mergeCells count="12">
    <mergeCell ref="AI1:AI3"/>
    <mergeCell ref="AJ1:AJ3"/>
    <mergeCell ref="AK1:AK3"/>
    <mergeCell ref="AL1:AL3"/>
    <mergeCell ref="AN1:AN3"/>
    <mergeCell ref="AO1:AO3"/>
    <mergeCell ref="X1:X2"/>
    <mergeCell ref="AD1:AD3"/>
    <mergeCell ref="AE1:AE3"/>
    <mergeCell ref="AF1:AF3"/>
    <mergeCell ref="AG1:AG3"/>
    <mergeCell ref="AH1:AH3"/>
  </mergeCells>
  <printOptions horizontalCentered="1" gridLines="1"/>
  <pageMargins left="0.12" right="0.12" top="0.4" bottom="0.37" header="0.24" footer="0.24"/>
  <pageSetup paperSize="17" scale="57" pageOrder="overThenDown" orientation="landscape" r:id="rId1"/>
  <headerFooter alignWithMargins="0">
    <oddHeader xml:space="preserve">&amp;C&amp;"Times,Regular"&amp;F &amp;R&amp;"Times,Regular"06/13/17
</oddHeader>
    <oddFooter>&amp;C&amp;"Times,Regular"Page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2019-03-06T18:35:17Z</cp:lastPrinted>
  <dcterms:created xsi:type="dcterms:W3CDTF">2004-06-14T13:04:16Z</dcterms:created>
  <dcterms:modified xsi:type="dcterms:W3CDTF">2019-03-25T18:21:32Z</dcterms:modified>
</cp:coreProperties>
</file>