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pt\Financial Services\State Aid\Calculation Sheets for Web posting\FY2016\"/>
    </mc:Choice>
  </mc:AlternateContent>
  <bookViews>
    <workbookView xWindow="0" yWindow="0" windowWidth="24390" windowHeight="10650" tabRatio="734"/>
  </bookViews>
  <sheets>
    <sheet name="FY16 Final 061416" sheetId="21" r:id="rId1"/>
  </sheets>
  <definedNames>
    <definedName name="_xlnm.Print_Area" localSheetId="0">'FY16 Final 061416'!$A$4:$AL$552</definedName>
    <definedName name="_xlnm.Print_Titles" localSheetId="0">'FY16 Final 061416'!$1:$3</definedName>
  </definedNames>
  <calcPr calcId="162913"/>
</workbook>
</file>

<file path=xl/calcChain.xml><?xml version="1.0" encoding="utf-8"?>
<calcChain xmlns="http://schemas.openxmlformats.org/spreadsheetml/2006/main">
  <c r="S551" i="21" l="1"/>
  <c r="S550" i="21"/>
  <c r="S549" i="21"/>
  <c r="S548" i="21"/>
  <c r="S547" i="21"/>
  <c r="S546" i="21"/>
  <c r="S545" i="21"/>
  <c r="S544" i="21"/>
  <c r="S543" i="21"/>
  <c r="S542" i="21"/>
  <c r="S541" i="21"/>
  <c r="S540" i="21"/>
  <c r="S539" i="21"/>
  <c r="S538" i="21"/>
  <c r="S537" i="21"/>
  <c r="S536" i="21"/>
  <c r="S535" i="21"/>
  <c r="S534" i="21"/>
  <c r="S533" i="21"/>
  <c r="S532" i="21"/>
  <c r="S531" i="21"/>
  <c r="S530" i="21"/>
  <c r="S529" i="21"/>
  <c r="S528" i="21"/>
  <c r="S527" i="21"/>
  <c r="S526" i="21"/>
  <c r="S525" i="21"/>
  <c r="S524" i="21"/>
  <c r="S523" i="21"/>
  <c r="S522" i="21"/>
  <c r="S521" i="21"/>
  <c r="S520" i="21"/>
  <c r="S519" i="21"/>
  <c r="S518" i="21"/>
  <c r="S517" i="21"/>
  <c r="S516" i="21"/>
  <c r="S515" i="21"/>
  <c r="S514" i="21"/>
  <c r="S513" i="21"/>
  <c r="S512" i="21"/>
  <c r="S511" i="21"/>
  <c r="S510" i="21"/>
  <c r="S509" i="21"/>
  <c r="S508" i="21"/>
  <c r="S507" i="21"/>
  <c r="S506" i="21"/>
  <c r="S505" i="21"/>
  <c r="S504" i="21"/>
  <c r="S503" i="21"/>
  <c r="S502" i="21"/>
  <c r="S501" i="21"/>
  <c r="S500" i="21"/>
  <c r="S499" i="21"/>
  <c r="S498" i="21"/>
  <c r="S497" i="21"/>
  <c r="S496" i="21"/>
  <c r="S495" i="21"/>
  <c r="S494" i="21"/>
  <c r="S493" i="21"/>
  <c r="S492" i="21"/>
  <c r="S491" i="21"/>
  <c r="S490" i="21"/>
  <c r="S489" i="21"/>
  <c r="S488" i="21"/>
  <c r="S487" i="21"/>
  <c r="S486" i="21"/>
  <c r="S485" i="21"/>
  <c r="S484" i="21"/>
  <c r="S483" i="21"/>
  <c r="S482" i="21"/>
  <c r="S481" i="21"/>
  <c r="S480" i="21"/>
  <c r="S479" i="21"/>
  <c r="S478" i="21"/>
  <c r="S477" i="21"/>
  <c r="S476" i="21"/>
  <c r="S475" i="21"/>
  <c r="S474" i="21"/>
  <c r="S473" i="21"/>
  <c r="S472" i="21"/>
  <c r="S471" i="21"/>
  <c r="S470" i="21"/>
  <c r="S469" i="21"/>
  <c r="S468" i="21"/>
  <c r="S467" i="21"/>
  <c r="S466" i="21"/>
  <c r="S465" i="21"/>
  <c r="S464" i="21"/>
  <c r="S463" i="21"/>
  <c r="S462" i="21"/>
  <c r="S461" i="21"/>
  <c r="S460" i="21"/>
  <c r="S459" i="21"/>
  <c r="S458" i="21"/>
  <c r="S457" i="21"/>
  <c r="S456" i="21"/>
  <c r="S455" i="21"/>
  <c r="S454" i="21"/>
  <c r="S453" i="21"/>
  <c r="S452" i="21"/>
  <c r="S451" i="21"/>
  <c r="S450" i="21"/>
  <c r="S449" i="21"/>
  <c r="S448" i="21"/>
  <c r="S447" i="21"/>
  <c r="S446" i="21"/>
  <c r="S445" i="21"/>
  <c r="S444" i="21"/>
  <c r="S443" i="21"/>
  <c r="S442" i="21"/>
  <c r="S441" i="21"/>
  <c r="S440" i="21"/>
  <c r="S439" i="21"/>
  <c r="S438" i="21"/>
  <c r="S437" i="21"/>
  <c r="S436" i="21"/>
  <c r="S435" i="21"/>
  <c r="S434" i="21"/>
  <c r="S433" i="21"/>
  <c r="S432" i="21"/>
  <c r="S431" i="21"/>
  <c r="S430" i="21"/>
  <c r="S429" i="21"/>
  <c r="S428" i="21"/>
  <c r="S427" i="21"/>
  <c r="S426" i="21"/>
  <c r="S425" i="21"/>
  <c r="S424" i="21"/>
  <c r="S423" i="21"/>
  <c r="S422" i="21"/>
  <c r="S421" i="21"/>
  <c r="S420" i="21"/>
  <c r="S419" i="21"/>
  <c r="S418" i="21"/>
  <c r="S417" i="21"/>
  <c r="S416" i="21"/>
  <c r="S415" i="21"/>
  <c r="S414" i="21"/>
  <c r="S413" i="21"/>
  <c r="S412" i="21"/>
  <c r="S411" i="21"/>
  <c r="S410" i="21"/>
  <c r="S409" i="21"/>
  <c r="S408" i="21"/>
  <c r="S407" i="21"/>
  <c r="S406" i="21"/>
  <c r="S405" i="21"/>
  <c r="S404" i="21"/>
  <c r="S403" i="21"/>
  <c r="S402" i="21"/>
  <c r="S401" i="21"/>
  <c r="S400" i="21"/>
  <c r="S399" i="21"/>
  <c r="S398" i="21"/>
  <c r="S397" i="21"/>
  <c r="S396" i="21"/>
  <c r="S395" i="21"/>
  <c r="S394" i="21"/>
  <c r="S393" i="21"/>
  <c r="S392" i="21"/>
  <c r="S391" i="21"/>
  <c r="S390" i="21"/>
  <c r="S389" i="21"/>
  <c r="S388" i="21"/>
  <c r="S387" i="21"/>
  <c r="S386" i="21"/>
  <c r="S385" i="21"/>
  <c r="S384" i="21"/>
  <c r="S383" i="21"/>
  <c r="S382" i="21"/>
  <c r="S381" i="21"/>
  <c r="S380" i="21"/>
  <c r="S379" i="21"/>
  <c r="S378" i="21"/>
  <c r="S377" i="21"/>
  <c r="S376" i="21"/>
  <c r="S375" i="21"/>
  <c r="S374" i="21"/>
  <c r="S373" i="21"/>
  <c r="S372" i="21"/>
  <c r="S371" i="21"/>
  <c r="S370" i="21"/>
  <c r="S369" i="21"/>
  <c r="S368" i="21"/>
  <c r="S367" i="21"/>
  <c r="S366" i="21"/>
  <c r="S365" i="21"/>
  <c r="S364" i="21"/>
  <c r="S363" i="21"/>
  <c r="S362" i="21"/>
  <c r="S361" i="21"/>
  <c r="S360" i="21"/>
  <c r="S359" i="21"/>
  <c r="S358" i="21"/>
  <c r="S357" i="21"/>
  <c r="S356" i="21"/>
  <c r="S355" i="21"/>
  <c r="S354" i="21"/>
  <c r="S353" i="21"/>
  <c r="S352" i="21"/>
  <c r="S351" i="21"/>
  <c r="S350" i="21"/>
  <c r="S349" i="21"/>
  <c r="S348" i="21"/>
  <c r="S347" i="21"/>
  <c r="S346" i="21"/>
  <c r="S345" i="21"/>
  <c r="S344" i="21"/>
  <c r="S343" i="21"/>
  <c r="S342" i="21"/>
  <c r="S341" i="21"/>
  <c r="S340" i="21"/>
  <c r="S339" i="21"/>
  <c r="S338" i="21"/>
  <c r="S337" i="21"/>
  <c r="S336" i="21"/>
  <c r="S335" i="21"/>
  <c r="S334" i="21"/>
  <c r="S333" i="21"/>
  <c r="S332" i="21"/>
  <c r="S331" i="21"/>
  <c r="S330" i="21"/>
  <c r="S329" i="21"/>
  <c r="S328" i="21"/>
  <c r="S327" i="21"/>
  <c r="S326" i="21"/>
  <c r="S325" i="21"/>
  <c r="S324" i="21"/>
  <c r="S323" i="21"/>
  <c r="S322" i="21"/>
  <c r="S321" i="21"/>
  <c r="S320" i="21"/>
  <c r="S319" i="21"/>
  <c r="S318" i="21"/>
  <c r="S317" i="21"/>
  <c r="S316" i="21"/>
  <c r="S315" i="21"/>
  <c r="S314" i="21"/>
  <c r="S313" i="21"/>
  <c r="S312" i="21"/>
  <c r="S311" i="21"/>
  <c r="S310" i="21"/>
  <c r="S309" i="21"/>
  <c r="S308" i="21"/>
  <c r="S307" i="21"/>
  <c r="S306" i="21"/>
  <c r="S305" i="21"/>
  <c r="S304" i="21"/>
  <c r="S303" i="21"/>
  <c r="S302" i="21"/>
  <c r="S301" i="21"/>
  <c r="S300" i="21"/>
  <c r="S299" i="21"/>
  <c r="S298" i="21"/>
  <c r="S297" i="21"/>
  <c r="S296" i="21"/>
  <c r="S295" i="21"/>
  <c r="S294" i="21"/>
  <c r="S293" i="21"/>
  <c r="S292" i="21"/>
  <c r="S291" i="21"/>
  <c r="S290" i="21"/>
  <c r="S289" i="21"/>
  <c r="S288" i="21"/>
  <c r="S287" i="21"/>
  <c r="S286" i="21"/>
  <c r="S285" i="21"/>
  <c r="S284" i="21"/>
  <c r="S283" i="21"/>
  <c r="S282" i="21"/>
  <c r="S281" i="21"/>
  <c r="S280" i="21"/>
  <c r="S279" i="21"/>
  <c r="S278" i="21"/>
  <c r="S277" i="21"/>
  <c r="S276" i="21"/>
  <c r="S275" i="21"/>
  <c r="S274" i="21"/>
  <c r="S273" i="21"/>
  <c r="S272" i="21"/>
  <c r="S271" i="21"/>
  <c r="S270" i="21"/>
  <c r="S269" i="21"/>
  <c r="S268" i="21"/>
  <c r="S267" i="21"/>
  <c r="S266" i="21"/>
  <c r="S265" i="21"/>
  <c r="S264" i="21"/>
  <c r="S263" i="21"/>
  <c r="S262" i="21"/>
  <c r="S261" i="21"/>
  <c r="S260" i="21"/>
  <c r="S259" i="21"/>
  <c r="S258" i="21"/>
  <c r="S257" i="21"/>
  <c r="S256" i="21"/>
  <c r="S255" i="21"/>
  <c r="S254" i="21"/>
  <c r="S253" i="21"/>
  <c r="S252" i="21"/>
  <c r="S251" i="21"/>
  <c r="S250" i="21"/>
  <c r="S249" i="21"/>
  <c r="S248" i="21"/>
  <c r="S247" i="21"/>
  <c r="S246" i="21"/>
  <c r="S245" i="21"/>
  <c r="S244" i="21"/>
  <c r="S243" i="21"/>
  <c r="S242" i="21"/>
  <c r="S241" i="21"/>
  <c r="S240" i="21"/>
  <c r="S239" i="21"/>
  <c r="S238" i="21"/>
  <c r="S237" i="21"/>
  <c r="S236" i="21"/>
  <c r="S235" i="21"/>
  <c r="S234" i="21"/>
  <c r="S233" i="21"/>
  <c r="S232" i="21"/>
  <c r="S231" i="21"/>
  <c r="S230" i="21"/>
  <c r="S229" i="21"/>
  <c r="S228" i="21"/>
  <c r="S227" i="21"/>
  <c r="S226" i="21"/>
  <c r="S225" i="21"/>
  <c r="S224" i="21"/>
  <c r="S223" i="21"/>
  <c r="S222" i="21"/>
  <c r="S221" i="21"/>
  <c r="S220" i="21"/>
  <c r="S219" i="21"/>
  <c r="S218" i="21"/>
  <c r="S217" i="21"/>
  <c r="S216" i="21"/>
  <c r="S215" i="21"/>
  <c r="S214" i="21"/>
  <c r="S213" i="21"/>
  <c r="S212" i="21"/>
  <c r="S211" i="21"/>
  <c r="S210" i="21"/>
  <c r="S209" i="21"/>
  <c r="S208" i="21"/>
  <c r="S207" i="21"/>
  <c r="S206" i="21"/>
  <c r="S205" i="21"/>
  <c r="S204" i="21"/>
  <c r="S203" i="21"/>
  <c r="S202" i="21"/>
  <c r="S201" i="21"/>
  <c r="S200" i="21"/>
  <c r="S199" i="21"/>
  <c r="S198" i="21"/>
  <c r="S197" i="21"/>
  <c r="S196" i="21"/>
  <c r="S195" i="21"/>
  <c r="S194" i="21"/>
  <c r="S193" i="21"/>
  <c r="S192" i="21"/>
  <c r="S191" i="21"/>
  <c r="S190" i="21"/>
  <c r="S189" i="21"/>
  <c r="S188" i="21"/>
  <c r="S187" i="21"/>
  <c r="S186" i="21"/>
  <c r="S185" i="21"/>
  <c r="S184" i="21"/>
  <c r="S183" i="21"/>
  <c r="S182" i="21"/>
  <c r="S181" i="21"/>
  <c r="S180" i="21"/>
  <c r="S179" i="21"/>
  <c r="S178" i="21"/>
  <c r="S177" i="21"/>
  <c r="S176" i="21"/>
  <c r="S175" i="21"/>
  <c r="S174" i="21"/>
  <c r="S173" i="21"/>
  <c r="S172" i="21"/>
  <c r="S171" i="21"/>
  <c r="S170" i="21"/>
  <c r="S169" i="21"/>
  <c r="S168" i="21"/>
  <c r="S167" i="21"/>
  <c r="S166" i="21"/>
  <c r="S165" i="21"/>
  <c r="S164" i="21"/>
  <c r="S163" i="21"/>
  <c r="S162" i="21"/>
  <c r="S161" i="21"/>
  <c r="S160" i="21"/>
  <c r="S159" i="21"/>
  <c r="S158" i="21"/>
  <c r="S157" i="21"/>
  <c r="S156" i="21"/>
  <c r="S155" i="21"/>
  <c r="S154" i="21"/>
  <c r="S153" i="21"/>
  <c r="S152" i="21"/>
  <c r="S151" i="21"/>
  <c r="S150" i="21"/>
  <c r="S149" i="21"/>
  <c r="S148" i="21"/>
  <c r="S147" i="21"/>
  <c r="S146" i="21"/>
  <c r="S145" i="21"/>
  <c r="S144" i="21"/>
  <c r="S143" i="21"/>
  <c r="S142" i="21"/>
  <c r="S141" i="21"/>
  <c r="S140" i="21"/>
  <c r="S139" i="21"/>
  <c r="S138" i="21"/>
  <c r="S137" i="21"/>
  <c r="S136" i="21"/>
  <c r="S135" i="21"/>
  <c r="S134" i="21"/>
  <c r="S133" i="21"/>
  <c r="S132" i="21"/>
  <c r="S131" i="21"/>
  <c r="S130" i="21"/>
  <c r="S129" i="21"/>
  <c r="S128" i="21"/>
  <c r="S127" i="21"/>
  <c r="S126" i="21"/>
  <c r="S125" i="21"/>
  <c r="S124" i="21"/>
  <c r="S123" i="21"/>
  <c r="S122" i="21"/>
  <c r="S121" i="21"/>
  <c r="S120" i="21"/>
  <c r="S119" i="21"/>
  <c r="S118" i="21"/>
  <c r="S117" i="21"/>
  <c r="S116" i="21"/>
  <c r="S115" i="21"/>
  <c r="S114" i="21"/>
  <c r="S113" i="21"/>
  <c r="S112" i="21"/>
  <c r="S111" i="21"/>
  <c r="S110" i="21"/>
  <c r="S109" i="21"/>
  <c r="S108" i="21"/>
  <c r="S107" i="21"/>
  <c r="S106" i="21"/>
  <c r="S105" i="21"/>
  <c r="S104" i="21"/>
  <c r="S103" i="21"/>
  <c r="S102" i="21"/>
  <c r="S101" i="21"/>
  <c r="S100" i="21"/>
  <c r="S99" i="21"/>
  <c r="S98" i="21"/>
  <c r="S97" i="21"/>
  <c r="S96" i="21"/>
  <c r="S95" i="21"/>
  <c r="S94" i="21"/>
  <c r="S93" i="21"/>
  <c r="S92" i="21"/>
  <c r="S91" i="21"/>
  <c r="S90" i="21"/>
  <c r="S89" i="21"/>
  <c r="S88" i="21"/>
  <c r="S87" i="21"/>
  <c r="S86" i="21"/>
  <c r="S85" i="21"/>
  <c r="S84" i="21"/>
  <c r="S83" i="21"/>
  <c r="S82" i="21"/>
  <c r="S81" i="21"/>
  <c r="S80" i="21"/>
  <c r="S79" i="21"/>
  <c r="S78" i="21"/>
  <c r="S77" i="21"/>
  <c r="S76" i="21"/>
  <c r="S75" i="21"/>
  <c r="S74" i="21"/>
  <c r="S73" i="21"/>
  <c r="S72" i="21"/>
  <c r="S71" i="21"/>
  <c r="S70" i="21"/>
  <c r="S69" i="21"/>
  <c r="S68" i="21"/>
  <c r="S67" i="21"/>
  <c r="S66" i="21"/>
  <c r="S65" i="21"/>
  <c r="S64" i="21"/>
  <c r="S63" i="21"/>
  <c r="S62" i="21"/>
  <c r="S61" i="21"/>
  <c r="S60" i="21"/>
  <c r="S59" i="21"/>
  <c r="S58" i="21"/>
  <c r="S57" i="21"/>
  <c r="S56" i="21"/>
  <c r="S55" i="21"/>
  <c r="S54" i="21"/>
  <c r="S53" i="21"/>
  <c r="S52" i="21"/>
  <c r="S51" i="21"/>
  <c r="S50" i="21"/>
  <c r="S49" i="21"/>
  <c r="S48" i="21"/>
  <c r="S47" i="21"/>
  <c r="S46" i="21"/>
  <c r="S45" i="21"/>
  <c r="S44" i="21"/>
  <c r="S43" i="21"/>
  <c r="S42" i="21"/>
  <c r="S41" i="21"/>
  <c r="S40" i="21"/>
  <c r="S39" i="21"/>
  <c r="S38" i="21"/>
  <c r="S37" i="21"/>
  <c r="S36" i="21"/>
  <c r="S35" i="21"/>
  <c r="S34" i="21"/>
  <c r="S33" i="21"/>
  <c r="S32" i="21"/>
  <c r="S31" i="21"/>
  <c r="S30" i="21"/>
  <c r="S29" i="21"/>
  <c r="S28" i="21"/>
  <c r="S27" i="21"/>
  <c r="S26" i="21"/>
  <c r="S25" i="21"/>
  <c r="S24" i="21"/>
  <c r="S23" i="21"/>
  <c r="S22" i="21"/>
  <c r="S21" i="21"/>
  <c r="S20" i="21"/>
  <c r="S19" i="21"/>
  <c r="S18" i="21"/>
  <c r="S17" i="21"/>
  <c r="S16" i="21"/>
  <c r="S15" i="21"/>
  <c r="S14" i="21"/>
  <c r="S13" i="21"/>
  <c r="S12" i="21"/>
  <c r="S11" i="21"/>
  <c r="S10" i="21"/>
  <c r="S9" i="21"/>
  <c r="S8" i="21"/>
  <c r="S7" i="21"/>
  <c r="S6" i="21"/>
  <c r="S5" i="21"/>
  <c r="S4" i="21"/>
  <c r="F551" i="21"/>
  <c r="F550" i="21"/>
  <c r="F549" i="21"/>
  <c r="F548" i="21"/>
  <c r="F547" i="21"/>
  <c r="F546" i="21"/>
  <c r="F545" i="21"/>
  <c r="F544" i="21"/>
  <c r="F543" i="21"/>
  <c r="F542" i="21"/>
  <c r="F541" i="21"/>
  <c r="F540" i="21"/>
  <c r="F539" i="21"/>
  <c r="F538" i="21"/>
  <c r="F537" i="21"/>
  <c r="F536" i="21"/>
  <c r="F535" i="21"/>
  <c r="F534" i="21"/>
  <c r="F533" i="21"/>
  <c r="F532" i="21"/>
  <c r="F531" i="21"/>
  <c r="F530" i="21"/>
  <c r="F529" i="21"/>
  <c r="F528" i="21"/>
  <c r="F527" i="21"/>
  <c r="F526" i="21"/>
  <c r="F525" i="21"/>
  <c r="F524" i="21"/>
  <c r="F523" i="21"/>
  <c r="F522" i="21"/>
  <c r="F521" i="21"/>
  <c r="F520" i="21"/>
  <c r="F519" i="21"/>
  <c r="F518" i="21"/>
  <c r="F517" i="21"/>
  <c r="F516" i="21"/>
  <c r="F515" i="21"/>
  <c r="F514" i="21"/>
  <c r="F513" i="21"/>
  <c r="F512" i="21"/>
  <c r="F511" i="21"/>
  <c r="F510" i="21"/>
  <c r="F509" i="21"/>
  <c r="F508" i="21"/>
  <c r="F507" i="21"/>
  <c r="F506" i="21"/>
  <c r="F505" i="21"/>
  <c r="F504" i="21"/>
  <c r="F503" i="21"/>
  <c r="F502" i="21"/>
  <c r="F501" i="21"/>
  <c r="F500" i="21"/>
  <c r="F499" i="21"/>
  <c r="F498" i="21"/>
  <c r="F497" i="21"/>
  <c r="F496" i="21"/>
  <c r="F495" i="21"/>
  <c r="F494" i="21"/>
  <c r="F493" i="21"/>
  <c r="F492" i="21"/>
  <c r="F491" i="21"/>
  <c r="F490" i="21"/>
  <c r="F489" i="21"/>
  <c r="F488" i="21"/>
  <c r="F487" i="21"/>
  <c r="F486" i="21"/>
  <c r="F485" i="21"/>
  <c r="F484" i="21"/>
  <c r="F483" i="21"/>
  <c r="F482" i="21"/>
  <c r="F481" i="21"/>
  <c r="F480" i="21"/>
  <c r="F479" i="21"/>
  <c r="F478" i="21"/>
  <c r="F477" i="21"/>
  <c r="F476" i="21"/>
  <c r="F475" i="21"/>
  <c r="F474" i="21"/>
  <c r="F473" i="21"/>
  <c r="F472" i="21"/>
  <c r="F471" i="21"/>
  <c r="F470" i="21"/>
  <c r="F469" i="21"/>
  <c r="F468" i="21"/>
  <c r="F467" i="21"/>
  <c r="F466" i="21"/>
  <c r="F465" i="21"/>
  <c r="F464" i="21"/>
  <c r="F463" i="21"/>
  <c r="F462" i="21"/>
  <c r="F461" i="21"/>
  <c r="F460" i="21"/>
  <c r="F459" i="21"/>
  <c r="F458" i="21"/>
  <c r="F457" i="21"/>
  <c r="F456" i="21"/>
  <c r="F455" i="21"/>
  <c r="F454" i="21"/>
  <c r="F453" i="21"/>
  <c r="F452" i="21"/>
  <c r="F451" i="21"/>
  <c r="F450" i="21"/>
  <c r="F449" i="21"/>
  <c r="F448" i="21"/>
  <c r="F447" i="21"/>
  <c r="F446" i="21"/>
  <c r="F445" i="21"/>
  <c r="F444" i="21"/>
  <c r="F443" i="21"/>
  <c r="F442" i="21"/>
  <c r="F441" i="21"/>
  <c r="F440" i="21"/>
  <c r="F439" i="21"/>
  <c r="F438" i="21"/>
  <c r="F437" i="21"/>
  <c r="F436" i="21"/>
  <c r="F435" i="21"/>
  <c r="F434" i="21"/>
  <c r="F433" i="21"/>
  <c r="F432" i="21"/>
  <c r="F431" i="21"/>
  <c r="F430" i="21"/>
  <c r="F429" i="21"/>
  <c r="F428" i="21"/>
  <c r="F427" i="21"/>
  <c r="F426" i="21"/>
  <c r="F425" i="21"/>
  <c r="F424" i="21"/>
  <c r="F423" i="21"/>
  <c r="F422" i="21"/>
  <c r="F421" i="21"/>
  <c r="F420" i="21"/>
  <c r="F419" i="21"/>
  <c r="F418" i="21"/>
  <c r="F417" i="21"/>
  <c r="F416" i="21"/>
  <c r="F415" i="21"/>
  <c r="F414" i="21"/>
  <c r="F413" i="21"/>
  <c r="F412" i="21"/>
  <c r="F411" i="21"/>
  <c r="F410" i="21"/>
  <c r="F409" i="21"/>
  <c r="F408" i="21"/>
  <c r="F407" i="21"/>
  <c r="F406" i="21"/>
  <c r="F405" i="21"/>
  <c r="F404" i="21"/>
  <c r="F403" i="21"/>
  <c r="F402" i="21"/>
  <c r="F401" i="21"/>
  <c r="F400" i="21"/>
  <c r="F399" i="21"/>
  <c r="F398" i="21"/>
  <c r="F397" i="21"/>
  <c r="F396" i="21"/>
  <c r="F395" i="21"/>
  <c r="F394" i="21"/>
  <c r="F393" i="21"/>
  <c r="F392" i="21"/>
  <c r="F391" i="21"/>
  <c r="F390" i="21"/>
  <c r="F389" i="21"/>
  <c r="F388" i="21"/>
  <c r="F387" i="21"/>
  <c r="F386" i="21"/>
  <c r="F385" i="21"/>
  <c r="F384" i="21"/>
  <c r="F383" i="21"/>
  <c r="F382" i="21"/>
  <c r="F381" i="21"/>
  <c r="F380" i="21"/>
  <c r="F379" i="21"/>
  <c r="F378" i="21"/>
  <c r="F377" i="21"/>
  <c r="F376" i="21"/>
  <c r="F375" i="21"/>
  <c r="F374" i="21"/>
  <c r="F373" i="21"/>
  <c r="F372" i="21"/>
  <c r="F371" i="21"/>
  <c r="F370" i="21"/>
  <c r="F369" i="21"/>
  <c r="F368" i="21"/>
  <c r="F367" i="21"/>
  <c r="F366" i="21"/>
  <c r="F365" i="21"/>
  <c r="F364" i="21"/>
  <c r="F363" i="21"/>
  <c r="F362" i="21"/>
  <c r="F361" i="21"/>
  <c r="F360" i="21"/>
  <c r="F359" i="21"/>
  <c r="F358" i="21"/>
  <c r="F357" i="21"/>
  <c r="F356" i="21"/>
  <c r="F355" i="21"/>
  <c r="F354" i="21"/>
  <c r="F353" i="21"/>
  <c r="F352" i="21"/>
  <c r="F351" i="21"/>
  <c r="F350" i="21"/>
  <c r="F349" i="21"/>
  <c r="F348" i="21"/>
  <c r="F347" i="21"/>
  <c r="F346" i="21"/>
  <c r="F345" i="21"/>
  <c r="F344" i="21"/>
  <c r="F343" i="21"/>
  <c r="F342" i="21"/>
  <c r="F341" i="21"/>
  <c r="F340" i="21"/>
  <c r="F339" i="21"/>
  <c r="F338" i="21"/>
  <c r="F337" i="21"/>
  <c r="F336" i="21"/>
  <c r="F335" i="21"/>
  <c r="F334" i="21"/>
  <c r="F333" i="21"/>
  <c r="F332" i="21"/>
  <c r="F331" i="21"/>
  <c r="F330" i="21"/>
  <c r="F329" i="21"/>
  <c r="F328" i="21"/>
  <c r="F327" i="21"/>
  <c r="F326" i="21"/>
  <c r="F325" i="21"/>
  <c r="F324" i="21"/>
  <c r="F323" i="21"/>
  <c r="F322" i="21"/>
  <c r="F321" i="21"/>
  <c r="F320" i="21"/>
  <c r="F319" i="21"/>
  <c r="F318" i="21"/>
  <c r="F317" i="21"/>
  <c r="F316" i="21"/>
  <c r="F315" i="21"/>
  <c r="F314" i="21"/>
  <c r="F313" i="21"/>
  <c r="F312" i="21"/>
  <c r="F311" i="21"/>
  <c r="F310" i="21"/>
  <c r="F309" i="21"/>
  <c r="F308" i="21"/>
  <c r="F307" i="21"/>
  <c r="F306" i="21"/>
  <c r="F305" i="21"/>
  <c r="F304" i="21"/>
  <c r="F303" i="21"/>
  <c r="F302" i="21"/>
  <c r="F301" i="21"/>
  <c r="F300" i="21"/>
  <c r="F299" i="21"/>
  <c r="F298" i="21"/>
  <c r="F297" i="21"/>
  <c r="F296" i="21"/>
  <c r="F295" i="21"/>
  <c r="F294" i="21"/>
  <c r="F293" i="21"/>
  <c r="F292" i="21"/>
  <c r="F291" i="21"/>
  <c r="F290" i="21"/>
  <c r="F289" i="21"/>
  <c r="F288" i="21"/>
  <c r="F287" i="21"/>
  <c r="F286" i="21"/>
  <c r="F285" i="21"/>
  <c r="F284" i="21"/>
  <c r="F283" i="21"/>
  <c r="F282" i="21"/>
  <c r="F281" i="21"/>
  <c r="F280" i="21"/>
  <c r="F279" i="21"/>
  <c r="F278" i="21"/>
  <c r="F277" i="21"/>
  <c r="F276" i="21"/>
  <c r="F275" i="21"/>
  <c r="F274" i="21"/>
  <c r="F273" i="21"/>
  <c r="F272" i="21"/>
  <c r="F271" i="21"/>
  <c r="F270" i="21"/>
  <c r="F269" i="21"/>
  <c r="F268" i="21"/>
  <c r="F267" i="21"/>
  <c r="F266" i="21"/>
  <c r="F265" i="21"/>
  <c r="F264" i="21"/>
  <c r="F263" i="21"/>
  <c r="F262" i="21"/>
  <c r="F261" i="21"/>
  <c r="F260" i="21"/>
  <c r="F259" i="21"/>
  <c r="F258" i="21"/>
  <c r="F257" i="21"/>
  <c r="F256" i="21"/>
  <c r="F255" i="21"/>
  <c r="F254" i="21"/>
  <c r="F253" i="21"/>
  <c r="F252" i="21"/>
  <c r="F251" i="21"/>
  <c r="F250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7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6" i="21"/>
  <c r="F185" i="21"/>
  <c r="F184" i="21"/>
  <c r="F183" i="21"/>
  <c r="F182" i="21"/>
  <c r="F181" i="21"/>
  <c r="F180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2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8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4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5" i="21"/>
  <c r="F64" i="21"/>
  <c r="F63" i="21"/>
  <c r="F62" i="21"/>
  <c r="F61" i="21"/>
  <c r="F60" i="21"/>
  <c r="F59" i="21"/>
  <c r="F58" i="21"/>
  <c r="F57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4" i="21"/>
  <c r="F43" i="21"/>
  <c r="F42" i="21"/>
  <c r="F41" i="21"/>
  <c r="F40" i="21"/>
  <c r="F39" i="21"/>
  <c r="F38" i="21"/>
  <c r="F37" i="21"/>
  <c r="F36" i="21"/>
  <c r="F35" i="21"/>
  <c r="F34" i="21"/>
  <c r="F33" i="21"/>
  <c r="F32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F14" i="21"/>
  <c r="F13" i="21"/>
  <c r="F12" i="21"/>
  <c r="F11" i="21"/>
  <c r="F10" i="21"/>
  <c r="F9" i="21"/>
  <c r="F8" i="21"/>
  <c r="F7" i="21"/>
  <c r="F6" i="21"/>
  <c r="F5" i="21"/>
  <c r="F4" i="21"/>
  <c r="AI552" i="21" l="1"/>
  <c r="AH552" i="21"/>
  <c r="AF552" i="21"/>
  <c r="AE552" i="21"/>
  <c r="AD552" i="21"/>
  <c r="AC552" i="21"/>
  <c r="AB552" i="21"/>
  <c r="Z552" i="21"/>
  <c r="Y552" i="21"/>
  <c r="T552" i="21"/>
  <c r="Q552" i="21"/>
  <c r="P552" i="21"/>
  <c r="M552" i="21"/>
  <c r="L552" i="21"/>
  <c r="K552" i="21"/>
  <c r="J552" i="21"/>
  <c r="H552" i="21"/>
  <c r="G552" i="21"/>
  <c r="E552" i="21"/>
  <c r="A552" i="21"/>
  <c r="U551" i="21"/>
  <c r="R551" i="21"/>
  <c r="I551" i="21"/>
  <c r="N551" i="21" s="1"/>
  <c r="U550" i="21"/>
  <c r="R550" i="21"/>
  <c r="I550" i="21"/>
  <c r="N550" i="21" s="1"/>
  <c r="U549" i="21"/>
  <c r="R549" i="21"/>
  <c r="I549" i="21"/>
  <c r="N549" i="21" s="1"/>
  <c r="U548" i="21"/>
  <c r="R548" i="21"/>
  <c r="I548" i="21"/>
  <c r="N548" i="21" s="1"/>
  <c r="U547" i="21"/>
  <c r="R547" i="21"/>
  <c r="I547" i="21"/>
  <c r="N547" i="21" s="1"/>
  <c r="U546" i="21"/>
  <c r="R546" i="21"/>
  <c r="I546" i="21"/>
  <c r="N546" i="21" s="1"/>
  <c r="U545" i="21"/>
  <c r="R545" i="21"/>
  <c r="I545" i="21"/>
  <c r="N545" i="21" s="1"/>
  <c r="U544" i="21"/>
  <c r="R544" i="21"/>
  <c r="I544" i="21"/>
  <c r="N544" i="21" s="1"/>
  <c r="U543" i="21"/>
  <c r="R543" i="21"/>
  <c r="I543" i="21"/>
  <c r="N543" i="21" s="1"/>
  <c r="U542" i="21"/>
  <c r="R542" i="21"/>
  <c r="I542" i="21"/>
  <c r="N542" i="21" s="1"/>
  <c r="U541" i="21"/>
  <c r="R541" i="21"/>
  <c r="I541" i="21"/>
  <c r="N541" i="21" s="1"/>
  <c r="U540" i="21"/>
  <c r="R540" i="21"/>
  <c r="I540" i="21"/>
  <c r="N540" i="21" s="1"/>
  <c r="U539" i="21"/>
  <c r="R539" i="21"/>
  <c r="I539" i="21"/>
  <c r="N539" i="21" s="1"/>
  <c r="U538" i="21"/>
  <c r="R538" i="21"/>
  <c r="I538" i="21"/>
  <c r="N538" i="21" s="1"/>
  <c r="U537" i="21"/>
  <c r="R537" i="21"/>
  <c r="I537" i="21"/>
  <c r="N537" i="21" s="1"/>
  <c r="U536" i="21"/>
  <c r="R536" i="21"/>
  <c r="I536" i="21"/>
  <c r="N536" i="21" s="1"/>
  <c r="U535" i="21"/>
  <c r="R535" i="21"/>
  <c r="I535" i="21"/>
  <c r="N535" i="21" s="1"/>
  <c r="U534" i="21"/>
  <c r="R534" i="21"/>
  <c r="I534" i="21"/>
  <c r="N534" i="21" s="1"/>
  <c r="U533" i="21"/>
  <c r="R533" i="21"/>
  <c r="I533" i="21"/>
  <c r="N533" i="21" s="1"/>
  <c r="U532" i="21"/>
  <c r="R532" i="21"/>
  <c r="I532" i="21"/>
  <c r="N532" i="21" s="1"/>
  <c r="U531" i="21"/>
  <c r="R531" i="21"/>
  <c r="I531" i="21"/>
  <c r="N531" i="21" s="1"/>
  <c r="U530" i="21"/>
  <c r="R530" i="21"/>
  <c r="I530" i="21"/>
  <c r="N530" i="21" s="1"/>
  <c r="U529" i="21"/>
  <c r="R529" i="21"/>
  <c r="I529" i="21"/>
  <c r="N529" i="21" s="1"/>
  <c r="U528" i="21"/>
  <c r="R528" i="21"/>
  <c r="I528" i="21"/>
  <c r="N528" i="21" s="1"/>
  <c r="U527" i="21"/>
  <c r="R527" i="21"/>
  <c r="I527" i="21"/>
  <c r="N527" i="21" s="1"/>
  <c r="U526" i="21"/>
  <c r="R526" i="21"/>
  <c r="I526" i="21"/>
  <c r="N526" i="21" s="1"/>
  <c r="U525" i="21"/>
  <c r="R525" i="21"/>
  <c r="I525" i="21"/>
  <c r="N525" i="21" s="1"/>
  <c r="U524" i="21"/>
  <c r="R524" i="21"/>
  <c r="I524" i="21"/>
  <c r="N524" i="21" s="1"/>
  <c r="U523" i="21"/>
  <c r="R523" i="21"/>
  <c r="I523" i="21"/>
  <c r="N523" i="21" s="1"/>
  <c r="U522" i="21"/>
  <c r="R522" i="21"/>
  <c r="I522" i="21"/>
  <c r="N522" i="21" s="1"/>
  <c r="U521" i="21"/>
  <c r="R521" i="21"/>
  <c r="I521" i="21"/>
  <c r="N521" i="21" s="1"/>
  <c r="U520" i="21"/>
  <c r="R520" i="21"/>
  <c r="I520" i="21"/>
  <c r="N520" i="21" s="1"/>
  <c r="U519" i="21"/>
  <c r="R519" i="21"/>
  <c r="I519" i="21"/>
  <c r="N519" i="21" s="1"/>
  <c r="U518" i="21"/>
  <c r="R518" i="21"/>
  <c r="I518" i="21"/>
  <c r="N518" i="21" s="1"/>
  <c r="U517" i="21"/>
  <c r="R517" i="21"/>
  <c r="I517" i="21"/>
  <c r="N517" i="21" s="1"/>
  <c r="U516" i="21"/>
  <c r="R516" i="21"/>
  <c r="I516" i="21"/>
  <c r="N516" i="21" s="1"/>
  <c r="U515" i="21"/>
  <c r="R515" i="21"/>
  <c r="I515" i="21"/>
  <c r="N515" i="21" s="1"/>
  <c r="U514" i="21"/>
  <c r="R514" i="21"/>
  <c r="I514" i="21"/>
  <c r="N514" i="21" s="1"/>
  <c r="U513" i="21"/>
  <c r="R513" i="21"/>
  <c r="I513" i="21"/>
  <c r="N513" i="21" s="1"/>
  <c r="U512" i="21"/>
  <c r="R512" i="21"/>
  <c r="I512" i="21"/>
  <c r="N512" i="21" s="1"/>
  <c r="U511" i="21"/>
  <c r="R511" i="21"/>
  <c r="I511" i="21"/>
  <c r="N511" i="21" s="1"/>
  <c r="U510" i="21"/>
  <c r="R510" i="21"/>
  <c r="I510" i="21"/>
  <c r="N510" i="21" s="1"/>
  <c r="U509" i="21"/>
  <c r="R509" i="21"/>
  <c r="I509" i="21"/>
  <c r="N509" i="21" s="1"/>
  <c r="U508" i="21"/>
  <c r="R508" i="21"/>
  <c r="I508" i="21"/>
  <c r="N508" i="21" s="1"/>
  <c r="U507" i="21"/>
  <c r="R507" i="21"/>
  <c r="I507" i="21"/>
  <c r="N507" i="21" s="1"/>
  <c r="U506" i="21"/>
  <c r="R506" i="21"/>
  <c r="I506" i="21"/>
  <c r="N506" i="21" s="1"/>
  <c r="U505" i="21"/>
  <c r="R505" i="21"/>
  <c r="I505" i="21"/>
  <c r="N505" i="21" s="1"/>
  <c r="U504" i="21"/>
  <c r="R504" i="21"/>
  <c r="I504" i="21"/>
  <c r="N504" i="21" s="1"/>
  <c r="U503" i="21"/>
  <c r="R503" i="21"/>
  <c r="I503" i="21"/>
  <c r="N503" i="21" s="1"/>
  <c r="U502" i="21"/>
  <c r="R502" i="21"/>
  <c r="I502" i="21"/>
  <c r="N502" i="21" s="1"/>
  <c r="U501" i="21"/>
  <c r="R501" i="21"/>
  <c r="I501" i="21"/>
  <c r="N501" i="21" s="1"/>
  <c r="U500" i="21"/>
  <c r="R500" i="21"/>
  <c r="I500" i="21"/>
  <c r="N500" i="21" s="1"/>
  <c r="U499" i="21"/>
  <c r="R499" i="21"/>
  <c r="I499" i="21"/>
  <c r="N499" i="21" s="1"/>
  <c r="U498" i="21"/>
  <c r="R498" i="21"/>
  <c r="I498" i="21"/>
  <c r="N498" i="21" s="1"/>
  <c r="U497" i="21"/>
  <c r="R497" i="21"/>
  <c r="I497" i="21"/>
  <c r="N497" i="21" s="1"/>
  <c r="U496" i="21"/>
  <c r="R496" i="21"/>
  <c r="I496" i="21"/>
  <c r="N496" i="21" s="1"/>
  <c r="U495" i="21"/>
  <c r="R495" i="21"/>
  <c r="I495" i="21"/>
  <c r="N495" i="21" s="1"/>
  <c r="U494" i="21"/>
  <c r="R494" i="21"/>
  <c r="I494" i="21"/>
  <c r="N494" i="21" s="1"/>
  <c r="U493" i="21"/>
  <c r="R493" i="21"/>
  <c r="I493" i="21"/>
  <c r="N493" i="21" s="1"/>
  <c r="U492" i="21"/>
  <c r="R492" i="21"/>
  <c r="I492" i="21"/>
  <c r="N492" i="21" s="1"/>
  <c r="U491" i="21"/>
  <c r="R491" i="21"/>
  <c r="I491" i="21"/>
  <c r="N491" i="21" s="1"/>
  <c r="U490" i="21"/>
  <c r="R490" i="21"/>
  <c r="I490" i="21"/>
  <c r="N490" i="21" s="1"/>
  <c r="U489" i="21"/>
  <c r="R489" i="21"/>
  <c r="I489" i="21"/>
  <c r="N489" i="21" s="1"/>
  <c r="U488" i="21"/>
  <c r="R488" i="21"/>
  <c r="I488" i="21"/>
  <c r="N488" i="21" s="1"/>
  <c r="U487" i="21"/>
  <c r="R487" i="21"/>
  <c r="I487" i="21"/>
  <c r="N487" i="21" s="1"/>
  <c r="U486" i="21"/>
  <c r="R486" i="21"/>
  <c r="I486" i="21"/>
  <c r="N486" i="21" s="1"/>
  <c r="U485" i="21"/>
  <c r="R485" i="21"/>
  <c r="I485" i="21"/>
  <c r="N485" i="21" s="1"/>
  <c r="U484" i="21"/>
  <c r="R484" i="21"/>
  <c r="I484" i="21"/>
  <c r="N484" i="21" s="1"/>
  <c r="U483" i="21"/>
  <c r="R483" i="21"/>
  <c r="I483" i="21"/>
  <c r="N483" i="21" s="1"/>
  <c r="U482" i="21"/>
  <c r="R482" i="21"/>
  <c r="I482" i="21"/>
  <c r="N482" i="21" s="1"/>
  <c r="U481" i="21"/>
  <c r="R481" i="21"/>
  <c r="I481" i="21"/>
  <c r="N481" i="21" s="1"/>
  <c r="U480" i="21"/>
  <c r="R480" i="21"/>
  <c r="I480" i="21"/>
  <c r="N480" i="21" s="1"/>
  <c r="U479" i="21"/>
  <c r="R479" i="21"/>
  <c r="I479" i="21"/>
  <c r="N479" i="21" s="1"/>
  <c r="U478" i="21"/>
  <c r="R478" i="21"/>
  <c r="I478" i="21"/>
  <c r="N478" i="21" s="1"/>
  <c r="U477" i="21"/>
  <c r="R477" i="21"/>
  <c r="I477" i="21"/>
  <c r="N477" i="21" s="1"/>
  <c r="U476" i="21"/>
  <c r="R476" i="21"/>
  <c r="I476" i="21"/>
  <c r="N476" i="21" s="1"/>
  <c r="U475" i="21"/>
  <c r="R475" i="21"/>
  <c r="I475" i="21"/>
  <c r="N475" i="21" s="1"/>
  <c r="U474" i="21"/>
  <c r="R474" i="21"/>
  <c r="I474" i="21"/>
  <c r="N474" i="21" s="1"/>
  <c r="U473" i="21"/>
  <c r="R473" i="21"/>
  <c r="I473" i="21"/>
  <c r="N473" i="21" s="1"/>
  <c r="U472" i="21"/>
  <c r="R472" i="21"/>
  <c r="I472" i="21"/>
  <c r="N472" i="21" s="1"/>
  <c r="U471" i="21"/>
  <c r="R471" i="21"/>
  <c r="I471" i="21"/>
  <c r="N471" i="21" s="1"/>
  <c r="U470" i="21"/>
  <c r="R470" i="21"/>
  <c r="I470" i="21"/>
  <c r="N470" i="21" s="1"/>
  <c r="U469" i="21"/>
  <c r="R469" i="21"/>
  <c r="I469" i="21"/>
  <c r="N469" i="21" s="1"/>
  <c r="U468" i="21"/>
  <c r="R468" i="21"/>
  <c r="I468" i="21"/>
  <c r="N468" i="21" s="1"/>
  <c r="U467" i="21"/>
  <c r="R467" i="21"/>
  <c r="I467" i="21"/>
  <c r="N467" i="21" s="1"/>
  <c r="U466" i="21"/>
  <c r="R466" i="21"/>
  <c r="I466" i="21"/>
  <c r="N466" i="21" s="1"/>
  <c r="U465" i="21"/>
  <c r="R465" i="21"/>
  <c r="I465" i="21"/>
  <c r="N465" i="21" s="1"/>
  <c r="U464" i="21"/>
  <c r="R464" i="21"/>
  <c r="I464" i="21"/>
  <c r="N464" i="21" s="1"/>
  <c r="U463" i="21"/>
  <c r="R463" i="21"/>
  <c r="I463" i="21"/>
  <c r="N463" i="21" s="1"/>
  <c r="U462" i="21"/>
  <c r="R462" i="21"/>
  <c r="I462" i="21"/>
  <c r="N462" i="21" s="1"/>
  <c r="U461" i="21"/>
  <c r="R461" i="21"/>
  <c r="I461" i="21"/>
  <c r="N461" i="21" s="1"/>
  <c r="U460" i="21"/>
  <c r="R460" i="21"/>
  <c r="I460" i="21"/>
  <c r="N460" i="21" s="1"/>
  <c r="U459" i="21"/>
  <c r="R459" i="21"/>
  <c r="I459" i="21"/>
  <c r="N459" i="21" s="1"/>
  <c r="U458" i="21"/>
  <c r="R458" i="21"/>
  <c r="I458" i="21"/>
  <c r="N458" i="21" s="1"/>
  <c r="U457" i="21"/>
  <c r="R457" i="21"/>
  <c r="I457" i="21"/>
  <c r="N457" i="21" s="1"/>
  <c r="U456" i="21"/>
  <c r="R456" i="21"/>
  <c r="I456" i="21"/>
  <c r="N456" i="21" s="1"/>
  <c r="U455" i="21"/>
  <c r="R455" i="21"/>
  <c r="I455" i="21"/>
  <c r="N455" i="21" s="1"/>
  <c r="U454" i="21"/>
  <c r="R454" i="21"/>
  <c r="I454" i="21"/>
  <c r="N454" i="21" s="1"/>
  <c r="U453" i="21"/>
  <c r="R453" i="21"/>
  <c r="I453" i="21"/>
  <c r="N453" i="21" s="1"/>
  <c r="U452" i="21"/>
  <c r="R452" i="21"/>
  <c r="I452" i="21"/>
  <c r="N452" i="21" s="1"/>
  <c r="U451" i="21"/>
  <c r="R451" i="21"/>
  <c r="I451" i="21"/>
  <c r="N451" i="21" s="1"/>
  <c r="U450" i="21"/>
  <c r="R450" i="21"/>
  <c r="I450" i="21"/>
  <c r="N450" i="21" s="1"/>
  <c r="U449" i="21"/>
  <c r="R449" i="21"/>
  <c r="I449" i="21"/>
  <c r="N449" i="21" s="1"/>
  <c r="U448" i="21"/>
  <c r="R448" i="21"/>
  <c r="I448" i="21"/>
  <c r="N448" i="21" s="1"/>
  <c r="U447" i="21"/>
  <c r="R447" i="21"/>
  <c r="I447" i="21"/>
  <c r="N447" i="21" s="1"/>
  <c r="U446" i="21"/>
  <c r="R446" i="21"/>
  <c r="I446" i="21"/>
  <c r="N446" i="21" s="1"/>
  <c r="U445" i="21"/>
  <c r="R445" i="21"/>
  <c r="I445" i="21"/>
  <c r="N445" i="21" s="1"/>
  <c r="U444" i="21"/>
  <c r="R444" i="21"/>
  <c r="I444" i="21"/>
  <c r="N444" i="21" s="1"/>
  <c r="U443" i="21"/>
  <c r="R443" i="21"/>
  <c r="I443" i="21"/>
  <c r="N443" i="21" s="1"/>
  <c r="U442" i="21"/>
  <c r="R442" i="21"/>
  <c r="I442" i="21"/>
  <c r="N442" i="21" s="1"/>
  <c r="U441" i="21"/>
  <c r="R441" i="21"/>
  <c r="I441" i="21"/>
  <c r="N441" i="21" s="1"/>
  <c r="U440" i="21"/>
  <c r="R440" i="21"/>
  <c r="I440" i="21"/>
  <c r="N440" i="21" s="1"/>
  <c r="U439" i="21"/>
  <c r="R439" i="21"/>
  <c r="I439" i="21"/>
  <c r="N439" i="21" s="1"/>
  <c r="U438" i="21"/>
  <c r="R438" i="21"/>
  <c r="I438" i="21"/>
  <c r="N438" i="21" s="1"/>
  <c r="U437" i="21"/>
  <c r="R437" i="21"/>
  <c r="I437" i="21"/>
  <c r="N437" i="21" s="1"/>
  <c r="U436" i="21"/>
  <c r="R436" i="21"/>
  <c r="I436" i="21"/>
  <c r="N436" i="21" s="1"/>
  <c r="U435" i="21"/>
  <c r="R435" i="21"/>
  <c r="I435" i="21"/>
  <c r="N435" i="21" s="1"/>
  <c r="U434" i="21"/>
  <c r="R434" i="21"/>
  <c r="I434" i="21"/>
  <c r="N434" i="21" s="1"/>
  <c r="U433" i="21"/>
  <c r="R433" i="21"/>
  <c r="I433" i="21"/>
  <c r="N433" i="21" s="1"/>
  <c r="U432" i="21"/>
  <c r="R432" i="21"/>
  <c r="I432" i="21"/>
  <c r="N432" i="21" s="1"/>
  <c r="U431" i="21"/>
  <c r="R431" i="21"/>
  <c r="I431" i="21"/>
  <c r="N431" i="21" s="1"/>
  <c r="U430" i="21"/>
  <c r="R430" i="21"/>
  <c r="I430" i="21"/>
  <c r="N430" i="21" s="1"/>
  <c r="U429" i="21"/>
  <c r="R429" i="21"/>
  <c r="I429" i="21"/>
  <c r="N429" i="21" s="1"/>
  <c r="U428" i="21"/>
  <c r="R428" i="21"/>
  <c r="I428" i="21"/>
  <c r="N428" i="21" s="1"/>
  <c r="U427" i="21"/>
  <c r="R427" i="21"/>
  <c r="I427" i="21"/>
  <c r="N427" i="21" s="1"/>
  <c r="U426" i="21"/>
  <c r="R426" i="21"/>
  <c r="I426" i="21"/>
  <c r="N426" i="21" s="1"/>
  <c r="U425" i="21"/>
  <c r="R425" i="21"/>
  <c r="I425" i="21"/>
  <c r="N425" i="21" s="1"/>
  <c r="U424" i="21"/>
  <c r="R424" i="21"/>
  <c r="I424" i="21"/>
  <c r="N424" i="21" s="1"/>
  <c r="U423" i="21"/>
  <c r="R423" i="21"/>
  <c r="I423" i="21"/>
  <c r="N423" i="21" s="1"/>
  <c r="U422" i="21"/>
  <c r="R422" i="21"/>
  <c r="I422" i="21"/>
  <c r="N422" i="21" s="1"/>
  <c r="U421" i="21"/>
  <c r="R421" i="21"/>
  <c r="I421" i="21"/>
  <c r="N421" i="21" s="1"/>
  <c r="U420" i="21"/>
  <c r="R420" i="21"/>
  <c r="I420" i="21"/>
  <c r="N420" i="21" s="1"/>
  <c r="U419" i="21"/>
  <c r="R419" i="21"/>
  <c r="I419" i="21"/>
  <c r="N419" i="21" s="1"/>
  <c r="U418" i="21"/>
  <c r="R418" i="21"/>
  <c r="I418" i="21"/>
  <c r="N418" i="21" s="1"/>
  <c r="U417" i="21"/>
  <c r="R417" i="21"/>
  <c r="I417" i="21"/>
  <c r="N417" i="21" s="1"/>
  <c r="U416" i="21"/>
  <c r="R416" i="21"/>
  <c r="I416" i="21"/>
  <c r="N416" i="21" s="1"/>
  <c r="U415" i="21"/>
  <c r="R415" i="21"/>
  <c r="I415" i="21"/>
  <c r="N415" i="21" s="1"/>
  <c r="U414" i="21"/>
  <c r="R414" i="21"/>
  <c r="I414" i="21"/>
  <c r="N414" i="21" s="1"/>
  <c r="U413" i="21"/>
  <c r="R413" i="21"/>
  <c r="I413" i="21"/>
  <c r="N413" i="21" s="1"/>
  <c r="U412" i="21"/>
  <c r="R412" i="21"/>
  <c r="I412" i="21"/>
  <c r="N412" i="21" s="1"/>
  <c r="U411" i="21"/>
  <c r="R411" i="21"/>
  <c r="I411" i="21"/>
  <c r="N411" i="21" s="1"/>
  <c r="U410" i="21"/>
  <c r="R410" i="21"/>
  <c r="I410" i="21"/>
  <c r="N410" i="21" s="1"/>
  <c r="U409" i="21"/>
  <c r="R409" i="21"/>
  <c r="I409" i="21"/>
  <c r="N409" i="21" s="1"/>
  <c r="U408" i="21"/>
  <c r="R408" i="21"/>
  <c r="I408" i="21"/>
  <c r="N408" i="21" s="1"/>
  <c r="U407" i="21"/>
  <c r="R407" i="21"/>
  <c r="I407" i="21"/>
  <c r="N407" i="21" s="1"/>
  <c r="U406" i="21"/>
  <c r="R406" i="21"/>
  <c r="I406" i="21"/>
  <c r="N406" i="21" s="1"/>
  <c r="U405" i="21"/>
  <c r="R405" i="21"/>
  <c r="I405" i="21"/>
  <c r="N405" i="21" s="1"/>
  <c r="U404" i="21"/>
  <c r="R404" i="21"/>
  <c r="I404" i="21"/>
  <c r="N404" i="21" s="1"/>
  <c r="U403" i="21"/>
  <c r="R403" i="21"/>
  <c r="I403" i="21"/>
  <c r="N403" i="21" s="1"/>
  <c r="U402" i="21"/>
  <c r="R402" i="21"/>
  <c r="I402" i="21"/>
  <c r="N402" i="21" s="1"/>
  <c r="U401" i="21"/>
  <c r="R401" i="21"/>
  <c r="I401" i="21"/>
  <c r="N401" i="21" s="1"/>
  <c r="U400" i="21"/>
  <c r="R400" i="21"/>
  <c r="I400" i="21"/>
  <c r="N400" i="21" s="1"/>
  <c r="U399" i="21"/>
  <c r="R399" i="21"/>
  <c r="I399" i="21"/>
  <c r="N399" i="21" s="1"/>
  <c r="U398" i="21"/>
  <c r="R398" i="21"/>
  <c r="I398" i="21"/>
  <c r="N398" i="21" s="1"/>
  <c r="U397" i="21"/>
  <c r="R397" i="21"/>
  <c r="I397" i="21"/>
  <c r="N397" i="21" s="1"/>
  <c r="U396" i="21"/>
  <c r="R396" i="21"/>
  <c r="I396" i="21"/>
  <c r="N396" i="21" s="1"/>
  <c r="U395" i="21"/>
  <c r="R395" i="21"/>
  <c r="I395" i="21"/>
  <c r="N395" i="21" s="1"/>
  <c r="U394" i="21"/>
  <c r="R394" i="21"/>
  <c r="I394" i="21"/>
  <c r="N394" i="21" s="1"/>
  <c r="U393" i="21"/>
  <c r="R393" i="21"/>
  <c r="I393" i="21"/>
  <c r="N393" i="21" s="1"/>
  <c r="U392" i="21"/>
  <c r="R392" i="21"/>
  <c r="I392" i="21"/>
  <c r="N392" i="21" s="1"/>
  <c r="U391" i="21"/>
  <c r="R391" i="21"/>
  <c r="I391" i="21"/>
  <c r="N391" i="21" s="1"/>
  <c r="U390" i="21"/>
  <c r="R390" i="21"/>
  <c r="I390" i="21"/>
  <c r="N390" i="21" s="1"/>
  <c r="U389" i="21"/>
  <c r="R389" i="21"/>
  <c r="I389" i="21"/>
  <c r="N389" i="21" s="1"/>
  <c r="U388" i="21"/>
  <c r="R388" i="21"/>
  <c r="I388" i="21"/>
  <c r="N388" i="21" s="1"/>
  <c r="U387" i="21"/>
  <c r="R387" i="21"/>
  <c r="I387" i="21"/>
  <c r="N387" i="21" s="1"/>
  <c r="U386" i="21"/>
  <c r="R386" i="21"/>
  <c r="I386" i="21"/>
  <c r="N386" i="21" s="1"/>
  <c r="U385" i="21"/>
  <c r="R385" i="21"/>
  <c r="I385" i="21"/>
  <c r="N385" i="21" s="1"/>
  <c r="U384" i="21"/>
  <c r="R384" i="21"/>
  <c r="I384" i="21"/>
  <c r="N384" i="21" s="1"/>
  <c r="U383" i="21"/>
  <c r="R383" i="21"/>
  <c r="I383" i="21"/>
  <c r="N383" i="21" s="1"/>
  <c r="U382" i="21"/>
  <c r="R382" i="21"/>
  <c r="I382" i="21"/>
  <c r="N382" i="21" s="1"/>
  <c r="U381" i="21"/>
  <c r="R381" i="21"/>
  <c r="I381" i="21"/>
  <c r="N381" i="21" s="1"/>
  <c r="U380" i="21"/>
  <c r="R380" i="21"/>
  <c r="I380" i="21"/>
  <c r="N380" i="21" s="1"/>
  <c r="U379" i="21"/>
  <c r="R379" i="21"/>
  <c r="I379" i="21"/>
  <c r="N379" i="21" s="1"/>
  <c r="U378" i="21"/>
  <c r="R378" i="21"/>
  <c r="I378" i="21"/>
  <c r="N378" i="21" s="1"/>
  <c r="U377" i="21"/>
  <c r="R377" i="21"/>
  <c r="I377" i="21"/>
  <c r="N377" i="21" s="1"/>
  <c r="U376" i="21"/>
  <c r="R376" i="21"/>
  <c r="I376" i="21"/>
  <c r="N376" i="21" s="1"/>
  <c r="U375" i="21"/>
  <c r="R375" i="21"/>
  <c r="I375" i="21"/>
  <c r="N375" i="21" s="1"/>
  <c r="U374" i="21"/>
  <c r="R374" i="21"/>
  <c r="I374" i="21"/>
  <c r="N374" i="21" s="1"/>
  <c r="U373" i="21"/>
  <c r="R373" i="21"/>
  <c r="I373" i="21"/>
  <c r="N373" i="21" s="1"/>
  <c r="U372" i="21"/>
  <c r="R372" i="21"/>
  <c r="I372" i="21"/>
  <c r="N372" i="21" s="1"/>
  <c r="U371" i="21"/>
  <c r="R371" i="21"/>
  <c r="I371" i="21"/>
  <c r="N371" i="21" s="1"/>
  <c r="U370" i="21"/>
  <c r="R370" i="21"/>
  <c r="I370" i="21"/>
  <c r="N370" i="21" s="1"/>
  <c r="U369" i="21"/>
  <c r="R369" i="21"/>
  <c r="I369" i="21"/>
  <c r="N369" i="21" s="1"/>
  <c r="U368" i="21"/>
  <c r="R368" i="21"/>
  <c r="I368" i="21"/>
  <c r="N368" i="21" s="1"/>
  <c r="U367" i="21"/>
  <c r="R367" i="21"/>
  <c r="I367" i="21"/>
  <c r="N367" i="21" s="1"/>
  <c r="U366" i="21"/>
  <c r="R366" i="21"/>
  <c r="I366" i="21"/>
  <c r="N366" i="21" s="1"/>
  <c r="U365" i="21"/>
  <c r="R365" i="21"/>
  <c r="I365" i="21"/>
  <c r="N365" i="21" s="1"/>
  <c r="U364" i="21"/>
  <c r="R364" i="21"/>
  <c r="I364" i="21"/>
  <c r="N364" i="21" s="1"/>
  <c r="U363" i="21"/>
  <c r="R363" i="21"/>
  <c r="I363" i="21"/>
  <c r="N363" i="21" s="1"/>
  <c r="U362" i="21"/>
  <c r="R362" i="21"/>
  <c r="I362" i="21"/>
  <c r="N362" i="21" s="1"/>
  <c r="U361" i="21"/>
  <c r="R361" i="21"/>
  <c r="I361" i="21"/>
  <c r="N361" i="21" s="1"/>
  <c r="U360" i="21"/>
  <c r="R360" i="21"/>
  <c r="I360" i="21"/>
  <c r="N360" i="21" s="1"/>
  <c r="U359" i="21"/>
  <c r="R359" i="21"/>
  <c r="I359" i="21"/>
  <c r="N359" i="21" s="1"/>
  <c r="U358" i="21"/>
  <c r="R358" i="21"/>
  <c r="I358" i="21"/>
  <c r="N358" i="21" s="1"/>
  <c r="U357" i="21"/>
  <c r="R357" i="21"/>
  <c r="I357" i="21"/>
  <c r="N357" i="21" s="1"/>
  <c r="U356" i="21"/>
  <c r="R356" i="21"/>
  <c r="I356" i="21"/>
  <c r="N356" i="21" s="1"/>
  <c r="U355" i="21"/>
  <c r="R355" i="21"/>
  <c r="I355" i="21"/>
  <c r="N355" i="21" s="1"/>
  <c r="U354" i="21"/>
  <c r="R354" i="21"/>
  <c r="I354" i="21"/>
  <c r="N354" i="21" s="1"/>
  <c r="U353" i="21"/>
  <c r="R353" i="21"/>
  <c r="I353" i="21"/>
  <c r="N353" i="21" s="1"/>
  <c r="U352" i="21"/>
  <c r="R352" i="21"/>
  <c r="I352" i="21"/>
  <c r="N352" i="21" s="1"/>
  <c r="U351" i="21"/>
  <c r="R351" i="21"/>
  <c r="I351" i="21"/>
  <c r="N351" i="21" s="1"/>
  <c r="U350" i="21"/>
  <c r="R350" i="21"/>
  <c r="I350" i="21"/>
  <c r="N350" i="21" s="1"/>
  <c r="U349" i="21"/>
  <c r="R349" i="21"/>
  <c r="I349" i="21"/>
  <c r="N349" i="21" s="1"/>
  <c r="U348" i="21"/>
  <c r="R348" i="21"/>
  <c r="I348" i="21"/>
  <c r="N348" i="21" s="1"/>
  <c r="U347" i="21"/>
  <c r="R347" i="21"/>
  <c r="I347" i="21"/>
  <c r="N347" i="21" s="1"/>
  <c r="U346" i="21"/>
  <c r="R346" i="21"/>
  <c r="I346" i="21"/>
  <c r="N346" i="21" s="1"/>
  <c r="U345" i="21"/>
  <c r="R345" i="21"/>
  <c r="I345" i="21"/>
  <c r="N345" i="21" s="1"/>
  <c r="U344" i="21"/>
  <c r="R344" i="21"/>
  <c r="I344" i="21"/>
  <c r="N344" i="21" s="1"/>
  <c r="U343" i="21"/>
  <c r="R343" i="21"/>
  <c r="I343" i="21"/>
  <c r="N343" i="21" s="1"/>
  <c r="U342" i="21"/>
  <c r="R342" i="21"/>
  <c r="I342" i="21"/>
  <c r="N342" i="21" s="1"/>
  <c r="U341" i="21"/>
  <c r="R341" i="21"/>
  <c r="I341" i="21"/>
  <c r="N341" i="21" s="1"/>
  <c r="U340" i="21"/>
  <c r="R340" i="21"/>
  <c r="I340" i="21"/>
  <c r="N340" i="21" s="1"/>
  <c r="U339" i="21"/>
  <c r="R339" i="21"/>
  <c r="I339" i="21"/>
  <c r="N339" i="21" s="1"/>
  <c r="U338" i="21"/>
  <c r="R338" i="21"/>
  <c r="I338" i="21"/>
  <c r="N338" i="21" s="1"/>
  <c r="U337" i="21"/>
  <c r="R337" i="21"/>
  <c r="I337" i="21"/>
  <c r="N337" i="21" s="1"/>
  <c r="U336" i="21"/>
  <c r="R336" i="21"/>
  <c r="I336" i="21"/>
  <c r="N336" i="21" s="1"/>
  <c r="U335" i="21"/>
  <c r="R335" i="21"/>
  <c r="I335" i="21"/>
  <c r="N335" i="21" s="1"/>
  <c r="U334" i="21"/>
  <c r="R334" i="21"/>
  <c r="I334" i="21"/>
  <c r="N334" i="21" s="1"/>
  <c r="U333" i="21"/>
  <c r="R333" i="21"/>
  <c r="I333" i="21"/>
  <c r="N333" i="21" s="1"/>
  <c r="U332" i="21"/>
  <c r="R332" i="21"/>
  <c r="I332" i="21"/>
  <c r="N332" i="21" s="1"/>
  <c r="U331" i="21"/>
  <c r="R331" i="21"/>
  <c r="I331" i="21"/>
  <c r="N331" i="21" s="1"/>
  <c r="U330" i="21"/>
  <c r="R330" i="21"/>
  <c r="I330" i="21"/>
  <c r="N330" i="21" s="1"/>
  <c r="U329" i="21"/>
  <c r="R329" i="21"/>
  <c r="I329" i="21"/>
  <c r="N329" i="21" s="1"/>
  <c r="U328" i="21"/>
  <c r="R328" i="21"/>
  <c r="I328" i="21"/>
  <c r="N328" i="21" s="1"/>
  <c r="U327" i="21"/>
  <c r="R327" i="21"/>
  <c r="I327" i="21"/>
  <c r="N327" i="21" s="1"/>
  <c r="U326" i="21"/>
  <c r="R326" i="21"/>
  <c r="I326" i="21"/>
  <c r="N326" i="21" s="1"/>
  <c r="U325" i="21"/>
  <c r="R325" i="21"/>
  <c r="I325" i="21"/>
  <c r="N325" i="21" s="1"/>
  <c r="U324" i="21"/>
  <c r="R324" i="21"/>
  <c r="I324" i="21"/>
  <c r="N324" i="21" s="1"/>
  <c r="U323" i="21"/>
  <c r="R323" i="21"/>
  <c r="I323" i="21"/>
  <c r="N323" i="21" s="1"/>
  <c r="U322" i="21"/>
  <c r="R322" i="21"/>
  <c r="I322" i="21"/>
  <c r="N322" i="21" s="1"/>
  <c r="U321" i="21"/>
  <c r="R321" i="21"/>
  <c r="I321" i="21"/>
  <c r="N321" i="21" s="1"/>
  <c r="U320" i="21"/>
  <c r="R320" i="21"/>
  <c r="I320" i="21"/>
  <c r="N320" i="21" s="1"/>
  <c r="U319" i="21"/>
  <c r="R319" i="21"/>
  <c r="I319" i="21"/>
  <c r="N319" i="21" s="1"/>
  <c r="U318" i="21"/>
  <c r="R318" i="21"/>
  <c r="I318" i="21"/>
  <c r="N318" i="21" s="1"/>
  <c r="U317" i="21"/>
  <c r="R317" i="21"/>
  <c r="I317" i="21"/>
  <c r="N317" i="21" s="1"/>
  <c r="U316" i="21"/>
  <c r="R316" i="21"/>
  <c r="I316" i="21"/>
  <c r="N316" i="21" s="1"/>
  <c r="U315" i="21"/>
  <c r="R315" i="21"/>
  <c r="I315" i="21"/>
  <c r="N315" i="21" s="1"/>
  <c r="U314" i="21"/>
  <c r="R314" i="21"/>
  <c r="I314" i="21"/>
  <c r="N314" i="21" s="1"/>
  <c r="U313" i="21"/>
  <c r="R313" i="21"/>
  <c r="I313" i="21"/>
  <c r="N313" i="21" s="1"/>
  <c r="U312" i="21"/>
  <c r="R312" i="21"/>
  <c r="I312" i="21"/>
  <c r="N312" i="21" s="1"/>
  <c r="U311" i="21"/>
  <c r="R311" i="21"/>
  <c r="I311" i="21"/>
  <c r="N311" i="21" s="1"/>
  <c r="U310" i="21"/>
  <c r="R310" i="21"/>
  <c r="I310" i="21"/>
  <c r="N310" i="21" s="1"/>
  <c r="U309" i="21"/>
  <c r="R309" i="21"/>
  <c r="I309" i="21"/>
  <c r="N309" i="21" s="1"/>
  <c r="U308" i="21"/>
  <c r="R308" i="21"/>
  <c r="I308" i="21"/>
  <c r="N308" i="21" s="1"/>
  <c r="U307" i="21"/>
  <c r="R307" i="21"/>
  <c r="I307" i="21"/>
  <c r="N307" i="21" s="1"/>
  <c r="U306" i="21"/>
  <c r="R306" i="21"/>
  <c r="I306" i="21"/>
  <c r="N306" i="21" s="1"/>
  <c r="U305" i="21"/>
  <c r="R305" i="21"/>
  <c r="I305" i="21"/>
  <c r="N305" i="21" s="1"/>
  <c r="U304" i="21"/>
  <c r="R304" i="21"/>
  <c r="I304" i="21"/>
  <c r="N304" i="21" s="1"/>
  <c r="U303" i="21"/>
  <c r="R303" i="21"/>
  <c r="I303" i="21"/>
  <c r="N303" i="21" s="1"/>
  <c r="U302" i="21"/>
  <c r="R302" i="21"/>
  <c r="I302" i="21"/>
  <c r="N302" i="21" s="1"/>
  <c r="U301" i="21"/>
  <c r="R301" i="21"/>
  <c r="I301" i="21"/>
  <c r="N301" i="21" s="1"/>
  <c r="U300" i="21"/>
  <c r="R300" i="21"/>
  <c r="I300" i="21"/>
  <c r="N300" i="21" s="1"/>
  <c r="U299" i="21"/>
  <c r="R299" i="21"/>
  <c r="I299" i="21"/>
  <c r="N299" i="21" s="1"/>
  <c r="U298" i="21"/>
  <c r="R298" i="21"/>
  <c r="I298" i="21"/>
  <c r="N298" i="21" s="1"/>
  <c r="U297" i="21"/>
  <c r="R297" i="21"/>
  <c r="I297" i="21"/>
  <c r="N297" i="21" s="1"/>
  <c r="U296" i="21"/>
  <c r="R296" i="21"/>
  <c r="I296" i="21"/>
  <c r="N296" i="21" s="1"/>
  <c r="U295" i="21"/>
  <c r="R295" i="21"/>
  <c r="I295" i="21"/>
  <c r="N295" i="21" s="1"/>
  <c r="U294" i="21"/>
  <c r="R294" i="21"/>
  <c r="I294" i="21"/>
  <c r="N294" i="21" s="1"/>
  <c r="U293" i="21"/>
  <c r="R293" i="21"/>
  <c r="I293" i="21"/>
  <c r="N293" i="21" s="1"/>
  <c r="U292" i="21"/>
  <c r="R292" i="21"/>
  <c r="I292" i="21"/>
  <c r="N292" i="21" s="1"/>
  <c r="U291" i="21"/>
  <c r="R291" i="21"/>
  <c r="I291" i="21"/>
  <c r="N291" i="21" s="1"/>
  <c r="U290" i="21"/>
  <c r="R290" i="21"/>
  <c r="I290" i="21"/>
  <c r="N290" i="21" s="1"/>
  <c r="U289" i="21"/>
  <c r="R289" i="21"/>
  <c r="I289" i="21"/>
  <c r="N289" i="21" s="1"/>
  <c r="U288" i="21"/>
  <c r="R288" i="21"/>
  <c r="I288" i="21"/>
  <c r="N288" i="21" s="1"/>
  <c r="U287" i="21"/>
  <c r="R287" i="21"/>
  <c r="I287" i="21"/>
  <c r="N287" i="21" s="1"/>
  <c r="U286" i="21"/>
  <c r="R286" i="21"/>
  <c r="I286" i="21"/>
  <c r="N286" i="21" s="1"/>
  <c r="U285" i="21"/>
  <c r="R285" i="21"/>
  <c r="I285" i="21"/>
  <c r="N285" i="21" s="1"/>
  <c r="U284" i="21"/>
  <c r="R284" i="21"/>
  <c r="I284" i="21"/>
  <c r="N284" i="21" s="1"/>
  <c r="U283" i="21"/>
  <c r="R283" i="21"/>
  <c r="I283" i="21"/>
  <c r="N283" i="21" s="1"/>
  <c r="U282" i="21"/>
  <c r="R282" i="21"/>
  <c r="I282" i="21"/>
  <c r="N282" i="21" s="1"/>
  <c r="U281" i="21"/>
  <c r="R281" i="21"/>
  <c r="I281" i="21"/>
  <c r="N281" i="21" s="1"/>
  <c r="U280" i="21"/>
  <c r="R280" i="21"/>
  <c r="I280" i="21"/>
  <c r="N280" i="21" s="1"/>
  <c r="U279" i="21"/>
  <c r="R279" i="21"/>
  <c r="I279" i="21"/>
  <c r="N279" i="21" s="1"/>
  <c r="U278" i="21"/>
  <c r="R278" i="21"/>
  <c r="I278" i="21"/>
  <c r="N278" i="21" s="1"/>
  <c r="U277" i="21"/>
  <c r="R277" i="21"/>
  <c r="I277" i="21"/>
  <c r="N277" i="21" s="1"/>
  <c r="U276" i="21"/>
  <c r="R276" i="21"/>
  <c r="I276" i="21"/>
  <c r="N276" i="21" s="1"/>
  <c r="U275" i="21"/>
  <c r="R275" i="21"/>
  <c r="I275" i="21"/>
  <c r="N275" i="21" s="1"/>
  <c r="U274" i="21"/>
  <c r="R274" i="21"/>
  <c r="I274" i="21"/>
  <c r="N274" i="21" s="1"/>
  <c r="U273" i="21"/>
  <c r="R273" i="21"/>
  <c r="I273" i="21"/>
  <c r="N273" i="21" s="1"/>
  <c r="U272" i="21"/>
  <c r="R272" i="21"/>
  <c r="I272" i="21"/>
  <c r="N272" i="21" s="1"/>
  <c r="U271" i="21"/>
  <c r="R271" i="21"/>
  <c r="I271" i="21"/>
  <c r="N271" i="21" s="1"/>
  <c r="U270" i="21"/>
  <c r="R270" i="21"/>
  <c r="I270" i="21"/>
  <c r="N270" i="21" s="1"/>
  <c r="U269" i="21"/>
  <c r="R269" i="21"/>
  <c r="I269" i="21"/>
  <c r="N269" i="21" s="1"/>
  <c r="U268" i="21"/>
  <c r="R268" i="21"/>
  <c r="I268" i="21"/>
  <c r="N268" i="21" s="1"/>
  <c r="U267" i="21"/>
  <c r="R267" i="21"/>
  <c r="I267" i="21"/>
  <c r="N267" i="21" s="1"/>
  <c r="U266" i="21"/>
  <c r="R266" i="21"/>
  <c r="I266" i="21"/>
  <c r="N266" i="21" s="1"/>
  <c r="U265" i="21"/>
  <c r="R265" i="21"/>
  <c r="I265" i="21"/>
  <c r="N265" i="21" s="1"/>
  <c r="U264" i="21"/>
  <c r="R264" i="21"/>
  <c r="I264" i="21"/>
  <c r="N264" i="21" s="1"/>
  <c r="U263" i="21"/>
  <c r="R263" i="21"/>
  <c r="I263" i="21"/>
  <c r="N263" i="21" s="1"/>
  <c r="U262" i="21"/>
  <c r="R262" i="21"/>
  <c r="I262" i="21"/>
  <c r="N262" i="21" s="1"/>
  <c r="U261" i="21"/>
  <c r="R261" i="21"/>
  <c r="I261" i="21"/>
  <c r="N261" i="21" s="1"/>
  <c r="U260" i="21"/>
  <c r="R260" i="21"/>
  <c r="I260" i="21"/>
  <c r="N260" i="21" s="1"/>
  <c r="U259" i="21"/>
  <c r="R259" i="21"/>
  <c r="I259" i="21"/>
  <c r="N259" i="21" s="1"/>
  <c r="U258" i="21"/>
  <c r="R258" i="21"/>
  <c r="I258" i="21"/>
  <c r="N258" i="21" s="1"/>
  <c r="U257" i="21"/>
  <c r="R257" i="21"/>
  <c r="I257" i="21"/>
  <c r="N257" i="21" s="1"/>
  <c r="U256" i="21"/>
  <c r="R256" i="21"/>
  <c r="I256" i="21"/>
  <c r="N256" i="21" s="1"/>
  <c r="U255" i="21"/>
  <c r="R255" i="21"/>
  <c r="I255" i="21"/>
  <c r="N255" i="21" s="1"/>
  <c r="U254" i="21"/>
  <c r="R254" i="21"/>
  <c r="I254" i="21"/>
  <c r="N254" i="21" s="1"/>
  <c r="U253" i="21"/>
  <c r="R253" i="21"/>
  <c r="I253" i="21"/>
  <c r="N253" i="21" s="1"/>
  <c r="U252" i="21"/>
  <c r="R252" i="21"/>
  <c r="I252" i="21"/>
  <c r="N252" i="21" s="1"/>
  <c r="U251" i="21"/>
  <c r="R251" i="21"/>
  <c r="I251" i="21"/>
  <c r="N251" i="21" s="1"/>
  <c r="U250" i="21"/>
  <c r="R250" i="21"/>
  <c r="I250" i="21"/>
  <c r="N250" i="21" s="1"/>
  <c r="U249" i="21"/>
  <c r="R249" i="21"/>
  <c r="I249" i="21"/>
  <c r="N249" i="21" s="1"/>
  <c r="U248" i="21"/>
  <c r="R248" i="21"/>
  <c r="I248" i="21"/>
  <c r="N248" i="21" s="1"/>
  <c r="U247" i="21"/>
  <c r="R247" i="21"/>
  <c r="I247" i="21"/>
  <c r="N247" i="21" s="1"/>
  <c r="U246" i="21"/>
  <c r="R246" i="21"/>
  <c r="I246" i="21"/>
  <c r="N246" i="21" s="1"/>
  <c r="U245" i="21"/>
  <c r="R245" i="21"/>
  <c r="I245" i="21"/>
  <c r="N245" i="21" s="1"/>
  <c r="U244" i="21"/>
  <c r="R244" i="21"/>
  <c r="I244" i="21"/>
  <c r="N244" i="21" s="1"/>
  <c r="U243" i="21"/>
  <c r="R243" i="21"/>
  <c r="I243" i="21"/>
  <c r="N243" i="21" s="1"/>
  <c r="U242" i="21"/>
  <c r="R242" i="21"/>
  <c r="I242" i="21"/>
  <c r="N242" i="21" s="1"/>
  <c r="U241" i="21"/>
  <c r="R241" i="21"/>
  <c r="I241" i="21"/>
  <c r="N241" i="21" s="1"/>
  <c r="U240" i="21"/>
  <c r="R240" i="21"/>
  <c r="I240" i="21"/>
  <c r="N240" i="21" s="1"/>
  <c r="U239" i="21"/>
  <c r="R239" i="21"/>
  <c r="I239" i="21"/>
  <c r="N239" i="21" s="1"/>
  <c r="U238" i="21"/>
  <c r="R238" i="21"/>
  <c r="I238" i="21"/>
  <c r="N238" i="21" s="1"/>
  <c r="U237" i="21"/>
  <c r="R237" i="21"/>
  <c r="I237" i="21"/>
  <c r="N237" i="21" s="1"/>
  <c r="U236" i="21"/>
  <c r="R236" i="21"/>
  <c r="I236" i="21"/>
  <c r="N236" i="21" s="1"/>
  <c r="U235" i="21"/>
  <c r="R235" i="21"/>
  <c r="I235" i="21"/>
  <c r="N235" i="21" s="1"/>
  <c r="U234" i="21"/>
  <c r="R234" i="21"/>
  <c r="I234" i="21"/>
  <c r="N234" i="21" s="1"/>
  <c r="U233" i="21"/>
  <c r="R233" i="21"/>
  <c r="I233" i="21"/>
  <c r="N233" i="21" s="1"/>
  <c r="U232" i="21"/>
  <c r="R232" i="21"/>
  <c r="I232" i="21"/>
  <c r="N232" i="21" s="1"/>
  <c r="U231" i="21"/>
  <c r="R231" i="21"/>
  <c r="I231" i="21"/>
  <c r="N231" i="21" s="1"/>
  <c r="U230" i="21"/>
  <c r="R230" i="21"/>
  <c r="I230" i="21"/>
  <c r="N230" i="21" s="1"/>
  <c r="U229" i="21"/>
  <c r="R229" i="21"/>
  <c r="I229" i="21"/>
  <c r="N229" i="21" s="1"/>
  <c r="U228" i="21"/>
  <c r="R228" i="21"/>
  <c r="I228" i="21"/>
  <c r="N228" i="21" s="1"/>
  <c r="U227" i="21"/>
  <c r="R227" i="21"/>
  <c r="I227" i="21"/>
  <c r="N227" i="21" s="1"/>
  <c r="U226" i="21"/>
  <c r="R226" i="21"/>
  <c r="I226" i="21"/>
  <c r="N226" i="21" s="1"/>
  <c r="U225" i="21"/>
  <c r="R225" i="21"/>
  <c r="I225" i="21"/>
  <c r="N225" i="21" s="1"/>
  <c r="U224" i="21"/>
  <c r="R224" i="21"/>
  <c r="I224" i="21"/>
  <c r="N224" i="21" s="1"/>
  <c r="U223" i="21"/>
  <c r="R223" i="21"/>
  <c r="I223" i="21"/>
  <c r="N223" i="21" s="1"/>
  <c r="U222" i="21"/>
  <c r="R222" i="21"/>
  <c r="I222" i="21"/>
  <c r="N222" i="21" s="1"/>
  <c r="U221" i="21"/>
  <c r="R221" i="21"/>
  <c r="I221" i="21"/>
  <c r="N221" i="21" s="1"/>
  <c r="U220" i="21"/>
  <c r="R220" i="21"/>
  <c r="I220" i="21"/>
  <c r="N220" i="21" s="1"/>
  <c r="U219" i="21"/>
  <c r="R219" i="21"/>
  <c r="I219" i="21"/>
  <c r="N219" i="21" s="1"/>
  <c r="U218" i="21"/>
  <c r="R218" i="21"/>
  <c r="I218" i="21"/>
  <c r="N218" i="21" s="1"/>
  <c r="U217" i="21"/>
  <c r="R217" i="21"/>
  <c r="I217" i="21"/>
  <c r="N217" i="21" s="1"/>
  <c r="U216" i="21"/>
  <c r="R216" i="21"/>
  <c r="I216" i="21"/>
  <c r="N216" i="21" s="1"/>
  <c r="U215" i="21"/>
  <c r="R215" i="21"/>
  <c r="I215" i="21"/>
  <c r="N215" i="21" s="1"/>
  <c r="U214" i="21"/>
  <c r="R214" i="21"/>
  <c r="I214" i="21"/>
  <c r="N214" i="21" s="1"/>
  <c r="U213" i="21"/>
  <c r="R213" i="21"/>
  <c r="I213" i="21"/>
  <c r="N213" i="21" s="1"/>
  <c r="U212" i="21"/>
  <c r="R212" i="21"/>
  <c r="I212" i="21"/>
  <c r="N212" i="21" s="1"/>
  <c r="U211" i="21"/>
  <c r="R211" i="21"/>
  <c r="I211" i="21"/>
  <c r="N211" i="21" s="1"/>
  <c r="U210" i="21"/>
  <c r="R210" i="21"/>
  <c r="I210" i="21"/>
  <c r="N210" i="21" s="1"/>
  <c r="U209" i="21"/>
  <c r="R209" i="21"/>
  <c r="I209" i="21"/>
  <c r="N209" i="21" s="1"/>
  <c r="U208" i="21"/>
  <c r="R208" i="21"/>
  <c r="I208" i="21"/>
  <c r="N208" i="21" s="1"/>
  <c r="U207" i="21"/>
  <c r="R207" i="21"/>
  <c r="I207" i="21"/>
  <c r="N207" i="21" s="1"/>
  <c r="U206" i="21"/>
  <c r="R206" i="21"/>
  <c r="I206" i="21"/>
  <c r="N206" i="21" s="1"/>
  <c r="U205" i="21"/>
  <c r="R205" i="21"/>
  <c r="I205" i="21"/>
  <c r="N205" i="21" s="1"/>
  <c r="U204" i="21"/>
  <c r="R204" i="21"/>
  <c r="I204" i="21"/>
  <c r="N204" i="21" s="1"/>
  <c r="U203" i="21"/>
  <c r="R203" i="21"/>
  <c r="I203" i="21"/>
  <c r="N203" i="21" s="1"/>
  <c r="U202" i="21"/>
  <c r="R202" i="21"/>
  <c r="I202" i="21"/>
  <c r="N202" i="21" s="1"/>
  <c r="U201" i="21"/>
  <c r="R201" i="21"/>
  <c r="I201" i="21"/>
  <c r="N201" i="21" s="1"/>
  <c r="U200" i="21"/>
  <c r="R200" i="21"/>
  <c r="I200" i="21"/>
  <c r="N200" i="21" s="1"/>
  <c r="U199" i="21"/>
  <c r="R199" i="21"/>
  <c r="I199" i="21"/>
  <c r="N199" i="21" s="1"/>
  <c r="U198" i="21"/>
  <c r="R198" i="21"/>
  <c r="I198" i="21"/>
  <c r="N198" i="21" s="1"/>
  <c r="U197" i="21"/>
  <c r="R197" i="21"/>
  <c r="I197" i="21"/>
  <c r="N197" i="21" s="1"/>
  <c r="U196" i="21"/>
  <c r="R196" i="21"/>
  <c r="I196" i="21"/>
  <c r="N196" i="21" s="1"/>
  <c r="U195" i="21"/>
  <c r="R195" i="21"/>
  <c r="I195" i="21"/>
  <c r="N195" i="21" s="1"/>
  <c r="U194" i="21"/>
  <c r="R194" i="21"/>
  <c r="I194" i="21"/>
  <c r="N194" i="21" s="1"/>
  <c r="U193" i="21"/>
  <c r="R193" i="21"/>
  <c r="I193" i="21"/>
  <c r="N193" i="21" s="1"/>
  <c r="U192" i="21"/>
  <c r="R192" i="21"/>
  <c r="I192" i="21"/>
  <c r="N192" i="21" s="1"/>
  <c r="U191" i="21"/>
  <c r="R191" i="21"/>
  <c r="I191" i="21"/>
  <c r="N191" i="21" s="1"/>
  <c r="U190" i="21"/>
  <c r="R190" i="21"/>
  <c r="I190" i="21"/>
  <c r="N190" i="21" s="1"/>
  <c r="U189" i="21"/>
  <c r="R189" i="21"/>
  <c r="I189" i="21"/>
  <c r="N189" i="21" s="1"/>
  <c r="U188" i="21"/>
  <c r="R188" i="21"/>
  <c r="I188" i="21"/>
  <c r="N188" i="21" s="1"/>
  <c r="U187" i="21"/>
  <c r="R187" i="21"/>
  <c r="I187" i="21"/>
  <c r="N187" i="21" s="1"/>
  <c r="U186" i="21"/>
  <c r="R186" i="21"/>
  <c r="I186" i="21"/>
  <c r="N186" i="21" s="1"/>
  <c r="U185" i="21"/>
  <c r="R185" i="21"/>
  <c r="I185" i="21"/>
  <c r="N185" i="21" s="1"/>
  <c r="U184" i="21"/>
  <c r="R184" i="21"/>
  <c r="I184" i="21"/>
  <c r="N184" i="21" s="1"/>
  <c r="U183" i="21"/>
  <c r="R183" i="21"/>
  <c r="I183" i="21"/>
  <c r="N183" i="21" s="1"/>
  <c r="U182" i="21"/>
  <c r="R182" i="21"/>
  <c r="I182" i="21"/>
  <c r="N182" i="21" s="1"/>
  <c r="U181" i="21"/>
  <c r="R181" i="21"/>
  <c r="I181" i="21"/>
  <c r="N181" i="21" s="1"/>
  <c r="U180" i="21"/>
  <c r="R180" i="21"/>
  <c r="I180" i="21"/>
  <c r="N180" i="21" s="1"/>
  <c r="U179" i="21"/>
  <c r="R179" i="21"/>
  <c r="I179" i="21"/>
  <c r="N179" i="21" s="1"/>
  <c r="U178" i="21"/>
  <c r="R178" i="21"/>
  <c r="I178" i="21"/>
  <c r="N178" i="21" s="1"/>
  <c r="U177" i="21"/>
  <c r="R177" i="21"/>
  <c r="I177" i="21"/>
  <c r="N177" i="21" s="1"/>
  <c r="U176" i="21"/>
  <c r="R176" i="21"/>
  <c r="I176" i="21"/>
  <c r="N176" i="21" s="1"/>
  <c r="U175" i="21"/>
  <c r="R175" i="21"/>
  <c r="I175" i="21"/>
  <c r="N175" i="21" s="1"/>
  <c r="U174" i="21"/>
  <c r="R174" i="21"/>
  <c r="I174" i="21"/>
  <c r="N174" i="21" s="1"/>
  <c r="U173" i="21"/>
  <c r="R173" i="21"/>
  <c r="I173" i="21"/>
  <c r="N173" i="21" s="1"/>
  <c r="U172" i="21"/>
  <c r="R172" i="21"/>
  <c r="I172" i="21"/>
  <c r="N172" i="21" s="1"/>
  <c r="U171" i="21"/>
  <c r="R171" i="21"/>
  <c r="I171" i="21"/>
  <c r="N171" i="21" s="1"/>
  <c r="U170" i="21"/>
  <c r="R170" i="21"/>
  <c r="I170" i="21"/>
  <c r="N170" i="21" s="1"/>
  <c r="U169" i="21"/>
  <c r="R169" i="21"/>
  <c r="I169" i="21"/>
  <c r="N169" i="21" s="1"/>
  <c r="U168" i="21"/>
  <c r="R168" i="21"/>
  <c r="I168" i="21"/>
  <c r="N168" i="21" s="1"/>
  <c r="U167" i="21"/>
  <c r="R167" i="21"/>
  <c r="I167" i="21"/>
  <c r="N167" i="21" s="1"/>
  <c r="U166" i="21"/>
  <c r="R166" i="21"/>
  <c r="I166" i="21"/>
  <c r="N166" i="21" s="1"/>
  <c r="U165" i="21"/>
  <c r="R165" i="21"/>
  <c r="I165" i="21"/>
  <c r="N165" i="21" s="1"/>
  <c r="U164" i="21"/>
  <c r="R164" i="21"/>
  <c r="I164" i="21"/>
  <c r="N164" i="21" s="1"/>
  <c r="U163" i="21"/>
  <c r="R163" i="21"/>
  <c r="I163" i="21"/>
  <c r="N163" i="21" s="1"/>
  <c r="U162" i="21"/>
  <c r="R162" i="21"/>
  <c r="I162" i="21"/>
  <c r="N162" i="21" s="1"/>
  <c r="U161" i="21"/>
  <c r="R161" i="21"/>
  <c r="I161" i="21"/>
  <c r="N161" i="21" s="1"/>
  <c r="U160" i="21"/>
  <c r="R160" i="21"/>
  <c r="I160" i="21"/>
  <c r="N160" i="21" s="1"/>
  <c r="U159" i="21"/>
  <c r="R159" i="21"/>
  <c r="I159" i="21"/>
  <c r="N159" i="21" s="1"/>
  <c r="U158" i="21"/>
  <c r="R158" i="21"/>
  <c r="I158" i="21"/>
  <c r="N158" i="21" s="1"/>
  <c r="U157" i="21"/>
  <c r="R157" i="21"/>
  <c r="I157" i="21"/>
  <c r="N157" i="21" s="1"/>
  <c r="U156" i="21"/>
  <c r="R156" i="21"/>
  <c r="I156" i="21"/>
  <c r="N156" i="21" s="1"/>
  <c r="U155" i="21"/>
  <c r="R155" i="21"/>
  <c r="I155" i="21"/>
  <c r="N155" i="21" s="1"/>
  <c r="U154" i="21"/>
  <c r="R154" i="21"/>
  <c r="I154" i="21"/>
  <c r="N154" i="21" s="1"/>
  <c r="U153" i="21"/>
  <c r="R153" i="21"/>
  <c r="I153" i="21"/>
  <c r="N153" i="21" s="1"/>
  <c r="U152" i="21"/>
  <c r="R152" i="21"/>
  <c r="I152" i="21"/>
  <c r="N152" i="21" s="1"/>
  <c r="U151" i="21"/>
  <c r="R151" i="21"/>
  <c r="I151" i="21"/>
  <c r="N151" i="21" s="1"/>
  <c r="U150" i="21"/>
  <c r="R150" i="21"/>
  <c r="I150" i="21"/>
  <c r="N150" i="21" s="1"/>
  <c r="U149" i="21"/>
  <c r="R149" i="21"/>
  <c r="I149" i="21"/>
  <c r="N149" i="21" s="1"/>
  <c r="U148" i="21"/>
  <c r="R148" i="21"/>
  <c r="I148" i="21"/>
  <c r="N148" i="21" s="1"/>
  <c r="U147" i="21"/>
  <c r="R147" i="21"/>
  <c r="I147" i="21"/>
  <c r="N147" i="21" s="1"/>
  <c r="U146" i="21"/>
  <c r="R146" i="21"/>
  <c r="I146" i="21"/>
  <c r="N146" i="21" s="1"/>
  <c r="U145" i="21"/>
  <c r="R145" i="21"/>
  <c r="I145" i="21"/>
  <c r="N145" i="21" s="1"/>
  <c r="U144" i="21"/>
  <c r="R144" i="21"/>
  <c r="I144" i="21"/>
  <c r="N144" i="21" s="1"/>
  <c r="U143" i="21"/>
  <c r="R143" i="21"/>
  <c r="I143" i="21"/>
  <c r="N143" i="21" s="1"/>
  <c r="U142" i="21"/>
  <c r="R142" i="21"/>
  <c r="I142" i="21"/>
  <c r="N142" i="21" s="1"/>
  <c r="U141" i="21"/>
  <c r="R141" i="21"/>
  <c r="I141" i="21"/>
  <c r="N141" i="21" s="1"/>
  <c r="U140" i="21"/>
  <c r="R140" i="21"/>
  <c r="I140" i="21"/>
  <c r="N140" i="21" s="1"/>
  <c r="U139" i="21"/>
  <c r="R139" i="21"/>
  <c r="I139" i="21"/>
  <c r="N139" i="21" s="1"/>
  <c r="U138" i="21"/>
  <c r="R138" i="21"/>
  <c r="I138" i="21"/>
  <c r="N138" i="21" s="1"/>
  <c r="U137" i="21"/>
  <c r="R137" i="21"/>
  <c r="I137" i="21"/>
  <c r="N137" i="21" s="1"/>
  <c r="U136" i="21"/>
  <c r="R136" i="21"/>
  <c r="I136" i="21"/>
  <c r="N136" i="21" s="1"/>
  <c r="U135" i="21"/>
  <c r="R135" i="21"/>
  <c r="I135" i="21"/>
  <c r="N135" i="21" s="1"/>
  <c r="U134" i="21"/>
  <c r="R134" i="21"/>
  <c r="I134" i="21"/>
  <c r="N134" i="21" s="1"/>
  <c r="U133" i="21"/>
  <c r="R133" i="21"/>
  <c r="I133" i="21"/>
  <c r="N133" i="21" s="1"/>
  <c r="U132" i="21"/>
  <c r="R132" i="21"/>
  <c r="I132" i="21"/>
  <c r="N132" i="21" s="1"/>
  <c r="U131" i="21"/>
  <c r="R131" i="21"/>
  <c r="I131" i="21"/>
  <c r="N131" i="21" s="1"/>
  <c r="U130" i="21"/>
  <c r="R130" i="21"/>
  <c r="I130" i="21"/>
  <c r="N130" i="21" s="1"/>
  <c r="U129" i="21"/>
  <c r="R129" i="21"/>
  <c r="I129" i="21"/>
  <c r="N129" i="21" s="1"/>
  <c r="U128" i="21"/>
  <c r="R128" i="21"/>
  <c r="I128" i="21"/>
  <c r="N128" i="21" s="1"/>
  <c r="U127" i="21"/>
  <c r="R127" i="21"/>
  <c r="I127" i="21"/>
  <c r="N127" i="21" s="1"/>
  <c r="U126" i="21"/>
  <c r="R126" i="21"/>
  <c r="I126" i="21"/>
  <c r="N126" i="21" s="1"/>
  <c r="U125" i="21"/>
  <c r="R125" i="21"/>
  <c r="I125" i="21"/>
  <c r="N125" i="21" s="1"/>
  <c r="U124" i="21"/>
  <c r="R124" i="21"/>
  <c r="I124" i="21"/>
  <c r="N124" i="21" s="1"/>
  <c r="U123" i="21"/>
  <c r="R123" i="21"/>
  <c r="I123" i="21"/>
  <c r="N123" i="21" s="1"/>
  <c r="U122" i="21"/>
  <c r="R122" i="21"/>
  <c r="I122" i="21"/>
  <c r="N122" i="21" s="1"/>
  <c r="U121" i="21"/>
  <c r="R121" i="21"/>
  <c r="I121" i="21"/>
  <c r="N121" i="21" s="1"/>
  <c r="U120" i="21"/>
  <c r="R120" i="21"/>
  <c r="I120" i="21"/>
  <c r="N120" i="21" s="1"/>
  <c r="U119" i="21"/>
  <c r="R119" i="21"/>
  <c r="I119" i="21"/>
  <c r="N119" i="21" s="1"/>
  <c r="U118" i="21"/>
  <c r="R118" i="21"/>
  <c r="I118" i="21"/>
  <c r="N118" i="21" s="1"/>
  <c r="U117" i="21"/>
  <c r="R117" i="21"/>
  <c r="I117" i="21"/>
  <c r="N117" i="21" s="1"/>
  <c r="U116" i="21"/>
  <c r="R116" i="21"/>
  <c r="I116" i="21"/>
  <c r="N116" i="21" s="1"/>
  <c r="U115" i="21"/>
  <c r="R115" i="21"/>
  <c r="I115" i="21"/>
  <c r="N115" i="21" s="1"/>
  <c r="U114" i="21"/>
  <c r="R114" i="21"/>
  <c r="I114" i="21"/>
  <c r="N114" i="21" s="1"/>
  <c r="U113" i="21"/>
  <c r="R113" i="21"/>
  <c r="I113" i="21"/>
  <c r="N113" i="21" s="1"/>
  <c r="U112" i="21"/>
  <c r="R112" i="21"/>
  <c r="I112" i="21"/>
  <c r="N112" i="21" s="1"/>
  <c r="U111" i="21"/>
  <c r="R111" i="21"/>
  <c r="I111" i="21"/>
  <c r="N111" i="21" s="1"/>
  <c r="U110" i="21"/>
  <c r="R110" i="21"/>
  <c r="I110" i="21"/>
  <c r="N110" i="21" s="1"/>
  <c r="U109" i="21"/>
  <c r="R109" i="21"/>
  <c r="I109" i="21"/>
  <c r="N109" i="21" s="1"/>
  <c r="U108" i="21"/>
  <c r="R108" i="21"/>
  <c r="I108" i="21"/>
  <c r="N108" i="21" s="1"/>
  <c r="U107" i="21"/>
  <c r="R107" i="21"/>
  <c r="I107" i="21"/>
  <c r="N107" i="21" s="1"/>
  <c r="U106" i="21"/>
  <c r="R106" i="21"/>
  <c r="I106" i="21"/>
  <c r="N106" i="21" s="1"/>
  <c r="U105" i="21"/>
  <c r="R105" i="21"/>
  <c r="I105" i="21"/>
  <c r="N105" i="21" s="1"/>
  <c r="U104" i="21"/>
  <c r="R104" i="21"/>
  <c r="I104" i="21"/>
  <c r="N104" i="21" s="1"/>
  <c r="U103" i="21"/>
  <c r="R103" i="21"/>
  <c r="I103" i="21"/>
  <c r="N103" i="21" s="1"/>
  <c r="U102" i="21"/>
  <c r="R102" i="21"/>
  <c r="I102" i="21"/>
  <c r="N102" i="21" s="1"/>
  <c r="U101" i="21"/>
  <c r="R101" i="21"/>
  <c r="I101" i="21"/>
  <c r="N101" i="21" s="1"/>
  <c r="U100" i="21"/>
  <c r="R100" i="21"/>
  <c r="I100" i="21"/>
  <c r="N100" i="21" s="1"/>
  <c r="U99" i="21"/>
  <c r="R99" i="21"/>
  <c r="I99" i="21"/>
  <c r="N99" i="21" s="1"/>
  <c r="U98" i="21"/>
  <c r="R98" i="21"/>
  <c r="I98" i="21"/>
  <c r="N98" i="21" s="1"/>
  <c r="U97" i="21"/>
  <c r="R97" i="21"/>
  <c r="I97" i="21"/>
  <c r="N97" i="21" s="1"/>
  <c r="U96" i="21"/>
  <c r="R96" i="21"/>
  <c r="I96" i="21"/>
  <c r="N96" i="21" s="1"/>
  <c r="U95" i="21"/>
  <c r="R95" i="21"/>
  <c r="I95" i="21"/>
  <c r="N95" i="21" s="1"/>
  <c r="U94" i="21"/>
  <c r="R94" i="21"/>
  <c r="I94" i="21"/>
  <c r="N94" i="21" s="1"/>
  <c r="U93" i="21"/>
  <c r="R93" i="21"/>
  <c r="I93" i="21"/>
  <c r="N93" i="21" s="1"/>
  <c r="U92" i="21"/>
  <c r="R92" i="21"/>
  <c r="I92" i="21"/>
  <c r="N92" i="21" s="1"/>
  <c r="U91" i="21"/>
  <c r="R91" i="21"/>
  <c r="I91" i="21"/>
  <c r="N91" i="21" s="1"/>
  <c r="U90" i="21"/>
  <c r="R90" i="21"/>
  <c r="I90" i="21"/>
  <c r="N90" i="21" s="1"/>
  <c r="U89" i="21"/>
  <c r="R89" i="21"/>
  <c r="I89" i="21"/>
  <c r="N89" i="21" s="1"/>
  <c r="U88" i="21"/>
  <c r="R88" i="21"/>
  <c r="I88" i="21"/>
  <c r="N88" i="21" s="1"/>
  <c r="U87" i="21"/>
  <c r="R87" i="21"/>
  <c r="I87" i="21"/>
  <c r="N87" i="21" s="1"/>
  <c r="U86" i="21"/>
  <c r="R86" i="21"/>
  <c r="I86" i="21"/>
  <c r="N86" i="21" s="1"/>
  <c r="U85" i="21"/>
  <c r="R85" i="21"/>
  <c r="I85" i="21"/>
  <c r="N85" i="21" s="1"/>
  <c r="U84" i="21"/>
  <c r="R84" i="21"/>
  <c r="I84" i="21"/>
  <c r="N84" i="21" s="1"/>
  <c r="U83" i="21"/>
  <c r="R83" i="21"/>
  <c r="I83" i="21"/>
  <c r="N83" i="21" s="1"/>
  <c r="U82" i="21"/>
  <c r="R82" i="21"/>
  <c r="I82" i="21"/>
  <c r="N82" i="21" s="1"/>
  <c r="U81" i="21"/>
  <c r="R81" i="21"/>
  <c r="I81" i="21"/>
  <c r="N81" i="21" s="1"/>
  <c r="U80" i="21"/>
  <c r="R80" i="21"/>
  <c r="I80" i="21"/>
  <c r="N80" i="21" s="1"/>
  <c r="U79" i="21"/>
  <c r="R79" i="21"/>
  <c r="I79" i="21"/>
  <c r="N79" i="21" s="1"/>
  <c r="U78" i="21"/>
  <c r="R78" i="21"/>
  <c r="I78" i="21"/>
  <c r="N78" i="21" s="1"/>
  <c r="U77" i="21"/>
  <c r="R77" i="21"/>
  <c r="I77" i="21"/>
  <c r="N77" i="21" s="1"/>
  <c r="U76" i="21"/>
  <c r="R76" i="21"/>
  <c r="I76" i="21"/>
  <c r="N76" i="21" s="1"/>
  <c r="U75" i="21"/>
  <c r="R75" i="21"/>
  <c r="I75" i="21"/>
  <c r="N75" i="21" s="1"/>
  <c r="U74" i="21"/>
  <c r="R74" i="21"/>
  <c r="I74" i="21"/>
  <c r="N74" i="21" s="1"/>
  <c r="U73" i="21"/>
  <c r="R73" i="21"/>
  <c r="I73" i="21"/>
  <c r="N73" i="21" s="1"/>
  <c r="U72" i="21"/>
  <c r="R72" i="21"/>
  <c r="I72" i="21"/>
  <c r="N72" i="21" s="1"/>
  <c r="U71" i="21"/>
  <c r="R71" i="21"/>
  <c r="I71" i="21"/>
  <c r="N71" i="21" s="1"/>
  <c r="U70" i="21"/>
  <c r="R70" i="21"/>
  <c r="I70" i="21"/>
  <c r="N70" i="21" s="1"/>
  <c r="U69" i="21"/>
  <c r="R69" i="21"/>
  <c r="I69" i="21"/>
  <c r="N69" i="21" s="1"/>
  <c r="U68" i="21"/>
  <c r="R68" i="21"/>
  <c r="I68" i="21"/>
  <c r="N68" i="21" s="1"/>
  <c r="U67" i="21"/>
  <c r="R67" i="21"/>
  <c r="I67" i="21"/>
  <c r="N67" i="21" s="1"/>
  <c r="U66" i="21"/>
  <c r="R66" i="21"/>
  <c r="I66" i="21"/>
  <c r="N66" i="21" s="1"/>
  <c r="U65" i="21"/>
  <c r="R65" i="21"/>
  <c r="I65" i="21"/>
  <c r="N65" i="21" s="1"/>
  <c r="U64" i="21"/>
  <c r="R64" i="21"/>
  <c r="I64" i="21"/>
  <c r="N64" i="21" s="1"/>
  <c r="U63" i="21"/>
  <c r="R63" i="21"/>
  <c r="I63" i="21"/>
  <c r="N63" i="21" s="1"/>
  <c r="U62" i="21"/>
  <c r="R62" i="21"/>
  <c r="I62" i="21"/>
  <c r="N62" i="21" s="1"/>
  <c r="U61" i="21"/>
  <c r="R61" i="21"/>
  <c r="I61" i="21"/>
  <c r="N61" i="21" s="1"/>
  <c r="U60" i="21"/>
  <c r="R60" i="21"/>
  <c r="I60" i="21"/>
  <c r="N60" i="21" s="1"/>
  <c r="U59" i="21"/>
  <c r="R59" i="21"/>
  <c r="I59" i="21"/>
  <c r="N59" i="21" s="1"/>
  <c r="U58" i="21"/>
  <c r="R58" i="21"/>
  <c r="I58" i="21"/>
  <c r="N58" i="21" s="1"/>
  <c r="U57" i="21"/>
  <c r="R57" i="21"/>
  <c r="I57" i="21"/>
  <c r="N57" i="21" s="1"/>
  <c r="U56" i="21"/>
  <c r="R56" i="21"/>
  <c r="I56" i="21"/>
  <c r="N56" i="21" s="1"/>
  <c r="U55" i="21"/>
  <c r="R55" i="21"/>
  <c r="I55" i="21"/>
  <c r="N55" i="21" s="1"/>
  <c r="U54" i="21"/>
  <c r="R54" i="21"/>
  <c r="I54" i="21"/>
  <c r="N54" i="21" s="1"/>
  <c r="U53" i="21"/>
  <c r="R53" i="21"/>
  <c r="I53" i="21"/>
  <c r="N53" i="21" s="1"/>
  <c r="U52" i="21"/>
  <c r="R52" i="21"/>
  <c r="I52" i="21"/>
  <c r="N52" i="21" s="1"/>
  <c r="U51" i="21"/>
  <c r="R51" i="21"/>
  <c r="I51" i="21"/>
  <c r="N51" i="21" s="1"/>
  <c r="U50" i="21"/>
  <c r="R50" i="21"/>
  <c r="I50" i="21"/>
  <c r="N50" i="21" s="1"/>
  <c r="U49" i="21"/>
  <c r="R49" i="21"/>
  <c r="I49" i="21"/>
  <c r="N49" i="21" s="1"/>
  <c r="U48" i="21"/>
  <c r="R48" i="21"/>
  <c r="I48" i="21"/>
  <c r="N48" i="21" s="1"/>
  <c r="U47" i="21"/>
  <c r="R47" i="21"/>
  <c r="I47" i="21"/>
  <c r="N47" i="21" s="1"/>
  <c r="U46" i="21"/>
  <c r="R46" i="21"/>
  <c r="I46" i="21"/>
  <c r="N46" i="21" s="1"/>
  <c r="U45" i="21"/>
  <c r="R45" i="21"/>
  <c r="I45" i="21"/>
  <c r="N45" i="21" s="1"/>
  <c r="U44" i="21"/>
  <c r="R44" i="21"/>
  <c r="I44" i="21"/>
  <c r="N44" i="21" s="1"/>
  <c r="U43" i="21"/>
  <c r="R43" i="21"/>
  <c r="I43" i="21"/>
  <c r="N43" i="21" s="1"/>
  <c r="U42" i="21"/>
  <c r="R42" i="21"/>
  <c r="I42" i="21"/>
  <c r="N42" i="21" s="1"/>
  <c r="U41" i="21"/>
  <c r="R41" i="21"/>
  <c r="I41" i="21"/>
  <c r="N41" i="21" s="1"/>
  <c r="U40" i="21"/>
  <c r="R40" i="21"/>
  <c r="I40" i="21"/>
  <c r="N40" i="21" s="1"/>
  <c r="U39" i="21"/>
  <c r="R39" i="21"/>
  <c r="I39" i="21"/>
  <c r="N39" i="21" s="1"/>
  <c r="U38" i="21"/>
  <c r="R38" i="21"/>
  <c r="I38" i="21"/>
  <c r="N38" i="21" s="1"/>
  <c r="U37" i="21"/>
  <c r="R37" i="21"/>
  <c r="I37" i="21"/>
  <c r="N37" i="21" s="1"/>
  <c r="U36" i="21"/>
  <c r="R36" i="21"/>
  <c r="I36" i="21"/>
  <c r="N36" i="21" s="1"/>
  <c r="U35" i="21"/>
  <c r="R35" i="21"/>
  <c r="I35" i="21"/>
  <c r="N35" i="21" s="1"/>
  <c r="U34" i="21"/>
  <c r="R34" i="21"/>
  <c r="I34" i="21"/>
  <c r="N34" i="21" s="1"/>
  <c r="U33" i="21"/>
  <c r="R33" i="21"/>
  <c r="I33" i="21"/>
  <c r="N33" i="21" s="1"/>
  <c r="U32" i="21"/>
  <c r="R32" i="21"/>
  <c r="I32" i="21"/>
  <c r="N32" i="21" s="1"/>
  <c r="U31" i="21"/>
  <c r="R31" i="21"/>
  <c r="I31" i="21"/>
  <c r="N31" i="21" s="1"/>
  <c r="U30" i="21"/>
  <c r="R30" i="21"/>
  <c r="I30" i="21"/>
  <c r="N30" i="21" s="1"/>
  <c r="U29" i="21"/>
  <c r="R29" i="21"/>
  <c r="I29" i="21"/>
  <c r="N29" i="21" s="1"/>
  <c r="U28" i="21"/>
  <c r="R28" i="21"/>
  <c r="I28" i="21"/>
  <c r="N28" i="21" s="1"/>
  <c r="U27" i="21"/>
  <c r="R27" i="21"/>
  <c r="I27" i="21"/>
  <c r="N27" i="21" s="1"/>
  <c r="U26" i="21"/>
  <c r="R26" i="21"/>
  <c r="I26" i="21"/>
  <c r="N26" i="21" s="1"/>
  <c r="U25" i="21"/>
  <c r="R25" i="21"/>
  <c r="I25" i="21"/>
  <c r="N25" i="21" s="1"/>
  <c r="U24" i="21"/>
  <c r="R24" i="21"/>
  <c r="I24" i="21"/>
  <c r="N24" i="21" s="1"/>
  <c r="U23" i="21"/>
  <c r="R23" i="21"/>
  <c r="I23" i="21"/>
  <c r="N23" i="21" s="1"/>
  <c r="U22" i="21"/>
  <c r="R22" i="21"/>
  <c r="I22" i="21"/>
  <c r="N22" i="21" s="1"/>
  <c r="U21" i="21"/>
  <c r="R21" i="21"/>
  <c r="I21" i="21"/>
  <c r="N21" i="21" s="1"/>
  <c r="U20" i="21"/>
  <c r="R20" i="21"/>
  <c r="I20" i="21"/>
  <c r="N20" i="21" s="1"/>
  <c r="U19" i="21"/>
  <c r="R19" i="21"/>
  <c r="I19" i="21"/>
  <c r="N19" i="21" s="1"/>
  <c r="U18" i="21"/>
  <c r="R18" i="21"/>
  <c r="I18" i="21"/>
  <c r="N18" i="21" s="1"/>
  <c r="U17" i="21"/>
  <c r="R17" i="21"/>
  <c r="I17" i="21"/>
  <c r="N17" i="21" s="1"/>
  <c r="U16" i="21"/>
  <c r="R16" i="21"/>
  <c r="I16" i="21"/>
  <c r="N16" i="21" s="1"/>
  <c r="U15" i="21"/>
  <c r="R15" i="21"/>
  <c r="I15" i="21"/>
  <c r="N15" i="21" s="1"/>
  <c r="U14" i="21"/>
  <c r="R14" i="21"/>
  <c r="I14" i="21"/>
  <c r="N14" i="21" s="1"/>
  <c r="U13" i="21"/>
  <c r="R13" i="21"/>
  <c r="I13" i="21"/>
  <c r="N13" i="21" s="1"/>
  <c r="U12" i="21"/>
  <c r="R12" i="21"/>
  <c r="I12" i="21"/>
  <c r="N12" i="21" s="1"/>
  <c r="U11" i="21"/>
  <c r="R11" i="21"/>
  <c r="I11" i="21"/>
  <c r="N11" i="21" s="1"/>
  <c r="U10" i="21"/>
  <c r="R10" i="21"/>
  <c r="I10" i="21"/>
  <c r="N10" i="21" s="1"/>
  <c r="U9" i="21"/>
  <c r="R9" i="21"/>
  <c r="I9" i="21"/>
  <c r="N9" i="21" s="1"/>
  <c r="U8" i="21"/>
  <c r="R8" i="21"/>
  <c r="I8" i="21"/>
  <c r="N8" i="21" s="1"/>
  <c r="U7" i="21"/>
  <c r="R7" i="21"/>
  <c r="I7" i="21"/>
  <c r="N7" i="21" s="1"/>
  <c r="U6" i="21"/>
  <c r="R6" i="21"/>
  <c r="I6" i="21"/>
  <c r="N6" i="21" s="1"/>
  <c r="U5" i="21"/>
  <c r="R5" i="21"/>
  <c r="I5" i="21"/>
  <c r="N5" i="21" s="1"/>
  <c r="U4" i="21"/>
  <c r="R4" i="21"/>
  <c r="I4" i="21"/>
  <c r="V7" i="21" l="1"/>
  <c r="V372" i="21"/>
  <c r="V484" i="21"/>
  <c r="W484" i="21" s="1"/>
  <c r="V5" i="21"/>
  <c r="W5" i="21" s="1"/>
  <c r="V13" i="21"/>
  <c r="V21" i="21"/>
  <c r="W21" i="21" s="1"/>
  <c r="AL21" i="21" s="1"/>
  <c r="O24" i="21"/>
  <c r="AK24" i="21" s="1"/>
  <c r="O28" i="21"/>
  <c r="AK28" i="21" s="1"/>
  <c r="V29" i="21"/>
  <c r="V37" i="21"/>
  <c r="O40" i="21"/>
  <c r="AK40" i="21" s="1"/>
  <c r="O44" i="21"/>
  <c r="AK44" i="21" s="1"/>
  <c r="O48" i="21"/>
  <c r="O52" i="21"/>
  <c r="AK52" i="21" s="1"/>
  <c r="V61" i="21"/>
  <c r="W61" i="21" s="1"/>
  <c r="AL61" i="21" s="1"/>
  <c r="V229" i="21"/>
  <c r="W229" i="21" s="1"/>
  <c r="AL229" i="21" s="1"/>
  <c r="O64" i="21"/>
  <c r="O68" i="21"/>
  <c r="O72" i="21"/>
  <c r="AK72" i="21" s="1"/>
  <c r="O88" i="21"/>
  <c r="AK88" i="21" s="1"/>
  <c r="O511" i="21"/>
  <c r="O515" i="21"/>
  <c r="AK515" i="21" s="1"/>
  <c r="O519" i="21"/>
  <c r="AK519" i="21" s="1"/>
  <c r="O523" i="21"/>
  <c r="AK523" i="21" s="1"/>
  <c r="O539" i="21"/>
  <c r="AK539" i="21" s="1"/>
  <c r="V19" i="21"/>
  <c r="W19" i="21" s="1"/>
  <c r="AL19" i="21" s="1"/>
  <c r="V35" i="21"/>
  <c r="W35" i="21" s="1"/>
  <c r="AL35" i="21" s="1"/>
  <c r="V55" i="21"/>
  <c r="W55" i="21" s="1"/>
  <c r="V59" i="21"/>
  <c r="W59" i="21" s="1"/>
  <c r="V231" i="21"/>
  <c r="V239" i="21"/>
  <c r="W239" i="21" s="1"/>
  <c r="AL239" i="21" s="1"/>
  <c r="V247" i="21"/>
  <c r="W247" i="21" s="1"/>
  <c r="AL247" i="21" s="1"/>
  <c r="O250" i="21"/>
  <c r="V318" i="21"/>
  <c r="W318" i="21" s="1"/>
  <c r="AL318" i="21" s="1"/>
  <c r="V326" i="21"/>
  <c r="W326" i="21" s="1"/>
  <c r="AL326" i="21" s="1"/>
  <c r="V338" i="21"/>
  <c r="W338" i="21" s="1"/>
  <c r="V342" i="21"/>
  <c r="V362" i="21"/>
  <c r="W362" i="21" s="1"/>
  <c r="AL362" i="21" s="1"/>
  <c r="V370" i="21"/>
  <c r="W370" i="21" s="1"/>
  <c r="AL370" i="21" s="1"/>
  <c r="V378" i="21"/>
  <c r="W378" i="21" s="1"/>
  <c r="V482" i="21"/>
  <c r="W482" i="21" s="1"/>
  <c r="AL482" i="21" s="1"/>
  <c r="O509" i="21"/>
  <c r="AK509" i="21" s="1"/>
  <c r="O513" i="21"/>
  <c r="AK513" i="21" s="1"/>
  <c r="O517" i="21"/>
  <c r="AK517" i="21" s="1"/>
  <c r="O521" i="21"/>
  <c r="AK521" i="21" s="1"/>
  <c r="O525" i="21"/>
  <c r="AK525" i="21" s="1"/>
  <c r="O541" i="21"/>
  <c r="AK541" i="21" s="1"/>
  <c r="O137" i="21"/>
  <c r="AK137" i="21" s="1"/>
  <c r="O139" i="21"/>
  <c r="AK139" i="21" s="1"/>
  <c r="O141" i="21"/>
  <c r="AK141" i="21" s="1"/>
  <c r="O143" i="21"/>
  <c r="AK143" i="21" s="1"/>
  <c r="O147" i="21"/>
  <c r="AK147" i="21" s="1"/>
  <c r="O151" i="21"/>
  <c r="AK151" i="21" s="1"/>
  <c r="O283" i="21"/>
  <c r="AK283" i="21" s="1"/>
  <c r="O299" i="21"/>
  <c r="AK299" i="21" s="1"/>
  <c r="V331" i="21"/>
  <c r="W331" i="21" s="1"/>
  <c r="AL331" i="21" s="1"/>
  <c r="V347" i="21"/>
  <c r="W347" i="21" s="1"/>
  <c r="V351" i="21"/>
  <c r="W351" i="21" s="1"/>
  <c r="AL351" i="21" s="1"/>
  <c r="O410" i="21"/>
  <c r="AK410" i="21" s="1"/>
  <c r="O508" i="21"/>
  <c r="AK508" i="21" s="1"/>
  <c r="O510" i="21"/>
  <c r="AK510" i="21" s="1"/>
  <c r="O512" i="21"/>
  <c r="AK512" i="21" s="1"/>
  <c r="V20" i="21"/>
  <c r="W20" i="21" s="1"/>
  <c r="AL20" i="21" s="1"/>
  <c r="V56" i="21"/>
  <c r="W56" i="21" s="1"/>
  <c r="AL56" i="21" s="1"/>
  <c r="V72" i="21"/>
  <c r="W72" i="21" s="1"/>
  <c r="V88" i="21"/>
  <c r="W88" i="21" s="1"/>
  <c r="V90" i="21"/>
  <c r="W90" i="21" s="1"/>
  <c r="AL90" i="21" s="1"/>
  <c r="V94" i="21"/>
  <c r="W94" i="21" s="1"/>
  <c r="AL94" i="21" s="1"/>
  <c r="V96" i="21"/>
  <c r="V98" i="21"/>
  <c r="W98" i="21" s="1"/>
  <c r="AL98" i="21" s="1"/>
  <c r="V100" i="21"/>
  <c r="W100" i="21" s="1"/>
  <c r="AL100" i="21" s="1"/>
  <c r="V102" i="21"/>
  <c r="W102" i="21" s="1"/>
  <c r="AL102" i="21" s="1"/>
  <c r="V104" i="21"/>
  <c r="W104" i="21" s="1"/>
  <c r="AL104" i="21" s="1"/>
  <c r="V106" i="21"/>
  <c r="W106" i="21" s="1"/>
  <c r="AL106" i="21" s="1"/>
  <c r="V108" i="21"/>
  <c r="W108" i="21" s="1"/>
  <c r="AL108" i="21" s="1"/>
  <c r="V110" i="21"/>
  <c r="W110" i="21" s="1"/>
  <c r="AL110" i="21" s="1"/>
  <c r="V112" i="21"/>
  <c r="W112" i="21" s="1"/>
  <c r="AL112" i="21" s="1"/>
  <c r="V114" i="21"/>
  <c r="W114" i="21" s="1"/>
  <c r="V116" i="21"/>
  <c r="W116" i="21" s="1"/>
  <c r="AL116" i="21" s="1"/>
  <c r="V118" i="21"/>
  <c r="W118" i="21" s="1"/>
  <c r="AL118" i="21" s="1"/>
  <c r="V120" i="21"/>
  <c r="W120" i="21" s="1"/>
  <c r="AL120" i="21" s="1"/>
  <c r="V122" i="21"/>
  <c r="W122" i="21" s="1"/>
  <c r="AL122" i="21" s="1"/>
  <c r="V124" i="21"/>
  <c r="W124" i="21" s="1"/>
  <c r="V126" i="21"/>
  <c r="W126" i="21" s="1"/>
  <c r="AL126" i="21" s="1"/>
  <c r="V128" i="21"/>
  <c r="W128" i="21" s="1"/>
  <c r="V130" i="21"/>
  <c r="W130" i="21" s="1"/>
  <c r="AL130" i="21" s="1"/>
  <c r="V132" i="21"/>
  <c r="W132" i="21" s="1"/>
  <c r="AL132" i="21" s="1"/>
  <c r="V134" i="21"/>
  <c r="W134" i="21" s="1"/>
  <c r="AL134" i="21" s="1"/>
  <c r="V136" i="21"/>
  <c r="W136" i="21" s="1"/>
  <c r="V138" i="21"/>
  <c r="W138" i="21" s="1"/>
  <c r="AL138" i="21" s="1"/>
  <c r="V140" i="21"/>
  <c r="W140" i="21" s="1"/>
  <c r="V142" i="21"/>
  <c r="W142" i="21" s="1"/>
  <c r="AL142" i="21" s="1"/>
  <c r="V144" i="21"/>
  <c r="W144" i="21" s="1"/>
  <c r="AL144" i="21" s="1"/>
  <c r="V146" i="21"/>
  <c r="W146" i="21" s="1"/>
  <c r="V206" i="21"/>
  <c r="W206" i="21" s="1"/>
  <c r="V210" i="21"/>
  <c r="W210" i="21" s="1"/>
  <c r="AL210" i="21" s="1"/>
  <c r="V274" i="21"/>
  <c r="W274" i="21" s="1"/>
  <c r="AL274" i="21" s="1"/>
  <c r="V278" i="21"/>
  <c r="W278" i="21" s="1"/>
  <c r="AL278" i="21" s="1"/>
  <c r="V292" i="21"/>
  <c r="W292" i="21" s="1"/>
  <c r="V294" i="21"/>
  <c r="W294" i="21" s="1"/>
  <c r="AL294" i="21" s="1"/>
  <c r="V302" i="21"/>
  <c r="W302" i="21" s="1"/>
  <c r="O411" i="21"/>
  <c r="AK411" i="21" s="1"/>
  <c r="V433" i="21"/>
  <c r="W433" i="21" s="1"/>
  <c r="AL433" i="21" s="1"/>
  <c r="V545" i="21"/>
  <c r="W545" i="21" s="1"/>
  <c r="AL545" i="21" s="1"/>
  <c r="V547" i="21"/>
  <c r="W547" i="21" s="1"/>
  <c r="V549" i="21"/>
  <c r="W549" i="21" s="1"/>
  <c r="W372" i="21"/>
  <c r="AL372" i="21" s="1"/>
  <c r="W13" i="21"/>
  <c r="AL13" i="21" s="1"/>
  <c r="W96" i="21"/>
  <c r="AL96" i="21" s="1"/>
  <c r="O347" i="21"/>
  <c r="AK347" i="21" s="1"/>
  <c r="O449" i="21"/>
  <c r="AK449" i="21" s="1"/>
  <c r="W7" i="21"/>
  <c r="AL7" i="21" s="1"/>
  <c r="W29" i="21"/>
  <c r="W37" i="21"/>
  <c r="AL37" i="21" s="1"/>
  <c r="V222" i="21"/>
  <c r="V226" i="21"/>
  <c r="V234" i="21"/>
  <c r="O239" i="21"/>
  <c r="AK239" i="21" s="1"/>
  <c r="V255" i="21"/>
  <c r="W342" i="21"/>
  <c r="AL342" i="21" s="1"/>
  <c r="O543" i="21"/>
  <c r="AK543" i="21" s="1"/>
  <c r="W231" i="21"/>
  <c r="AL231" i="21" s="1"/>
  <c r="V6" i="21"/>
  <c r="O53" i="21"/>
  <c r="AK53" i="21" s="1"/>
  <c r="O65" i="21"/>
  <c r="AK65" i="21" s="1"/>
  <c r="O83" i="21"/>
  <c r="AK83" i="21" s="1"/>
  <c r="V95" i="21"/>
  <c r="V97" i="21"/>
  <c r="V99" i="21"/>
  <c r="V101" i="21"/>
  <c r="V103" i="21"/>
  <c r="V105" i="21"/>
  <c r="V107" i="21"/>
  <c r="V109" i="21"/>
  <c r="V111" i="21"/>
  <c r="V113" i="21"/>
  <c r="V115" i="21"/>
  <c r="V117" i="21"/>
  <c r="V119" i="21"/>
  <c r="V121" i="21"/>
  <c r="V123" i="21"/>
  <c r="V125" i="21"/>
  <c r="V127" i="21"/>
  <c r="V129" i="21"/>
  <c r="V131" i="21"/>
  <c r="V133" i="21"/>
  <c r="V135" i="21"/>
  <c r="V141" i="21"/>
  <c r="V143" i="21"/>
  <c r="V145" i="21"/>
  <c r="V147" i="21"/>
  <c r="V149" i="21"/>
  <c r="V151" i="21"/>
  <c r="V153" i="21"/>
  <c r="V155" i="21"/>
  <c r="V157" i="21"/>
  <c r="V159" i="21"/>
  <c r="V161" i="21"/>
  <c r="V163" i="21"/>
  <c r="V165" i="21"/>
  <c r="V167" i="21"/>
  <c r="V169" i="21"/>
  <c r="V171" i="21"/>
  <c r="V173" i="21"/>
  <c r="V175" i="21"/>
  <c r="V177" i="21"/>
  <c r="V179" i="21"/>
  <c r="V195" i="21"/>
  <c r="V213" i="21"/>
  <c r="V217" i="21"/>
  <c r="V250" i="21"/>
  <c r="O255" i="21"/>
  <c r="O267" i="21"/>
  <c r="AK267" i="21" s="1"/>
  <c r="V285" i="21"/>
  <c r="V287" i="21"/>
  <c r="V315" i="21"/>
  <c r="V354" i="21"/>
  <c r="V429" i="21"/>
  <c r="V486" i="21"/>
  <c r="V490" i="21"/>
  <c r="V492" i="21"/>
  <c r="O234" i="21"/>
  <c r="AK234" i="21" s="1"/>
  <c r="V36" i="21"/>
  <c r="O45" i="21"/>
  <c r="AK45" i="21" s="1"/>
  <c r="O49" i="21"/>
  <c r="AK49" i="21" s="1"/>
  <c r="V60" i="21"/>
  <c r="O69" i="21"/>
  <c r="AK69" i="21" s="1"/>
  <c r="V71" i="21"/>
  <c r="V75" i="21"/>
  <c r="V182" i="21"/>
  <c r="V203" i="21"/>
  <c r="O231" i="21"/>
  <c r="AK231" i="21" s="1"/>
  <c r="V233" i="21"/>
  <c r="V242" i="21"/>
  <c r="O247" i="21"/>
  <c r="AK247" i="21" s="1"/>
  <c r="V281" i="21"/>
  <c r="V283" i="21"/>
  <c r="V290" i="21"/>
  <c r="O331" i="21"/>
  <c r="AK331" i="21" s="1"/>
  <c r="V335" i="21"/>
  <c r="O362" i="21"/>
  <c r="AK362" i="21" s="1"/>
  <c r="V364" i="21"/>
  <c r="O378" i="21"/>
  <c r="AK378" i="21" s="1"/>
  <c r="O380" i="21"/>
  <c r="AK380" i="21" s="1"/>
  <c r="O382" i="21"/>
  <c r="AK382" i="21" s="1"/>
  <c r="O384" i="21"/>
  <c r="AK384" i="21" s="1"/>
  <c r="O386" i="21"/>
  <c r="AK386" i="21" s="1"/>
  <c r="O388" i="21"/>
  <c r="AK388" i="21" s="1"/>
  <c r="V410" i="21"/>
  <c r="V445" i="21"/>
  <c r="V457" i="21"/>
  <c r="V459" i="21"/>
  <c r="V461" i="21"/>
  <c r="V463" i="21"/>
  <c r="V465" i="21"/>
  <c r="V467" i="21"/>
  <c r="V469" i="21"/>
  <c r="V471" i="21"/>
  <c r="V473" i="21"/>
  <c r="V475" i="21"/>
  <c r="W475" i="21" s="1"/>
  <c r="V477" i="21"/>
  <c r="W477" i="21" s="1"/>
  <c r="AL477" i="21" s="1"/>
  <c r="V479" i="21"/>
  <c r="W479" i="21" s="1"/>
  <c r="AL479" i="21" s="1"/>
  <c r="V494" i="21"/>
  <c r="V498" i="21"/>
  <c r="V500" i="21"/>
  <c r="V502" i="21"/>
  <c r="V504" i="21"/>
  <c r="V506" i="21"/>
  <c r="V9" i="21"/>
  <c r="V11" i="21"/>
  <c r="V16" i="21"/>
  <c r="V23" i="21"/>
  <c r="O31" i="21"/>
  <c r="AK31" i="21" s="1"/>
  <c r="V31" i="21"/>
  <c r="V33" i="21"/>
  <c r="O36" i="21"/>
  <c r="AK36" i="21" s="1"/>
  <c r="V40" i="21"/>
  <c r="O43" i="21"/>
  <c r="AK43" i="21" s="1"/>
  <c r="V43" i="21"/>
  <c r="V45" i="21"/>
  <c r="V47" i="21"/>
  <c r="V52" i="21"/>
  <c r="O57" i="21"/>
  <c r="O318" i="21"/>
  <c r="AK318" i="21" s="1"/>
  <c r="O370" i="21"/>
  <c r="U552" i="21"/>
  <c r="I552" i="21"/>
  <c r="V10" i="21"/>
  <c r="O15" i="21"/>
  <c r="AK15" i="21" s="1"/>
  <c r="V15" i="21"/>
  <c r="V17" i="21"/>
  <c r="O20" i="21"/>
  <c r="AK20" i="21" s="1"/>
  <c r="V24" i="21"/>
  <c r="O27" i="21"/>
  <c r="AK27" i="21" s="1"/>
  <c r="V27" i="21"/>
  <c r="V32" i="21"/>
  <c r="V39" i="21"/>
  <c r="V44" i="21"/>
  <c r="O302" i="21"/>
  <c r="AK302" i="21" s="1"/>
  <c r="O182" i="21"/>
  <c r="AK182" i="21" s="1"/>
  <c r="O242" i="21"/>
  <c r="AK242" i="21" s="1"/>
  <c r="O258" i="21"/>
  <c r="AK258" i="21" s="1"/>
  <c r="O60" i="21"/>
  <c r="AK60" i="21" s="1"/>
  <c r="V64" i="21"/>
  <c r="V67" i="21"/>
  <c r="V69" i="21"/>
  <c r="O456" i="21"/>
  <c r="AK456" i="21" s="1"/>
  <c r="O460" i="21"/>
  <c r="AK460" i="21" s="1"/>
  <c r="O464" i="21"/>
  <c r="AK464" i="21" s="1"/>
  <c r="O468" i="21"/>
  <c r="AK468" i="21" s="1"/>
  <c r="O472" i="21"/>
  <c r="AK472" i="21" s="1"/>
  <c r="V148" i="21"/>
  <c r="V150" i="21"/>
  <c r="V187" i="21"/>
  <c r="O190" i="21"/>
  <c r="AK190" i="21" s="1"/>
  <c r="V190" i="21"/>
  <c r="V214" i="21"/>
  <c r="V221" i="21"/>
  <c r="V223" i="21"/>
  <c r="V230" i="21"/>
  <c r="V235" i="21"/>
  <c r="O238" i="21"/>
  <c r="AK238" i="21" s="1"/>
  <c r="V238" i="21"/>
  <c r="V243" i="21"/>
  <c r="O246" i="21"/>
  <c r="AK246" i="21" s="1"/>
  <c r="V246" i="21"/>
  <c r="V251" i="21"/>
  <c r="O254" i="21"/>
  <c r="AK254" i="21" s="1"/>
  <c r="V254" i="21"/>
  <c r="V273" i="21"/>
  <c r="V275" i="21"/>
  <c r="V282" i="21"/>
  <c r="V298" i="21"/>
  <c r="V307" i="21"/>
  <c r="O310" i="21"/>
  <c r="AK310" i="21" s="1"/>
  <c r="V310" i="21"/>
  <c r="V323" i="21"/>
  <c r="V330" i="21"/>
  <c r="V339" i="21"/>
  <c r="V346" i="21"/>
  <c r="V353" i="21"/>
  <c r="V358" i="21"/>
  <c r="V366" i="21"/>
  <c r="V374" i="21"/>
  <c r="V437" i="21"/>
  <c r="O514" i="21"/>
  <c r="AK514" i="21" s="1"/>
  <c r="O516" i="21"/>
  <c r="AK516" i="21" s="1"/>
  <c r="O518" i="21"/>
  <c r="AK518" i="21" s="1"/>
  <c r="O520" i="21"/>
  <c r="AK520" i="21" s="1"/>
  <c r="O522" i="21"/>
  <c r="AK522" i="21" s="1"/>
  <c r="O524" i="21"/>
  <c r="AK524" i="21" s="1"/>
  <c r="V544" i="21"/>
  <c r="V546" i="21"/>
  <c r="V548" i="21"/>
  <c r="V550" i="21"/>
  <c r="V48" i="21"/>
  <c r="V51" i="21"/>
  <c r="V53" i="21"/>
  <c r="O56" i="21"/>
  <c r="AK56" i="21" s="1"/>
  <c r="O61" i="21"/>
  <c r="V63" i="21"/>
  <c r="V68" i="21"/>
  <c r="O75" i="21"/>
  <c r="AK75" i="21" s="1"/>
  <c r="V77" i="21"/>
  <c r="V81" i="21"/>
  <c r="V83" i="21"/>
  <c r="O102" i="21"/>
  <c r="AK102" i="21" s="1"/>
  <c r="O106" i="21"/>
  <c r="AK106" i="21" s="1"/>
  <c r="O116" i="21"/>
  <c r="O118" i="21"/>
  <c r="AK118" i="21" s="1"/>
  <c r="O120" i="21"/>
  <c r="AK120" i="21" s="1"/>
  <c r="O122" i="21"/>
  <c r="O124" i="21"/>
  <c r="AK124" i="21" s="1"/>
  <c r="O126" i="21"/>
  <c r="AK126" i="21" s="1"/>
  <c r="O128" i="21"/>
  <c r="AK128" i="21" s="1"/>
  <c r="O132" i="21"/>
  <c r="O136" i="21"/>
  <c r="AK136" i="21" s="1"/>
  <c r="O152" i="21"/>
  <c r="AK152" i="21" s="1"/>
  <c r="O156" i="21"/>
  <c r="AK156" i="21" s="1"/>
  <c r="O160" i="21"/>
  <c r="AK160" i="21" s="1"/>
  <c r="O164" i="21"/>
  <c r="AK164" i="21" s="1"/>
  <c r="O168" i="21"/>
  <c r="AK168" i="21" s="1"/>
  <c r="O170" i="21"/>
  <c r="AK170" i="21" s="1"/>
  <c r="O172" i="21"/>
  <c r="AK172" i="21" s="1"/>
  <c r="O174" i="21"/>
  <c r="AK174" i="21" s="1"/>
  <c r="O176" i="21"/>
  <c r="AK176" i="21" s="1"/>
  <c r="O178" i="21"/>
  <c r="AK178" i="21" s="1"/>
  <c r="V198" i="21"/>
  <c r="V209" i="21"/>
  <c r="V218" i="21"/>
  <c r="O223" i="21"/>
  <c r="AK223" i="21" s="1"/>
  <c r="V225" i="21"/>
  <c r="V227" i="21"/>
  <c r="O235" i="21"/>
  <c r="AK235" i="21" s="1"/>
  <c r="O243" i="21"/>
  <c r="AK243" i="21" s="1"/>
  <c r="O251" i="21"/>
  <c r="O259" i="21"/>
  <c r="AK259" i="21" s="1"/>
  <c r="O275" i="21"/>
  <c r="AK275" i="21" s="1"/>
  <c r="V277" i="21"/>
  <c r="V279" i="21"/>
  <c r="V286" i="21"/>
  <c r="V295" i="21"/>
  <c r="V327" i="21"/>
  <c r="V334" i="21"/>
  <c r="O339" i="21"/>
  <c r="AK339" i="21" s="1"/>
  <c r="V343" i="21"/>
  <c r="V350" i="21"/>
  <c r="O360" i="21"/>
  <c r="V360" i="21"/>
  <c r="O368" i="21"/>
  <c r="AK368" i="21" s="1"/>
  <c r="V368" i="21"/>
  <c r="O376" i="21"/>
  <c r="V376" i="21"/>
  <c r="V441" i="21"/>
  <c r="V452" i="21"/>
  <c r="V456" i="21"/>
  <c r="V458" i="21"/>
  <c r="V460" i="21"/>
  <c r="V462" i="21"/>
  <c r="V464" i="21"/>
  <c r="V466" i="21"/>
  <c r="V468" i="21"/>
  <c r="V470" i="21"/>
  <c r="V472" i="21"/>
  <c r="V474" i="21"/>
  <c r="V476" i="21"/>
  <c r="W476" i="21" s="1"/>
  <c r="AL476" i="21" s="1"/>
  <c r="V478" i="21"/>
  <c r="W478" i="21" s="1"/>
  <c r="AL478" i="21" s="1"/>
  <c r="V480" i="21"/>
  <c r="V488" i="21"/>
  <c r="V496" i="21"/>
  <c r="V501" i="21"/>
  <c r="V503" i="21"/>
  <c r="V505" i="21"/>
  <c r="V507" i="21"/>
  <c r="V523" i="21"/>
  <c r="O7" i="21"/>
  <c r="O11" i="21"/>
  <c r="AK11" i="21" s="1"/>
  <c r="O37" i="21"/>
  <c r="AK37" i="21" s="1"/>
  <c r="O227" i="21"/>
  <c r="AK227" i="21" s="1"/>
  <c r="O263" i="21"/>
  <c r="O279" i="21"/>
  <c r="AK279" i="21" s="1"/>
  <c r="O327" i="21"/>
  <c r="AK327" i="21" s="1"/>
  <c r="O343" i="21"/>
  <c r="AK343" i="21" s="1"/>
  <c r="O21" i="21"/>
  <c r="N4" i="21"/>
  <c r="O4" i="21" s="1"/>
  <c r="O6" i="21"/>
  <c r="AK6" i="21" s="1"/>
  <c r="O10" i="21"/>
  <c r="AK10" i="21" s="1"/>
  <c r="O14" i="21"/>
  <c r="AK14" i="21" s="1"/>
  <c r="O17" i="21"/>
  <c r="AK17" i="21" s="1"/>
  <c r="R552" i="21"/>
  <c r="O5" i="21"/>
  <c r="AK5" i="21" s="1"/>
  <c r="O13" i="21"/>
  <c r="O23" i="21"/>
  <c r="AK23" i="21" s="1"/>
  <c r="O29" i="21"/>
  <c r="AK29" i="21" s="1"/>
  <c r="O39" i="21"/>
  <c r="AK39" i="21" s="1"/>
  <c r="O33" i="21"/>
  <c r="AK33" i="21" s="1"/>
  <c r="O9" i="21"/>
  <c r="AK9" i="21" s="1"/>
  <c r="O8" i="21"/>
  <c r="AK8" i="21" s="1"/>
  <c r="V8" i="21"/>
  <c r="O12" i="21"/>
  <c r="AK12" i="21" s="1"/>
  <c r="V12" i="21"/>
  <c r="O16" i="21"/>
  <c r="AK16" i="21" s="1"/>
  <c r="O19" i="21"/>
  <c r="AK19" i="21" s="1"/>
  <c r="O25" i="21"/>
  <c r="V25" i="21"/>
  <c r="V28" i="21"/>
  <c r="O32" i="21"/>
  <c r="AK32" i="21" s="1"/>
  <c r="O35" i="21"/>
  <c r="O41" i="21"/>
  <c r="AK41" i="21" s="1"/>
  <c r="V41" i="21"/>
  <c r="V49" i="21"/>
  <c r="V57" i="21"/>
  <c r="V65" i="21"/>
  <c r="V73" i="21"/>
  <c r="V86" i="21"/>
  <c r="O271" i="21"/>
  <c r="O287" i="21"/>
  <c r="AK287" i="21" s="1"/>
  <c r="O294" i="21"/>
  <c r="AK294" i="21" s="1"/>
  <c r="O335" i="21"/>
  <c r="AK335" i="21" s="1"/>
  <c r="O351" i="21"/>
  <c r="O198" i="21"/>
  <c r="AK198" i="21" s="1"/>
  <c r="O206" i="21"/>
  <c r="AK206" i="21" s="1"/>
  <c r="O210" i="21"/>
  <c r="AK210" i="21" s="1"/>
  <c r="O214" i="21"/>
  <c r="O218" i="21"/>
  <c r="AK218" i="21" s="1"/>
  <c r="O222" i="21"/>
  <c r="AK222" i="21" s="1"/>
  <c r="O226" i="21"/>
  <c r="AK226" i="21" s="1"/>
  <c r="O230" i="21"/>
  <c r="O262" i="21"/>
  <c r="AK262" i="21" s="1"/>
  <c r="O266" i="21"/>
  <c r="AK266" i="21" s="1"/>
  <c r="O270" i="21"/>
  <c r="O274" i="21"/>
  <c r="O278" i="21"/>
  <c r="AK278" i="21" s="1"/>
  <c r="O282" i="21"/>
  <c r="AK282" i="21" s="1"/>
  <c r="O286" i="21"/>
  <c r="AK286" i="21" s="1"/>
  <c r="O326" i="21"/>
  <c r="O330" i="21"/>
  <c r="AK330" i="21" s="1"/>
  <c r="O334" i="21"/>
  <c r="AK334" i="21" s="1"/>
  <c r="O338" i="21"/>
  <c r="AK338" i="21" s="1"/>
  <c r="O342" i="21"/>
  <c r="O346" i="21"/>
  <c r="AK346" i="21" s="1"/>
  <c r="O350" i="21"/>
  <c r="AK350" i="21" s="1"/>
  <c r="O354" i="21"/>
  <c r="AK354" i="21" s="1"/>
  <c r="O47" i="21"/>
  <c r="O51" i="21"/>
  <c r="AK51" i="21" s="1"/>
  <c r="O55" i="21"/>
  <c r="AK55" i="21" s="1"/>
  <c r="O59" i="21"/>
  <c r="AK59" i="21" s="1"/>
  <c r="O63" i="21"/>
  <c r="AK63" i="21" s="1"/>
  <c r="O67" i="21"/>
  <c r="AK67" i="21" s="1"/>
  <c r="O71" i="21"/>
  <c r="AK71" i="21" s="1"/>
  <c r="O153" i="21"/>
  <c r="AK153" i="21" s="1"/>
  <c r="O155" i="21"/>
  <c r="O157" i="21"/>
  <c r="AK157" i="21" s="1"/>
  <c r="O159" i="21"/>
  <c r="AK159" i="21" s="1"/>
  <c r="O161" i="21"/>
  <c r="AK161" i="21" s="1"/>
  <c r="O163" i="21"/>
  <c r="O165" i="21"/>
  <c r="AK165" i="21" s="1"/>
  <c r="O167" i="21"/>
  <c r="AK167" i="21" s="1"/>
  <c r="O169" i="21"/>
  <c r="AK169" i="21" s="1"/>
  <c r="O173" i="21"/>
  <c r="O177" i="21"/>
  <c r="AK177" i="21" s="1"/>
  <c r="O209" i="21"/>
  <c r="AK209" i="21" s="1"/>
  <c r="O213" i="21"/>
  <c r="AK213" i="21" s="1"/>
  <c r="O217" i="21"/>
  <c r="O221" i="21"/>
  <c r="AK221" i="21" s="1"/>
  <c r="O225" i="21"/>
  <c r="AK225" i="21" s="1"/>
  <c r="O229" i="21"/>
  <c r="AK229" i="21" s="1"/>
  <c r="O233" i="21"/>
  <c r="O237" i="21"/>
  <c r="AK237" i="21" s="1"/>
  <c r="V237" i="21"/>
  <c r="O241" i="21"/>
  <c r="AK241" i="21" s="1"/>
  <c r="V241" i="21"/>
  <c r="O245" i="21"/>
  <c r="AK245" i="21" s="1"/>
  <c r="V245" i="21"/>
  <c r="O249" i="21"/>
  <c r="AK249" i="21" s="1"/>
  <c r="V249" i="21"/>
  <c r="O253" i="21"/>
  <c r="AK253" i="21" s="1"/>
  <c r="V253" i="21"/>
  <c r="O257" i="21"/>
  <c r="AK257" i="21" s="1"/>
  <c r="O261" i="21"/>
  <c r="O265" i="21"/>
  <c r="AK265" i="21" s="1"/>
  <c r="O269" i="21"/>
  <c r="AK269" i="21" s="1"/>
  <c r="O273" i="21"/>
  <c r="AK273" i="21" s="1"/>
  <c r="O277" i="21"/>
  <c r="AK277" i="21" s="1"/>
  <c r="O281" i="21"/>
  <c r="AK281" i="21" s="1"/>
  <c r="O285" i="21"/>
  <c r="AK285" i="21" s="1"/>
  <c r="O292" i="21"/>
  <c r="AK292" i="21" s="1"/>
  <c r="O298" i="21"/>
  <c r="O307" i="21"/>
  <c r="AK307" i="21" s="1"/>
  <c r="O353" i="21"/>
  <c r="AK353" i="21" s="1"/>
  <c r="O364" i="21"/>
  <c r="AK364" i="21" s="1"/>
  <c r="O372" i="21"/>
  <c r="V14" i="21"/>
  <c r="O18" i="21"/>
  <c r="AK18" i="21" s="1"/>
  <c r="V18" i="21"/>
  <c r="O22" i="21"/>
  <c r="AK22" i="21" s="1"/>
  <c r="V22" i="21"/>
  <c r="O26" i="21"/>
  <c r="AK26" i="21" s="1"/>
  <c r="V26" i="21"/>
  <c r="O30" i="21"/>
  <c r="V30" i="21"/>
  <c r="O34" i="21"/>
  <c r="AK34" i="21" s="1"/>
  <c r="V34" i="21"/>
  <c r="O38" i="21"/>
  <c r="AK38" i="21" s="1"/>
  <c r="V38" i="21"/>
  <c r="O42" i="21"/>
  <c r="AK42" i="21" s="1"/>
  <c r="V42" i="21"/>
  <c r="O46" i="21"/>
  <c r="V46" i="21"/>
  <c r="O50" i="21"/>
  <c r="AK50" i="21" s="1"/>
  <c r="V50" i="21"/>
  <c r="O54" i="21"/>
  <c r="AK54" i="21" s="1"/>
  <c r="V54" i="21"/>
  <c r="O58" i="21"/>
  <c r="AK58" i="21" s="1"/>
  <c r="V58" i="21"/>
  <c r="O62" i="21"/>
  <c r="V62" i="21"/>
  <c r="O66" i="21"/>
  <c r="AK66" i="21" s="1"/>
  <c r="V66" i="21"/>
  <c r="O70" i="21"/>
  <c r="AK70" i="21" s="1"/>
  <c r="V70" i="21"/>
  <c r="O79" i="21"/>
  <c r="AK79" i="21" s="1"/>
  <c r="V79" i="21"/>
  <c r="O92" i="21"/>
  <c r="V92" i="21"/>
  <c r="O95" i="21"/>
  <c r="AK95" i="21" s="1"/>
  <c r="O97" i="21"/>
  <c r="AK97" i="21" s="1"/>
  <c r="O99" i="21"/>
  <c r="O101" i="21"/>
  <c r="AK101" i="21" s="1"/>
  <c r="O103" i="21"/>
  <c r="AK103" i="21" s="1"/>
  <c r="O105" i="21"/>
  <c r="AK105" i="21" s="1"/>
  <c r="O107" i="21"/>
  <c r="O109" i="21"/>
  <c r="AK109" i="21" s="1"/>
  <c r="O111" i="21"/>
  <c r="AK111" i="21" s="1"/>
  <c r="O117" i="21"/>
  <c r="O119" i="21"/>
  <c r="AK119" i="21" s="1"/>
  <c r="O121" i="21"/>
  <c r="AK121" i="21" s="1"/>
  <c r="O123" i="21"/>
  <c r="AK123" i="21" s="1"/>
  <c r="O125" i="21"/>
  <c r="AK125" i="21" s="1"/>
  <c r="O127" i="21"/>
  <c r="AK127" i="21" s="1"/>
  <c r="O129" i="21"/>
  <c r="AK129" i="21" s="1"/>
  <c r="O131" i="21"/>
  <c r="AK131" i="21" s="1"/>
  <c r="O133" i="21"/>
  <c r="AK133" i="21" s="1"/>
  <c r="O135" i="21"/>
  <c r="V137" i="21"/>
  <c r="V139" i="21"/>
  <c r="O140" i="21"/>
  <c r="AK140" i="21" s="1"/>
  <c r="O142" i="21"/>
  <c r="AK142" i="21" s="1"/>
  <c r="O144" i="21"/>
  <c r="AK144" i="21" s="1"/>
  <c r="O146" i="21"/>
  <c r="AK146" i="21" s="1"/>
  <c r="O148" i="21"/>
  <c r="AK148" i="21" s="1"/>
  <c r="O150" i="21"/>
  <c r="AK150" i="21" s="1"/>
  <c r="V152" i="21"/>
  <c r="V154" i="21"/>
  <c r="V156" i="21"/>
  <c r="V158" i="21"/>
  <c r="V160" i="21"/>
  <c r="V162" i="21"/>
  <c r="V164" i="21"/>
  <c r="V166" i="21"/>
  <c r="V168" i="21"/>
  <c r="V170" i="21"/>
  <c r="V172" i="21"/>
  <c r="V174" i="21"/>
  <c r="V176" i="21"/>
  <c r="V178" i="21"/>
  <c r="V183" i="21"/>
  <c r="O186" i="21"/>
  <c r="V186" i="21"/>
  <c r="V191" i="21"/>
  <c r="O194" i="21"/>
  <c r="AK194" i="21" s="1"/>
  <c r="V194" i="21"/>
  <c r="V199" i="21"/>
  <c r="O202" i="21"/>
  <c r="AK202" i="21" s="1"/>
  <c r="V202" i="21"/>
  <c r="V220" i="21"/>
  <c r="O224" i="21"/>
  <c r="AK224" i="21" s="1"/>
  <c r="V224" i="21"/>
  <c r="O228" i="21"/>
  <c r="AK228" i="21" s="1"/>
  <c r="V228" i="21"/>
  <c r="O232" i="21"/>
  <c r="AK232" i="21" s="1"/>
  <c r="V232" i="21"/>
  <c r="O236" i="21"/>
  <c r="AK236" i="21" s="1"/>
  <c r="V236" i="21"/>
  <c r="O240" i="21"/>
  <c r="AK240" i="21" s="1"/>
  <c r="V240" i="21"/>
  <c r="O244" i="21"/>
  <c r="AK244" i="21" s="1"/>
  <c r="V244" i="21"/>
  <c r="O248" i="21"/>
  <c r="AK248" i="21" s="1"/>
  <c r="V248" i="21"/>
  <c r="O252" i="21"/>
  <c r="AK252" i="21" s="1"/>
  <c r="V252" i="21"/>
  <c r="O256" i="21"/>
  <c r="AK256" i="21" s="1"/>
  <c r="O260" i="21"/>
  <c r="AK260" i="21" s="1"/>
  <c r="O264" i="21"/>
  <c r="AK264" i="21" s="1"/>
  <c r="O268" i="21"/>
  <c r="O272" i="21"/>
  <c r="AK272" i="21" s="1"/>
  <c r="V272" i="21"/>
  <c r="O276" i="21"/>
  <c r="AK276" i="21" s="1"/>
  <c r="V276" i="21"/>
  <c r="O280" i="21"/>
  <c r="AK280" i="21" s="1"/>
  <c r="V280" i="21"/>
  <c r="O284" i="21"/>
  <c r="AK284" i="21" s="1"/>
  <c r="V284" i="21"/>
  <c r="O288" i="21"/>
  <c r="AK288" i="21" s="1"/>
  <c r="V288" i="21"/>
  <c r="V291" i="21"/>
  <c r="V303" i="21"/>
  <c r="O306" i="21"/>
  <c r="AK306" i="21" s="1"/>
  <c r="V306" i="21"/>
  <c r="V311" i="21"/>
  <c r="O314" i="21"/>
  <c r="V314" i="21"/>
  <c r="V319" i="21"/>
  <c r="O322" i="21"/>
  <c r="AK322" i="21" s="1"/>
  <c r="V322" i="21"/>
  <c r="O358" i="21"/>
  <c r="AK358" i="21" s="1"/>
  <c r="O366" i="21"/>
  <c r="AK366" i="21" s="1"/>
  <c r="O374" i="21"/>
  <c r="AK374" i="21" s="1"/>
  <c r="O357" i="21"/>
  <c r="V357" i="21"/>
  <c r="O361" i="21"/>
  <c r="AK361" i="21" s="1"/>
  <c r="V361" i="21"/>
  <c r="O365" i="21"/>
  <c r="AK365" i="21" s="1"/>
  <c r="V365" i="21"/>
  <c r="O369" i="21"/>
  <c r="AK369" i="21" s="1"/>
  <c r="V369" i="21"/>
  <c r="O373" i="21"/>
  <c r="AK373" i="21" s="1"/>
  <c r="V373" i="21"/>
  <c r="O377" i="21"/>
  <c r="AK377" i="21" s="1"/>
  <c r="V377" i="21"/>
  <c r="V380" i="21"/>
  <c r="V382" i="21"/>
  <c r="V384" i="21"/>
  <c r="V386" i="21"/>
  <c r="V388" i="21"/>
  <c r="V390" i="21"/>
  <c r="V392" i="21"/>
  <c r="V394" i="21"/>
  <c r="V396" i="21"/>
  <c r="V398" i="21"/>
  <c r="V400" i="21"/>
  <c r="V402" i="21"/>
  <c r="V404" i="21"/>
  <c r="V406" i="21"/>
  <c r="V408" i="21"/>
  <c r="V411" i="21"/>
  <c r="V413" i="21"/>
  <c r="V415" i="21"/>
  <c r="V417" i="21"/>
  <c r="V419" i="21"/>
  <c r="V421" i="21"/>
  <c r="V423" i="21"/>
  <c r="V425" i="21"/>
  <c r="V427" i="21"/>
  <c r="O435" i="21"/>
  <c r="AK435" i="21" s="1"/>
  <c r="V435" i="21"/>
  <c r="O443" i="21"/>
  <c r="AK443" i="21" s="1"/>
  <c r="V443" i="21"/>
  <c r="V448" i="21"/>
  <c r="O476" i="21"/>
  <c r="AK476" i="21" s="1"/>
  <c r="O478" i="21"/>
  <c r="AK478" i="21" s="1"/>
  <c r="V483" i="21"/>
  <c r="V487" i="21"/>
  <c r="V491" i="21"/>
  <c r="V495" i="21"/>
  <c r="V499" i="21"/>
  <c r="O504" i="21"/>
  <c r="AK504" i="21" s="1"/>
  <c r="O506" i="21"/>
  <c r="AK506" i="21" s="1"/>
  <c r="V508" i="21"/>
  <c r="V510" i="21"/>
  <c r="V512" i="21"/>
  <c r="V514" i="21"/>
  <c r="V516" i="21"/>
  <c r="V518" i="21"/>
  <c r="V520" i="21"/>
  <c r="V522" i="21"/>
  <c r="V525" i="21"/>
  <c r="V527" i="21"/>
  <c r="V529" i="21"/>
  <c r="V531" i="21"/>
  <c r="V533" i="21"/>
  <c r="V535" i="21"/>
  <c r="O536" i="21"/>
  <c r="AK536" i="21" s="1"/>
  <c r="V537" i="21"/>
  <c r="V539" i="21"/>
  <c r="V541" i="21"/>
  <c r="V543" i="21"/>
  <c r="V551" i="21"/>
  <c r="O359" i="21"/>
  <c r="AK359" i="21" s="1"/>
  <c r="V359" i="21"/>
  <c r="O363" i="21"/>
  <c r="AK363" i="21" s="1"/>
  <c r="V363" i="21"/>
  <c r="O367" i="21"/>
  <c r="AK367" i="21" s="1"/>
  <c r="V367" i="21"/>
  <c r="O371" i="21"/>
  <c r="AK371" i="21" s="1"/>
  <c r="V371" i="21"/>
  <c r="O375" i="21"/>
  <c r="AK375" i="21" s="1"/>
  <c r="V375" i="21"/>
  <c r="O379" i="21"/>
  <c r="V379" i="21"/>
  <c r="V381" i="21"/>
  <c r="V383" i="21"/>
  <c r="V385" i="21"/>
  <c r="V387" i="21"/>
  <c r="V389" i="21"/>
  <c r="V391" i="21"/>
  <c r="V393" i="21"/>
  <c r="V395" i="21"/>
  <c r="V397" i="21"/>
  <c r="V399" i="21"/>
  <c r="V401" i="21"/>
  <c r="V403" i="21"/>
  <c r="V405" i="21"/>
  <c r="V407" i="21"/>
  <c r="V409" i="21"/>
  <c r="V412" i="21"/>
  <c r="V414" i="21"/>
  <c r="V416" i="21"/>
  <c r="V418" i="21"/>
  <c r="V420" i="21"/>
  <c r="V422" i="21"/>
  <c r="V424" i="21"/>
  <c r="V426" i="21"/>
  <c r="V428" i="21"/>
  <c r="O431" i="21"/>
  <c r="AK431" i="21" s="1"/>
  <c r="V431" i="21"/>
  <c r="O439" i="21"/>
  <c r="AK439" i="21" s="1"/>
  <c r="V439" i="21"/>
  <c r="V454" i="21"/>
  <c r="O475" i="21"/>
  <c r="AK475" i="21" s="1"/>
  <c r="O477" i="21"/>
  <c r="AK477" i="21" s="1"/>
  <c r="O479" i="21"/>
  <c r="AK479" i="21" s="1"/>
  <c r="V481" i="21"/>
  <c r="V485" i="21"/>
  <c r="V489" i="21"/>
  <c r="V493" i="21"/>
  <c r="V497" i="21"/>
  <c r="O505" i="21"/>
  <c r="AK505" i="21" s="1"/>
  <c r="O507" i="21"/>
  <c r="AK507" i="21" s="1"/>
  <c r="V509" i="21"/>
  <c r="V511" i="21"/>
  <c r="V513" i="21"/>
  <c r="V515" i="21"/>
  <c r="V517" i="21"/>
  <c r="V519" i="21"/>
  <c r="V521" i="21"/>
  <c r="V524" i="21"/>
  <c r="V526" i="21"/>
  <c r="V528" i="21"/>
  <c r="V530" i="21"/>
  <c r="V532" i="21"/>
  <c r="V534" i="21"/>
  <c r="V536" i="21"/>
  <c r="V538" i="21"/>
  <c r="V540" i="21"/>
  <c r="V542" i="21"/>
  <c r="O545" i="21"/>
  <c r="AK545" i="21" s="1"/>
  <c r="O547" i="21"/>
  <c r="AK547" i="21" s="1"/>
  <c r="O549" i="21"/>
  <c r="AK549" i="21" s="1"/>
  <c r="O551" i="21"/>
  <c r="AK551" i="21" s="1"/>
  <c r="O419" i="21"/>
  <c r="AK419" i="21" s="1"/>
  <c r="O501" i="21"/>
  <c r="AK501" i="21" s="1"/>
  <c r="O528" i="21"/>
  <c r="AK528" i="21" s="1"/>
  <c r="O537" i="21"/>
  <c r="AK537" i="21" s="1"/>
  <c r="O414" i="21"/>
  <c r="AK414" i="21" s="1"/>
  <c r="O422" i="21"/>
  <c r="AK422" i="21" s="1"/>
  <c r="O426" i="21"/>
  <c r="AK426" i="21" s="1"/>
  <c r="O480" i="21"/>
  <c r="AK480" i="21" s="1"/>
  <c r="O481" i="21"/>
  <c r="AK481" i="21" s="1"/>
  <c r="O482" i="21"/>
  <c r="AK482" i="21" s="1"/>
  <c r="O483" i="21"/>
  <c r="AK483" i="21" s="1"/>
  <c r="O484" i="21"/>
  <c r="AK484" i="21" s="1"/>
  <c r="O485" i="21"/>
  <c r="AK485" i="21" s="1"/>
  <c r="O486" i="21"/>
  <c r="AK486" i="21" s="1"/>
  <c r="O487" i="21"/>
  <c r="AK487" i="21" s="1"/>
  <c r="O488" i="21"/>
  <c r="AK488" i="21" s="1"/>
  <c r="O489" i="21"/>
  <c r="AK489" i="21" s="1"/>
  <c r="O490" i="21"/>
  <c r="AK490" i="21" s="1"/>
  <c r="O491" i="21"/>
  <c r="AK491" i="21" s="1"/>
  <c r="O492" i="21"/>
  <c r="AK492" i="21" s="1"/>
  <c r="O493" i="21"/>
  <c r="AK493" i="21" s="1"/>
  <c r="O494" i="21"/>
  <c r="AK494" i="21" s="1"/>
  <c r="O495" i="21"/>
  <c r="AK495" i="21" s="1"/>
  <c r="O496" i="21"/>
  <c r="AK496" i="21" s="1"/>
  <c r="O497" i="21"/>
  <c r="AK497" i="21" s="1"/>
  <c r="O498" i="21"/>
  <c r="AK498" i="21" s="1"/>
  <c r="O499" i="21"/>
  <c r="AK499" i="21" s="1"/>
  <c r="O500" i="21"/>
  <c r="AK500" i="21" s="1"/>
  <c r="O412" i="21"/>
  <c r="AK412" i="21" s="1"/>
  <c r="O420" i="21"/>
  <c r="AK420" i="21" s="1"/>
  <c r="O530" i="21"/>
  <c r="AK530" i="21" s="1"/>
  <c r="O113" i="21"/>
  <c r="AK113" i="21" s="1"/>
  <c r="F552" i="21"/>
  <c r="O115" i="21"/>
  <c r="O413" i="21"/>
  <c r="AK413" i="21" s="1"/>
  <c r="O421" i="21"/>
  <c r="AK421" i="21" s="1"/>
  <c r="O425" i="21"/>
  <c r="AK425" i="21" s="1"/>
  <c r="O459" i="21"/>
  <c r="AK459" i="21" s="1"/>
  <c r="O463" i="21"/>
  <c r="AK463" i="21" s="1"/>
  <c r="O467" i="21"/>
  <c r="AK467" i="21" s="1"/>
  <c r="O471" i="21"/>
  <c r="AK471" i="21" s="1"/>
  <c r="O531" i="21"/>
  <c r="AK531" i="21" s="1"/>
  <c r="S552" i="21"/>
  <c r="V256" i="21"/>
  <c r="V257" i="21"/>
  <c r="V258" i="21"/>
  <c r="V259" i="21"/>
  <c r="V260" i="21"/>
  <c r="V261" i="21"/>
  <c r="V262" i="21"/>
  <c r="V263" i="21"/>
  <c r="V264" i="21"/>
  <c r="V265" i="21"/>
  <c r="V266" i="21"/>
  <c r="V267" i="21"/>
  <c r="V268" i="21"/>
  <c r="V269" i="21"/>
  <c r="V270" i="21"/>
  <c r="V271" i="21"/>
  <c r="O415" i="21"/>
  <c r="AK415" i="21" s="1"/>
  <c r="O416" i="21"/>
  <c r="AK416" i="21" s="1"/>
  <c r="O423" i="21"/>
  <c r="AK423" i="21" s="1"/>
  <c r="O427" i="21"/>
  <c r="AK427" i="21" s="1"/>
  <c r="O457" i="21"/>
  <c r="AK457" i="21" s="1"/>
  <c r="O461" i="21"/>
  <c r="AK461" i="21" s="1"/>
  <c r="O465" i="21"/>
  <c r="AK465" i="21" s="1"/>
  <c r="O469" i="21"/>
  <c r="AK469" i="21" s="1"/>
  <c r="O473" i="21"/>
  <c r="AK473" i="21" s="1"/>
  <c r="O502" i="21"/>
  <c r="AK502" i="21" s="1"/>
  <c r="O532" i="21"/>
  <c r="AK532" i="21" s="1"/>
  <c r="O533" i="21"/>
  <c r="AK533" i="21" s="1"/>
  <c r="O114" i="21"/>
  <c r="AK114" i="21" s="1"/>
  <c r="O529" i="21"/>
  <c r="AK529" i="21" s="1"/>
  <c r="O112" i="21"/>
  <c r="AK112" i="21" s="1"/>
  <c r="O409" i="21"/>
  <c r="AK409" i="21" s="1"/>
  <c r="O417" i="21"/>
  <c r="AK417" i="21" s="1"/>
  <c r="O418" i="21"/>
  <c r="AK418" i="21" s="1"/>
  <c r="O424" i="21"/>
  <c r="AK424" i="21" s="1"/>
  <c r="O428" i="21"/>
  <c r="AK428" i="21" s="1"/>
  <c r="O458" i="21"/>
  <c r="AK458" i="21" s="1"/>
  <c r="O462" i="21"/>
  <c r="AK462" i="21" s="1"/>
  <c r="O466" i="21"/>
  <c r="AK466" i="21" s="1"/>
  <c r="O470" i="21"/>
  <c r="AK470" i="21" s="1"/>
  <c r="O474" i="21"/>
  <c r="AK474" i="21" s="1"/>
  <c r="O503" i="21"/>
  <c r="AK503" i="21" s="1"/>
  <c r="O526" i="21"/>
  <c r="AK526" i="21" s="1"/>
  <c r="O527" i="21"/>
  <c r="AK527" i="21" s="1"/>
  <c r="O534" i="21"/>
  <c r="AK534" i="21" s="1"/>
  <c r="O535" i="21"/>
  <c r="AK535" i="21" s="1"/>
  <c r="AK48" i="21"/>
  <c r="AK68" i="21"/>
  <c r="AK57" i="21"/>
  <c r="AK64" i="21"/>
  <c r="O76" i="21"/>
  <c r="V76" i="21"/>
  <c r="O80" i="21"/>
  <c r="V80" i="21"/>
  <c r="O84" i="21"/>
  <c r="V84" i="21"/>
  <c r="O85" i="21"/>
  <c r="V85" i="21"/>
  <c r="O89" i="21"/>
  <c r="V89" i="21"/>
  <c r="O93" i="21"/>
  <c r="V93" i="21"/>
  <c r="O98" i="21"/>
  <c r="O110" i="21"/>
  <c r="AK117" i="21"/>
  <c r="V4" i="21"/>
  <c r="W4" i="21" s="1"/>
  <c r="O74" i="21"/>
  <c r="V74" i="21"/>
  <c r="O78" i="21"/>
  <c r="V78" i="21"/>
  <c r="O82" i="21"/>
  <c r="V82" i="21"/>
  <c r="O87" i="21"/>
  <c r="V87" i="21"/>
  <c r="O91" i="21"/>
  <c r="V91" i="21"/>
  <c r="O96" i="21"/>
  <c r="O100" i="21"/>
  <c r="O104" i="21"/>
  <c r="O108" i="21"/>
  <c r="O73" i="21"/>
  <c r="O77" i="21"/>
  <c r="O81" i="21"/>
  <c r="O86" i="21"/>
  <c r="O90" i="21"/>
  <c r="O94" i="21"/>
  <c r="O130" i="21"/>
  <c r="O134" i="21"/>
  <c r="O138" i="21"/>
  <c r="O145" i="21"/>
  <c r="O149" i="21"/>
  <c r="O154" i="21"/>
  <c r="O158" i="21"/>
  <c r="O162" i="21"/>
  <c r="O166" i="21"/>
  <c r="O171" i="21"/>
  <c r="O175" i="21"/>
  <c r="O179" i="21"/>
  <c r="O183" i="21"/>
  <c r="O187" i="21"/>
  <c r="O191" i="21"/>
  <c r="O195" i="21"/>
  <c r="O199" i="21"/>
  <c r="O203" i="21"/>
  <c r="AK250" i="21"/>
  <c r="AK270" i="21"/>
  <c r="O181" i="21"/>
  <c r="V181" i="21"/>
  <c r="O185" i="21"/>
  <c r="V185" i="21"/>
  <c r="O189" i="21"/>
  <c r="V189" i="21"/>
  <c r="O193" i="21"/>
  <c r="V193" i="21"/>
  <c r="O197" i="21"/>
  <c r="V197" i="21"/>
  <c r="O201" i="21"/>
  <c r="V201" i="21"/>
  <c r="O205" i="21"/>
  <c r="V205" i="21"/>
  <c r="O208" i="21"/>
  <c r="V208" i="21"/>
  <c r="O212" i="21"/>
  <c r="V212" i="21"/>
  <c r="O216" i="21"/>
  <c r="V216" i="21"/>
  <c r="O220" i="21"/>
  <c r="O180" i="21"/>
  <c r="V180" i="21"/>
  <c r="O184" i="21"/>
  <c r="V184" i="21"/>
  <c r="O188" i="21"/>
  <c r="V188" i="21"/>
  <c r="O192" i="21"/>
  <c r="V192" i="21"/>
  <c r="O196" i="21"/>
  <c r="V196" i="21"/>
  <c r="O200" i="21"/>
  <c r="V200" i="21"/>
  <c r="O204" i="21"/>
  <c r="V204" i="21"/>
  <c r="O207" i="21"/>
  <c r="V207" i="21"/>
  <c r="O211" i="21"/>
  <c r="V211" i="21"/>
  <c r="O215" i="21"/>
  <c r="V215" i="21"/>
  <c r="O219" i="21"/>
  <c r="V219" i="21"/>
  <c r="O311" i="21"/>
  <c r="O290" i="21"/>
  <c r="O291" i="21"/>
  <c r="O295" i="21"/>
  <c r="V299" i="21"/>
  <c r="O303" i="21"/>
  <c r="O315" i="21"/>
  <c r="O319" i="21"/>
  <c r="O323" i="21"/>
  <c r="O289" i="21"/>
  <c r="V289" i="21"/>
  <c r="O293" i="21"/>
  <c r="V293" i="21"/>
  <c r="O297" i="21"/>
  <c r="V297" i="21"/>
  <c r="O301" i="21"/>
  <c r="V301" i="21"/>
  <c r="O305" i="21"/>
  <c r="V305" i="21"/>
  <c r="O309" i="21"/>
  <c r="V309" i="21"/>
  <c r="O313" i="21"/>
  <c r="V313" i="21"/>
  <c r="O317" i="21"/>
  <c r="V317" i="21"/>
  <c r="O321" i="21"/>
  <c r="V321" i="21"/>
  <c r="O325" i="21"/>
  <c r="V325" i="21"/>
  <c r="O329" i="21"/>
  <c r="V329" i="21"/>
  <c r="O333" i="21"/>
  <c r="V333" i="21"/>
  <c r="O337" i="21"/>
  <c r="V337" i="21"/>
  <c r="O341" i="21"/>
  <c r="V341" i="21"/>
  <c r="O345" i="21"/>
  <c r="V345" i="21"/>
  <c r="O349" i="21"/>
  <c r="V349" i="21"/>
  <c r="O356" i="21"/>
  <c r="V356" i="21"/>
  <c r="O296" i="21"/>
  <c r="V296" i="21"/>
  <c r="O300" i="21"/>
  <c r="V300" i="21"/>
  <c r="O304" i="21"/>
  <c r="V304" i="21"/>
  <c r="O308" i="21"/>
  <c r="V308" i="21"/>
  <c r="O312" i="21"/>
  <c r="V312" i="21"/>
  <c r="O316" i="21"/>
  <c r="V316" i="21"/>
  <c r="O320" i="21"/>
  <c r="V320" i="21"/>
  <c r="O324" i="21"/>
  <c r="V324" i="21"/>
  <c r="O328" i="21"/>
  <c r="V328" i="21"/>
  <c r="O332" i="21"/>
  <c r="V332" i="21"/>
  <c r="O336" i="21"/>
  <c r="V336" i="21"/>
  <c r="O340" i="21"/>
  <c r="V340" i="21"/>
  <c r="O344" i="21"/>
  <c r="V344" i="21"/>
  <c r="O348" i="21"/>
  <c r="V348" i="21"/>
  <c r="O352" i="21"/>
  <c r="V352" i="21"/>
  <c r="O355" i="21"/>
  <c r="V355" i="21"/>
  <c r="O381" i="21"/>
  <c r="O385" i="21"/>
  <c r="O389" i="21"/>
  <c r="O390" i="21"/>
  <c r="O391" i="21"/>
  <c r="O392" i="21"/>
  <c r="O393" i="21"/>
  <c r="O394" i="21"/>
  <c r="O395" i="21"/>
  <c r="O396" i="21"/>
  <c r="O397" i="21"/>
  <c r="O398" i="21"/>
  <c r="O399" i="21"/>
  <c r="O400" i="21"/>
  <c r="O401" i="21"/>
  <c r="O402" i="21"/>
  <c r="O403" i="21"/>
  <c r="O404" i="21"/>
  <c r="O405" i="21"/>
  <c r="O406" i="21"/>
  <c r="O407" i="21"/>
  <c r="O408" i="21"/>
  <c r="O383" i="21"/>
  <c r="O387" i="21"/>
  <c r="O430" i="21"/>
  <c r="V430" i="21"/>
  <c r="O434" i="21"/>
  <c r="V434" i="21"/>
  <c r="O438" i="21"/>
  <c r="V438" i="21"/>
  <c r="O442" i="21"/>
  <c r="V442" i="21"/>
  <c r="O446" i="21"/>
  <c r="V446" i="21"/>
  <c r="V449" i="21"/>
  <c r="O450" i="21"/>
  <c r="V450" i="21"/>
  <c r="O429" i="21"/>
  <c r="O433" i="21"/>
  <c r="O437" i="21"/>
  <c r="O441" i="21"/>
  <c r="O445" i="21"/>
  <c r="O448" i="21"/>
  <c r="O452" i="21"/>
  <c r="AL475" i="21"/>
  <c r="O432" i="21"/>
  <c r="V432" i="21"/>
  <c r="O436" i="21"/>
  <c r="V436" i="21"/>
  <c r="O440" i="21"/>
  <c r="V440" i="21"/>
  <c r="O444" i="21"/>
  <c r="V444" i="21"/>
  <c r="O447" i="21"/>
  <c r="V447" i="21"/>
  <c r="O451" i="21"/>
  <c r="V451" i="21"/>
  <c r="O455" i="21"/>
  <c r="V455" i="21"/>
  <c r="O454" i="21"/>
  <c r="O453" i="21"/>
  <c r="V453" i="21"/>
  <c r="AK511" i="21"/>
  <c r="O540" i="21"/>
  <c r="O544" i="21"/>
  <c r="O548" i="21"/>
  <c r="O538" i="21"/>
  <c r="O542" i="21"/>
  <c r="O546" i="21"/>
  <c r="O550" i="21"/>
  <c r="X210" i="21" l="1"/>
  <c r="AA210" i="21" s="1"/>
  <c r="X302" i="21"/>
  <c r="AA302" i="21" s="1"/>
  <c r="X37" i="21"/>
  <c r="AA37" i="21" s="1"/>
  <c r="X370" i="21"/>
  <c r="AA370" i="21" s="1"/>
  <c r="X72" i="21"/>
  <c r="AA72" i="21" s="1"/>
  <c r="X478" i="21"/>
  <c r="AA478" i="21" s="1"/>
  <c r="X338" i="21"/>
  <c r="AA338" i="21" s="1"/>
  <c r="AL338" i="21"/>
  <c r="AL206" i="21"/>
  <c r="X206" i="21"/>
  <c r="AA206" i="21" s="1"/>
  <c r="X247" i="21"/>
  <c r="AA247" i="21" s="1"/>
  <c r="X21" i="21"/>
  <c r="AA21" i="21" s="1"/>
  <c r="X475" i="21"/>
  <c r="AA475" i="21" s="1"/>
  <c r="X484" i="21"/>
  <c r="AA484" i="21" s="1"/>
  <c r="X116" i="21"/>
  <c r="AA116" i="21" s="1"/>
  <c r="X547" i="21"/>
  <c r="AA547" i="21" s="1"/>
  <c r="X136" i="21"/>
  <c r="AA136" i="21" s="1"/>
  <c r="N552" i="21"/>
  <c r="X29" i="21"/>
  <c r="AA29" i="21" s="1"/>
  <c r="X347" i="21"/>
  <c r="AA347" i="21" s="1"/>
  <c r="X5" i="21"/>
  <c r="AA5" i="21" s="1"/>
  <c r="AL128" i="21"/>
  <c r="X128" i="21"/>
  <c r="AA128" i="21" s="1"/>
  <c r="AL59" i="21"/>
  <c r="X59" i="21"/>
  <c r="AA59" i="21" s="1"/>
  <c r="X144" i="21"/>
  <c r="AA144" i="21" s="1"/>
  <c r="X479" i="21"/>
  <c r="AA479" i="21" s="1"/>
  <c r="AK116" i="21"/>
  <c r="X326" i="21"/>
  <c r="AA326" i="21" s="1"/>
  <c r="X7" i="21"/>
  <c r="AA7" i="21" s="1"/>
  <c r="AL484" i="21"/>
  <c r="AL29" i="21"/>
  <c r="AL347" i="21"/>
  <c r="AL302" i="21"/>
  <c r="X342" i="21"/>
  <c r="AA342" i="21" s="1"/>
  <c r="X482" i="21"/>
  <c r="AA482" i="21" s="1"/>
  <c r="X476" i="21"/>
  <c r="AA476" i="21" s="1"/>
  <c r="AK370" i="21"/>
  <c r="X362" i="21"/>
  <c r="AA362" i="21" s="1"/>
  <c r="X142" i="21"/>
  <c r="AA142" i="21" s="1"/>
  <c r="AK21" i="21"/>
  <c r="X112" i="21"/>
  <c r="AA112" i="21" s="1"/>
  <c r="X378" i="21"/>
  <c r="AA378" i="21" s="1"/>
  <c r="X545" i="21"/>
  <c r="AA545" i="21" s="1"/>
  <c r="X146" i="21"/>
  <c r="AA146" i="21" s="1"/>
  <c r="X114" i="21"/>
  <c r="AA114" i="21" s="1"/>
  <c r="AL549" i="21"/>
  <c r="X549" i="21"/>
  <c r="AA549" i="21" s="1"/>
  <c r="AL88" i="21"/>
  <c r="X88" i="21"/>
  <c r="AA88" i="21" s="1"/>
  <c r="AL292" i="21"/>
  <c r="X292" i="21"/>
  <c r="AA292" i="21" s="1"/>
  <c r="AL140" i="21"/>
  <c r="X140" i="21"/>
  <c r="AA140" i="21" s="1"/>
  <c r="X124" i="21"/>
  <c r="AA124" i="21" s="1"/>
  <c r="AL124" i="21"/>
  <c r="X331" i="21"/>
  <c r="AA331" i="21" s="1"/>
  <c r="X239" i="21"/>
  <c r="AA239" i="21" s="1"/>
  <c r="X120" i="21"/>
  <c r="AA120" i="21" s="1"/>
  <c r="X19" i="21"/>
  <c r="AA19" i="21" s="1"/>
  <c r="X55" i="21"/>
  <c r="AA55" i="21" s="1"/>
  <c r="AL547" i="21"/>
  <c r="AL378" i="21"/>
  <c r="AL136" i="21"/>
  <c r="AL5" i="21"/>
  <c r="X229" i="21"/>
  <c r="AA229" i="21" s="1"/>
  <c r="AK7" i="21"/>
  <c r="X318" i="21"/>
  <c r="AA318" i="21" s="1"/>
  <c r="AK342" i="21"/>
  <c r="AK326" i="21"/>
  <c r="X278" i="21"/>
  <c r="AA278" i="21" s="1"/>
  <c r="X106" i="21"/>
  <c r="AA106" i="21" s="1"/>
  <c r="W455" i="21"/>
  <c r="AL455" i="21" s="1"/>
  <c r="W438" i="21"/>
  <c r="AL438" i="21" s="1"/>
  <c r="W356" i="21"/>
  <c r="AL356" i="21" s="1"/>
  <c r="W207" i="21"/>
  <c r="AL207" i="21" s="1"/>
  <c r="W184" i="21"/>
  <c r="AL184" i="21" s="1"/>
  <c r="AK115" i="21"/>
  <c r="W540" i="21"/>
  <c r="AL540" i="21" s="1"/>
  <c r="W532" i="21"/>
  <c r="X532" i="21" s="1"/>
  <c r="AA532" i="21" s="1"/>
  <c r="W524" i="21"/>
  <c r="X524" i="21" s="1"/>
  <c r="AA524" i="21" s="1"/>
  <c r="W515" i="21"/>
  <c r="X515" i="21" s="1"/>
  <c r="AA515" i="21" s="1"/>
  <c r="W489" i="21"/>
  <c r="X489" i="21" s="1"/>
  <c r="AA489" i="21" s="1"/>
  <c r="W426" i="21"/>
  <c r="W418" i="21"/>
  <c r="X418" i="21" s="1"/>
  <c r="AA418" i="21" s="1"/>
  <c r="W409" i="21"/>
  <c r="X409" i="21" s="1"/>
  <c r="AA409" i="21" s="1"/>
  <c r="W401" i="21"/>
  <c r="AL401" i="21" s="1"/>
  <c r="W393" i="21"/>
  <c r="AL393" i="21" s="1"/>
  <c r="W385" i="21"/>
  <c r="AL385" i="21" s="1"/>
  <c r="AK379" i="21"/>
  <c r="W543" i="21"/>
  <c r="X543" i="21" s="1"/>
  <c r="AA543" i="21" s="1"/>
  <c r="W529" i="21"/>
  <c r="X529" i="21" s="1"/>
  <c r="AA529" i="21" s="1"/>
  <c r="W520" i="21"/>
  <c r="X520" i="21" s="1"/>
  <c r="AA520" i="21" s="1"/>
  <c r="W512" i="21"/>
  <c r="X512" i="21" s="1"/>
  <c r="AA512" i="21" s="1"/>
  <c r="W487" i="21"/>
  <c r="X487" i="21" s="1"/>
  <c r="AA487" i="21" s="1"/>
  <c r="W448" i="21"/>
  <c r="W421" i="21"/>
  <c r="X421" i="21" s="1"/>
  <c r="AA421" i="21" s="1"/>
  <c r="W413" i="21"/>
  <c r="X413" i="21" s="1"/>
  <c r="AA413" i="21" s="1"/>
  <c r="W404" i="21"/>
  <c r="AL404" i="21" s="1"/>
  <c r="W396" i="21"/>
  <c r="AL396" i="21" s="1"/>
  <c r="W388" i="21"/>
  <c r="X388" i="21" s="1"/>
  <c r="AA388" i="21" s="1"/>
  <c r="W380" i="21"/>
  <c r="AL380" i="21" s="1"/>
  <c r="AK357" i="21"/>
  <c r="W322" i="21"/>
  <c r="X322" i="21" s="1"/>
  <c r="AA322" i="21" s="1"/>
  <c r="AK314" i="21"/>
  <c r="W303" i="21"/>
  <c r="AL303" i="21" s="1"/>
  <c r="W284" i="21"/>
  <c r="X284" i="21" s="1"/>
  <c r="AA284" i="21" s="1"/>
  <c r="W276" i="21"/>
  <c r="X276" i="21" s="1"/>
  <c r="AA276" i="21" s="1"/>
  <c r="W252" i="21"/>
  <c r="X252" i="21" s="1"/>
  <c r="AA252" i="21" s="1"/>
  <c r="W244" i="21"/>
  <c r="X244" i="21" s="1"/>
  <c r="AA244" i="21" s="1"/>
  <c r="W236" i="21"/>
  <c r="X236" i="21" s="1"/>
  <c r="AA236" i="21" s="1"/>
  <c r="W228" i="21"/>
  <c r="X228" i="21" s="1"/>
  <c r="AA228" i="21" s="1"/>
  <c r="W220" i="21"/>
  <c r="AL220" i="21" s="1"/>
  <c r="W194" i="21"/>
  <c r="X194" i="21" s="1"/>
  <c r="AA194" i="21" s="1"/>
  <c r="AK186" i="21"/>
  <c r="W174" i="21"/>
  <c r="X174" i="21" s="1"/>
  <c r="AA174" i="21" s="1"/>
  <c r="W166" i="21"/>
  <c r="AL166" i="21" s="1"/>
  <c r="W158" i="21"/>
  <c r="AL158" i="21" s="1"/>
  <c r="AK135" i="21"/>
  <c r="AK107" i="21"/>
  <c r="AK99" i="21"/>
  <c r="AK92" i="21"/>
  <c r="AK62" i="21"/>
  <c r="AK30" i="21"/>
  <c r="X372" i="21"/>
  <c r="AA372" i="21" s="1"/>
  <c r="AK372" i="21"/>
  <c r="AK298" i="21"/>
  <c r="AK261" i="21"/>
  <c r="W249" i="21"/>
  <c r="X249" i="21" s="1"/>
  <c r="AA249" i="21" s="1"/>
  <c r="W241" i="21"/>
  <c r="X241" i="21" s="1"/>
  <c r="AA241" i="21" s="1"/>
  <c r="AK233" i="21"/>
  <c r="AK217" i="21"/>
  <c r="AK173" i="21"/>
  <c r="AK163" i="21"/>
  <c r="AK155" i="21"/>
  <c r="AK47" i="21"/>
  <c r="AK274" i="21"/>
  <c r="X274" i="21"/>
  <c r="AA274" i="21" s="1"/>
  <c r="AK230" i="21"/>
  <c r="AK214" i="21"/>
  <c r="AK351" i="21"/>
  <c r="X351" i="21"/>
  <c r="AA351" i="21" s="1"/>
  <c r="AK271" i="21"/>
  <c r="W57" i="21"/>
  <c r="X57" i="21" s="1"/>
  <c r="AA57" i="21" s="1"/>
  <c r="AK35" i="21"/>
  <c r="X35" i="21"/>
  <c r="AA35" i="21" s="1"/>
  <c r="AK25" i="21"/>
  <c r="AK13" i="21"/>
  <c r="X13" i="21"/>
  <c r="AA13" i="21" s="1"/>
  <c r="AK263" i="21"/>
  <c r="W503" i="21"/>
  <c r="X503" i="21" s="1"/>
  <c r="AA503" i="21" s="1"/>
  <c r="W480" i="21"/>
  <c r="X480" i="21" s="1"/>
  <c r="AA480" i="21" s="1"/>
  <c r="W472" i="21"/>
  <c r="X472" i="21" s="1"/>
  <c r="AA472" i="21" s="1"/>
  <c r="W464" i="21"/>
  <c r="X464" i="21" s="1"/>
  <c r="AA464" i="21" s="1"/>
  <c r="W456" i="21"/>
  <c r="X456" i="21" s="1"/>
  <c r="AA456" i="21" s="1"/>
  <c r="AK376" i="21"/>
  <c r="AK360" i="21"/>
  <c r="W334" i="21"/>
  <c r="X334" i="21" s="1"/>
  <c r="AA334" i="21" s="1"/>
  <c r="W279" i="21"/>
  <c r="X279" i="21" s="1"/>
  <c r="AA279" i="21" s="1"/>
  <c r="AK251" i="21"/>
  <c r="W225" i="21"/>
  <c r="X225" i="21" s="1"/>
  <c r="AA225" i="21" s="1"/>
  <c r="W198" i="21"/>
  <c r="X198" i="21" s="1"/>
  <c r="AA198" i="21" s="1"/>
  <c r="AK132" i="21"/>
  <c r="X132" i="21"/>
  <c r="AA132" i="21" s="1"/>
  <c r="X122" i="21"/>
  <c r="AA122" i="21" s="1"/>
  <c r="AK122" i="21"/>
  <c r="W77" i="21"/>
  <c r="AL77" i="21" s="1"/>
  <c r="AK61" i="21"/>
  <c r="X61" i="21"/>
  <c r="AA61" i="21" s="1"/>
  <c r="W48" i="21"/>
  <c r="X48" i="21" s="1"/>
  <c r="AA48" i="21" s="1"/>
  <c r="W544" i="21"/>
  <c r="AL544" i="21" s="1"/>
  <c r="W374" i="21"/>
  <c r="X374" i="21" s="1"/>
  <c r="AA374" i="21" s="1"/>
  <c r="W346" i="21"/>
  <c r="X346" i="21" s="1"/>
  <c r="AA346" i="21" s="1"/>
  <c r="W310" i="21"/>
  <c r="X310" i="21" s="1"/>
  <c r="AA310" i="21" s="1"/>
  <c r="W430" i="21"/>
  <c r="AL430" i="21" s="1"/>
  <c r="W340" i="21"/>
  <c r="X340" i="21" s="1"/>
  <c r="AA340" i="21" s="1"/>
  <c r="W316" i="21"/>
  <c r="AL316" i="21" s="1"/>
  <c r="W300" i="21"/>
  <c r="AL300" i="21" s="1"/>
  <c r="W192" i="21"/>
  <c r="AL192" i="21" s="1"/>
  <c r="W440" i="21"/>
  <c r="AL440" i="21" s="1"/>
  <c r="W450" i="21"/>
  <c r="W269" i="21"/>
  <c r="X269" i="21" s="1"/>
  <c r="AA269" i="21" s="1"/>
  <c r="W265" i="21"/>
  <c r="X265" i="21" s="1"/>
  <c r="AA265" i="21" s="1"/>
  <c r="W261" i="21"/>
  <c r="X261" i="21" s="1"/>
  <c r="AA261" i="21" s="1"/>
  <c r="W257" i="21"/>
  <c r="X257" i="21" s="1"/>
  <c r="AA257" i="21" s="1"/>
  <c r="W447" i="21"/>
  <c r="AL447" i="21" s="1"/>
  <c r="W436" i="21"/>
  <c r="AL436" i="21" s="1"/>
  <c r="W446" i="21"/>
  <c r="AL446" i="21" s="1"/>
  <c r="W324" i="21"/>
  <c r="W308" i="21"/>
  <c r="AL308" i="21" s="1"/>
  <c r="W200" i="21"/>
  <c r="AL200" i="21" s="1"/>
  <c r="W91" i="21"/>
  <c r="AL91" i="21" s="1"/>
  <c r="W82" i="21"/>
  <c r="AL82" i="21" s="1"/>
  <c r="W74" i="21"/>
  <c r="W453" i="21"/>
  <c r="AL453" i="21" s="1"/>
  <c r="W451" i="21"/>
  <c r="AL451" i="21" s="1"/>
  <c r="W444" i="21"/>
  <c r="AL444" i="21" s="1"/>
  <c r="X477" i="21"/>
  <c r="AA477" i="21" s="1"/>
  <c r="W442" i="21"/>
  <c r="AL442" i="21" s="1"/>
  <c r="W434" i="21"/>
  <c r="X434" i="21" s="1"/>
  <c r="AA434" i="21" s="1"/>
  <c r="W348" i="21"/>
  <c r="AL348" i="21" s="1"/>
  <c r="W332" i="21"/>
  <c r="AL332" i="21" s="1"/>
  <c r="W320" i="21"/>
  <c r="AL320" i="21" s="1"/>
  <c r="W312" i="21"/>
  <c r="AL312" i="21" s="1"/>
  <c r="W304" i="21"/>
  <c r="AL304" i="21" s="1"/>
  <c r="W349" i="21"/>
  <c r="AL349" i="21" s="1"/>
  <c r="W333" i="21"/>
  <c r="AL333" i="21" s="1"/>
  <c r="AK268" i="21"/>
  <c r="AK46" i="21"/>
  <c r="W432" i="21"/>
  <c r="AL432" i="21" s="1"/>
  <c r="W449" i="21"/>
  <c r="AL449" i="21" s="1"/>
  <c r="W352" i="21"/>
  <c r="AL352" i="21" s="1"/>
  <c r="W336" i="21"/>
  <c r="AL336" i="21" s="1"/>
  <c r="W337" i="21"/>
  <c r="AL337" i="21" s="1"/>
  <c r="W89" i="21"/>
  <c r="AL89" i="21" s="1"/>
  <c r="W84" i="21"/>
  <c r="AL84" i="21" s="1"/>
  <c r="W282" i="21"/>
  <c r="X282" i="21" s="1"/>
  <c r="AA282" i="21" s="1"/>
  <c r="W243" i="21"/>
  <c r="W230" i="21"/>
  <c r="X230" i="21" s="1"/>
  <c r="AA230" i="21" s="1"/>
  <c r="W190" i="21"/>
  <c r="X190" i="21" s="1"/>
  <c r="AA190" i="21" s="1"/>
  <c r="W148" i="21"/>
  <c r="X148" i="21" s="1"/>
  <c r="AA148" i="21" s="1"/>
  <c r="W64" i="21"/>
  <c r="X64" i="21" s="1"/>
  <c r="AA64" i="21" s="1"/>
  <c r="W32" i="21"/>
  <c r="X32" i="21" s="1"/>
  <c r="AA32" i="21" s="1"/>
  <c r="W10" i="21"/>
  <c r="X10" i="21" s="1"/>
  <c r="AA10" i="21" s="1"/>
  <c r="W45" i="21"/>
  <c r="AL45" i="21" s="1"/>
  <c r="W23" i="21"/>
  <c r="W506" i="21"/>
  <c r="X506" i="21" s="1"/>
  <c r="AA506" i="21" s="1"/>
  <c r="W498" i="21"/>
  <c r="X498" i="21" s="1"/>
  <c r="AA498" i="21" s="1"/>
  <c r="W467" i="21"/>
  <c r="X467" i="21" s="1"/>
  <c r="AA467" i="21" s="1"/>
  <c r="W459" i="21"/>
  <c r="X459" i="21" s="1"/>
  <c r="AA459" i="21" s="1"/>
  <c r="W335" i="21"/>
  <c r="X335" i="21" s="1"/>
  <c r="AA335" i="21" s="1"/>
  <c r="W281" i="21"/>
  <c r="X281" i="21" s="1"/>
  <c r="AA281" i="21" s="1"/>
  <c r="W71" i="21"/>
  <c r="X71" i="21" s="1"/>
  <c r="AA71" i="21" s="1"/>
  <c r="W490" i="21"/>
  <c r="W315" i="21"/>
  <c r="AL315" i="21" s="1"/>
  <c r="W195" i="21"/>
  <c r="AL195" i="21" s="1"/>
  <c r="W173" i="21"/>
  <c r="X173" i="21" s="1"/>
  <c r="AA173" i="21" s="1"/>
  <c r="W165" i="21"/>
  <c r="X165" i="21" s="1"/>
  <c r="AA165" i="21" s="1"/>
  <c r="W157" i="21"/>
  <c r="X157" i="21" s="1"/>
  <c r="AA157" i="21" s="1"/>
  <c r="W149" i="21"/>
  <c r="X149" i="21" s="1"/>
  <c r="AA149" i="21" s="1"/>
  <c r="W141" i="21"/>
  <c r="X141" i="21" s="1"/>
  <c r="AA141" i="21" s="1"/>
  <c r="W129" i="21"/>
  <c r="W121" i="21"/>
  <c r="X121" i="21" s="1"/>
  <c r="AA121" i="21" s="1"/>
  <c r="W113" i="21"/>
  <c r="X113" i="21" s="1"/>
  <c r="AA113" i="21" s="1"/>
  <c r="W105" i="21"/>
  <c r="W97" i="21"/>
  <c r="X97" i="21" s="1"/>
  <c r="AA97" i="21" s="1"/>
  <c r="W355" i="21"/>
  <c r="AL355" i="21" s="1"/>
  <c r="W344" i="21"/>
  <c r="W328" i="21"/>
  <c r="AL328" i="21" s="1"/>
  <c r="W341" i="21"/>
  <c r="AL341" i="21" s="1"/>
  <c r="W325" i="21"/>
  <c r="W317" i="21"/>
  <c r="AL317" i="21" s="1"/>
  <c r="W309" i="21"/>
  <c r="AL309" i="21" s="1"/>
  <c r="W301" i="21"/>
  <c r="AL301" i="21" s="1"/>
  <c r="W293" i="21"/>
  <c r="AL293" i="21" s="1"/>
  <c r="W299" i="21"/>
  <c r="AL299" i="21" s="1"/>
  <c r="W211" i="21"/>
  <c r="AL211" i="21" s="1"/>
  <c r="W208" i="21"/>
  <c r="AL208" i="21" s="1"/>
  <c r="W201" i="21"/>
  <c r="AL201" i="21" s="1"/>
  <c r="W193" i="21"/>
  <c r="W185" i="21"/>
  <c r="AL185" i="21" s="1"/>
  <c r="X102" i="21"/>
  <c r="AA102" i="21" s="1"/>
  <c r="X126" i="21"/>
  <c r="AA126" i="21" s="1"/>
  <c r="X118" i="21"/>
  <c r="AA118" i="21" s="1"/>
  <c r="X56" i="21"/>
  <c r="AA56" i="21" s="1"/>
  <c r="X20" i="21"/>
  <c r="AA20" i="21" s="1"/>
  <c r="W268" i="21"/>
  <c r="X268" i="21" s="1"/>
  <c r="AA268" i="21" s="1"/>
  <c r="W264" i="21"/>
  <c r="X264" i="21" s="1"/>
  <c r="AA264" i="21" s="1"/>
  <c r="W260" i="21"/>
  <c r="X260" i="21" s="1"/>
  <c r="AA260" i="21" s="1"/>
  <c r="W256" i="21"/>
  <c r="X256" i="21" s="1"/>
  <c r="AA256" i="21" s="1"/>
  <c r="W538" i="21"/>
  <c r="AL538" i="21" s="1"/>
  <c r="W530" i="21"/>
  <c r="W521" i="21"/>
  <c r="X521" i="21" s="1"/>
  <c r="AA521" i="21" s="1"/>
  <c r="W513" i="21"/>
  <c r="X513" i="21" s="1"/>
  <c r="AA513" i="21" s="1"/>
  <c r="W485" i="21"/>
  <c r="X485" i="21" s="1"/>
  <c r="AA485" i="21" s="1"/>
  <c r="W431" i="21"/>
  <c r="X431" i="21" s="1"/>
  <c r="AA431" i="21" s="1"/>
  <c r="W424" i="21"/>
  <c r="X424" i="21" s="1"/>
  <c r="AA424" i="21" s="1"/>
  <c r="W416" i="21"/>
  <c r="X416" i="21" s="1"/>
  <c r="AA416" i="21" s="1"/>
  <c r="W407" i="21"/>
  <c r="AL407" i="21" s="1"/>
  <c r="W399" i="21"/>
  <c r="AL399" i="21" s="1"/>
  <c r="W391" i="21"/>
  <c r="AL391" i="21" s="1"/>
  <c r="W383" i="21"/>
  <c r="AL383" i="21" s="1"/>
  <c r="W375" i="21"/>
  <c r="W367" i="21"/>
  <c r="X367" i="21" s="1"/>
  <c r="AA367" i="21" s="1"/>
  <c r="W359" i="21"/>
  <c r="W541" i="21"/>
  <c r="X541" i="21" s="1"/>
  <c r="AA541" i="21" s="1"/>
  <c r="W535" i="21"/>
  <c r="X535" i="21" s="1"/>
  <c r="AA535" i="21" s="1"/>
  <c r="W527" i="21"/>
  <c r="X527" i="21" s="1"/>
  <c r="AA527" i="21" s="1"/>
  <c r="W518" i="21"/>
  <c r="W510" i="21"/>
  <c r="AL510" i="21" s="1"/>
  <c r="W499" i="21"/>
  <c r="X499" i="21" s="1"/>
  <c r="AA499" i="21" s="1"/>
  <c r="W483" i="21"/>
  <c r="X483" i="21" s="1"/>
  <c r="AA483" i="21" s="1"/>
  <c r="W443" i="21"/>
  <c r="W427" i="21"/>
  <c r="X427" i="21" s="1"/>
  <c r="AA427" i="21" s="1"/>
  <c r="W419" i="21"/>
  <c r="W411" i="21"/>
  <c r="X411" i="21" s="1"/>
  <c r="AA411" i="21" s="1"/>
  <c r="W402" i="21"/>
  <c r="AL402" i="21" s="1"/>
  <c r="W394" i="21"/>
  <c r="AL394" i="21" s="1"/>
  <c r="W386" i="21"/>
  <c r="X386" i="21" s="1"/>
  <c r="AA386" i="21" s="1"/>
  <c r="W377" i="21"/>
  <c r="X377" i="21" s="1"/>
  <c r="AA377" i="21" s="1"/>
  <c r="W369" i="21"/>
  <c r="X369" i="21" s="1"/>
  <c r="AA369" i="21" s="1"/>
  <c r="W361" i="21"/>
  <c r="X361" i="21" s="1"/>
  <c r="AA361" i="21" s="1"/>
  <c r="W311" i="21"/>
  <c r="W291" i="21"/>
  <c r="AL291" i="21" s="1"/>
  <c r="W202" i="21"/>
  <c r="X202" i="21" s="1"/>
  <c r="AA202" i="21" s="1"/>
  <c r="W183" i="21"/>
  <c r="AL183" i="21" s="1"/>
  <c r="W172" i="21"/>
  <c r="X172" i="21" s="1"/>
  <c r="AA172" i="21" s="1"/>
  <c r="W164" i="21"/>
  <c r="X164" i="21" s="1"/>
  <c r="AA164" i="21" s="1"/>
  <c r="W156" i="21"/>
  <c r="X156" i="21" s="1"/>
  <c r="AA156" i="21" s="1"/>
  <c r="W79" i="21"/>
  <c r="X79" i="21" s="1"/>
  <c r="AA79" i="21" s="1"/>
  <c r="W66" i="21"/>
  <c r="X66" i="21" s="1"/>
  <c r="AA66" i="21" s="1"/>
  <c r="W58" i="21"/>
  <c r="X58" i="21" s="1"/>
  <c r="AA58" i="21" s="1"/>
  <c r="W50" i="21"/>
  <c r="X50" i="21" s="1"/>
  <c r="AA50" i="21" s="1"/>
  <c r="W42" i="21"/>
  <c r="X42" i="21" s="1"/>
  <c r="AA42" i="21" s="1"/>
  <c r="W34" i="21"/>
  <c r="X34" i="21" s="1"/>
  <c r="AA34" i="21" s="1"/>
  <c r="W26" i="21"/>
  <c r="X26" i="21" s="1"/>
  <c r="AA26" i="21" s="1"/>
  <c r="W18" i="21"/>
  <c r="X18" i="21" s="1"/>
  <c r="AA18" i="21" s="1"/>
  <c r="W86" i="21"/>
  <c r="AL86" i="21" s="1"/>
  <c r="W49" i="21"/>
  <c r="X49" i="21" s="1"/>
  <c r="AA49" i="21" s="1"/>
  <c r="W8" i="21"/>
  <c r="X8" i="21" s="1"/>
  <c r="AA8" i="21" s="1"/>
  <c r="W523" i="21"/>
  <c r="X523" i="21" s="1"/>
  <c r="AA523" i="21" s="1"/>
  <c r="W501" i="21"/>
  <c r="X501" i="21" s="1"/>
  <c r="AA501" i="21" s="1"/>
  <c r="W470" i="21"/>
  <c r="X470" i="21" s="1"/>
  <c r="AA470" i="21" s="1"/>
  <c r="W462" i="21"/>
  <c r="X462" i="21" s="1"/>
  <c r="AA462" i="21" s="1"/>
  <c r="W452" i="21"/>
  <c r="AL452" i="21" s="1"/>
  <c r="W368" i="21"/>
  <c r="X368" i="21" s="1"/>
  <c r="AA368" i="21" s="1"/>
  <c r="W350" i="21"/>
  <c r="X350" i="21" s="1"/>
  <c r="AA350" i="21" s="1"/>
  <c r="W327" i="21"/>
  <c r="X327" i="21" s="1"/>
  <c r="AA327" i="21" s="1"/>
  <c r="W277" i="21"/>
  <c r="X277" i="21" s="1"/>
  <c r="AA277" i="21" s="1"/>
  <c r="W550" i="21"/>
  <c r="AL550" i="21" s="1"/>
  <c r="W366" i="21"/>
  <c r="X366" i="21" s="1"/>
  <c r="AA366" i="21" s="1"/>
  <c r="W339" i="21"/>
  <c r="X339" i="21" s="1"/>
  <c r="AA339" i="21" s="1"/>
  <c r="W275" i="21"/>
  <c r="X275" i="21" s="1"/>
  <c r="AA275" i="21" s="1"/>
  <c r="W251" i="21"/>
  <c r="X251" i="21" s="1"/>
  <c r="AA251" i="21" s="1"/>
  <c r="W238" i="21"/>
  <c r="X238" i="21" s="1"/>
  <c r="AA238" i="21" s="1"/>
  <c r="W223" i="21"/>
  <c r="X223" i="21" s="1"/>
  <c r="AA223" i="21" s="1"/>
  <c r="W27" i="21"/>
  <c r="X27" i="21" s="1"/>
  <c r="AA27" i="21" s="1"/>
  <c r="W17" i="21"/>
  <c r="X17" i="21" s="1"/>
  <c r="AA17" i="21" s="1"/>
  <c r="W43" i="21"/>
  <c r="X43" i="21" s="1"/>
  <c r="AA43" i="21" s="1"/>
  <c r="W33" i="21"/>
  <c r="X33" i="21" s="1"/>
  <c r="AA33" i="21" s="1"/>
  <c r="W16" i="21"/>
  <c r="X16" i="21" s="1"/>
  <c r="AA16" i="21" s="1"/>
  <c r="W504" i="21"/>
  <c r="X504" i="21" s="1"/>
  <c r="AA504" i="21" s="1"/>
  <c r="W494" i="21"/>
  <c r="X494" i="21" s="1"/>
  <c r="AA494" i="21" s="1"/>
  <c r="W473" i="21"/>
  <c r="X473" i="21" s="1"/>
  <c r="AA473" i="21" s="1"/>
  <c r="W465" i="21"/>
  <c r="X465" i="21" s="1"/>
  <c r="AA465" i="21" s="1"/>
  <c r="W457" i="21"/>
  <c r="X457" i="21" s="1"/>
  <c r="AA457" i="21" s="1"/>
  <c r="W203" i="21"/>
  <c r="AL203" i="21" s="1"/>
  <c r="W36" i="21"/>
  <c r="X36" i="21" s="1"/>
  <c r="AA36" i="21" s="1"/>
  <c r="W486" i="21"/>
  <c r="X486" i="21" s="1"/>
  <c r="AA486" i="21" s="1"/>
  <c r="W287" i="21"/>
  <c r="X287" i="21" s="1"/>
  <c r="AA287" i="21" s="1"/>
  <c r="W250" i="21"/>
  <c r="X250" i="21" s="1"/>
  <c r="AA250" i="21" s="1"/>
  <c r="W179" i="21"/>
  <c r="AL179" i="21" s="1"/>
  <c r="W171" i="21"/>
  <c r="AL171" i="21" s="1"/>
  <c r="W163" i="21"/>
  <c r="X163" i="21" s="1"/>
  <c r="AA163" i="21" s="1"/>
  <c r="W155" i="21"/>
  <c r="X155" i="21" s="1"/>
  <c r="AA155" i="21" s="1"/>
  <c r="W147" i="21"/>
  <c r="X147" i="21" s="1"/>
  <c r="AA147" i="21" s="1"/>
  <c r="W135" i="21"/>
  <c r="AL135" i="21" s="1"/>
  <c r="W127" i="21"/>
  <c r="X127" i="21" s="1"/>
  <c r="AA127" i="21" s="1"/>
  <c r="W119" i="21"/>
  <c r="X119" i="21" s="1"/>
  <c r="AA119" i="21" s="1"/>
  <c r="W111" i="21"/>
  <c r="X111" i="21" s="1"/>
  <c r="AA111" i="21" s="1"/>
  <c r="W103" i="21"/>
  <c r="X103" i="21" s="1"/>
  <c r="AA103" i="21" s="1"/>
  <c r="W95" i="21"/>
  <c r="X95" i="21" s="1"/>
  <c r="AA95" i="21" s="1"/>
  <c r="W6" i="21"/>
  <c r="X6" i="21" s="1"/>
  <c r="AA6" i="21" s="1"/>
  <c r="AL72" i="21"/>
  <c r="W234" i="21"/>
  <c r="X234" i="21" s="1"/>
  <c r="AA234" i="21" s="1"/>
  <c r="AL55" i="21"/>
  <c r="AL146" i="21"/>
  <c r="AL114" i="21"/>
  <c r="W296" i="21"/>
  <c r="AL296" i="21" s="1"/>
  <c r="W345" i="21"/>
  <c r="AL345" i="21" s="1"/>
  <c r="W329" i="21"/>
  <c r="AL329" i="21" s="1"/>
  <c r="W215" i="21"/>
  <c r="AL215" i="21" s="1"/>
  <c r="W204" i="21"/>
  <c r="AL204" i="21" s="1"/>
  <c r="W196" i="21"/>
  <c r="AL196" i="21" s="1"/>
  <c r="W188" i="21"/>
  <c r="AL188" i="21" s="1"/>
  <c r="W180" i="21"/>
  <c r="AL180" i="21" s="1"/>
  <c r="X231" i="21"/>
  <c r="AA231" i="21" s="1"/>
  <c r="W212" i="21"/>
  <c r="AK255" i="21"/>
  <c r="W87" i="21"/>
  <c r="AL87" i="21" s="1"/>
  <c r="W78" i="21"/>
  <c r="AL78" i="21" s="1"/>
  <c r="W93" i="21"/>
  <c r="AL93" i="21" s="1"/>
  <c r="W85" i="21"/>
  <c r="AL85" i="21" s="1"/>
  <c r="W76" i="21"/>
  <c r="AL76" i="21" s="1"/>
  <c r="W271" i="21"/>
  <c r="X271" i="21" s="1"/>
  <c r="AA271" i="21" s="1"/>
  <c r="W267" i="21"/>
  <c r="X267" i="21" s="1"/>
  <c r="AA267" i="21" s="1"/>
  <c r="W263" i="21"/>
  <c r="X263" i="21" s="1"/>
  <c r="AA263" i="21" s="1"/>
  <c r="W259" i="21"/>
  <c r="X259" i="21" s="1"/>
  <c r="AA259" i="21" s="1"/>
  <c r="W536" i="21"/>
  <c r="X536" i="21" s="1"/>
  <c r="AA536" i="21" s="1"/>
  <c r="W528" i="21"/>
  <c r="X528" i="21" s="1"/>
  <c r="AA528" i="21" s="1"/>
  <c r="W519" i="21"/>
  <c r="X519" i="21" s="1"/>
  <c r="AA519" i="21" s="1"/>
  <c r="W511" i="21"/>
  <c r="X511" i="21" s="1"/>
  <c r="AA511" i="21" s="1"/>
  <c r="W497" i="21"/>
  <c r="X497" i="21" s="1"/>
  <c r="AA497" i="21" s="1"/>
  <c r="W481" i="21"/>
  <c r="X481" i="21" s="1"/>
  <c r="AA481" i="21" s="1"/>
  <c r="W454" i="21"/>
  <c r="AL454" i="21" s="1"/>
  <c r="W422" i="21"/>
  <c r="AL422" i="21" s="1"/>
  <c r="W414" i="21"/>
  <c r="X414" i="21" s="1"/>
  <c r="AA414" i="21" s="1"/>
  <c r="W405" i="21"/>
  <c r="W397" i="21"/>
  <c r="AL397" i="21" s="1"/>
  <c r="W389" i="21"/>
  <c r="AL389" i="21" s="1"/>
  <c r="W381" i="21"/>
  <c r="AL381" i="21" s="1"/>
  <c r="W539" i="21"/>
  <c r="X539" i="21" s="1"/>
  <c r="AA539" i="21" s="1"/>
  <c r="W533" i="21"/>
  <c r="X533" i="21" s="1"/>
  <c r="AA533" i="21" s="1"/>
  <c r="W525" i="21"/>
  <c r="X525" i="21" s="1"/>
  <c r="AA525" i="21" s="1"/>
  <c r="W516" i="21"/>
  <c r="X516" i="21" s="1"/>
  <c r="AA516" i="21" s="1"/>
  <c r="W508" i="21"/>
  <c r="AL508" i="21" s="1"/>
  <c r="W495" i="21"/>
  <c r="X495" i="21" s="1"/>
  <c r="AA495" i="21" s="1"/>
  <c r="W425" i="21"/>
  <c r="X425" i="21" s="1"/>
  <c r="AA425" i="21" s="1"/>
  <c r="W417" i="21"/>
  <c r="X417" i="21" s="1"/>
  <c r="AA417" i="21" s="1"/>
  <c r="W408" i="21"/>
  <c r="W400" i="21"/>
  <c r="AL400" i="21" s="1"/>
  <c r="W392" i="21"/>
  <c r="AL392" i="21" s="1"/>
  <c r="W384" i="21"/>
  <c r="X384" i="21" s="1"/>
  <c r="AA384" i="21" s="1"/>
  <c r="W319" i="21"/>
  <c r="AL319" i="21" s="1"/>
  <c r="W306" i="21"/>
  <c r="X306" i="21" s="1"/>
  <c r="AA306" i="21" s="1"/>
  <c r="W288" i="21"/>
  <c r="X288" i="21" s="1"/>
  <c r="AA288" i="21" s="1"/>
  <c r="W280" i="21"/>
  <c r="X280" i="21" s="1"/>
  <c r="AA280" i="21" s="1"/>
  <c r="W272" i="21"/>
  <c r="X272" i="21" s="1"/>
  <c r="AA272" i="21" s="1"/>
  <c r="W248" i="21"/>
  <c r="X248" i="21" s="1"/>
  <c r="AA248" i="21" s="1"/>
  <c r="W240" i="21"/>
  <c r="X240" i="21" s="1"/>
  <c r="AA240" i="21" s="1"/>
  <c r="W232" i="21"/>
  <c r="X232" i="21" s="1"/>
  <c r="AA232" i="21" s="1"/>
  <c r="W224" i="21"/>
  <c r="X224" i="21" s="1"/>
  <c r="AA224" i="21" s="1"/>
  <c r="W191" i="21"/>
  <c r="AL191" i="21" s="1"/>
  <c r="W178" i="21"/>
  <c r="X178" i="21" s="1"/>
  <c r="AA178" i="21" s="1"/>
  <c r="W170" i="21"/>
  <c r="X170" i="21" s="1"/>
  <c r="AA170" i="21" s="1"/>
  <c r="W162" i="21"/>
  <c r="AL162" i="21" s="1"/>
  <c r="W154" i="21"/>
  <c r="AL154" i="21" s="1"/>
  <c r="W139" i="21"/>
  <c r="X139" i="21" s="1"/>
  <c r="AA139" i="21" s="1"/>
  <c r="W253" i="21"/>
  <c r="X253" i="21" s="1"/>
  <c r="AA253" i="21" s="1"/>
  <c r="W245" i="21"/>
  <c r="X245" i="21" s="1"/>
  <c r="AA245" i="21" s="1"/>
  <c r="W237" i="21"/>
  <c r="X237" i="21" s="1"/>
  <c r="AA237" i="21" s="1"/>
  <c r="X294" i="21"/>
  <c r="AA294" i="21" s="1"/>
  <c r="W73" i="21"/>
  <c r="AL73" i="21" s="1"/>
  <c r="W41" i="21"/>
  <c r="X41" i="21" s="1"/>
  <c r="AA41" i="21" s="1"/>
  <c r="W28" i="21"/>
  <c r="W507" i="21"/>
  <c r="X507" i="21" s="1"/>
  <c r="AA507" i="21" s="1"/>
  <c r="W496" i="21"/>
  <c r="W468" i="21"/>
  <c r="X468" i="21" s="1"/>
  <c r="AA468" i="21" s="1"/>
  <c r="W460" i="21"/>
  <c r="W441" i="21"/>
  <c r="AL441" i="21" s="1"/>
  <c r="W343" i="21"/>
  <c r="W295" i="21"/>
  <c r="AL295" i="21" s="1"/>
  <c r="W218" i="21"/>
  <c r="W83" i="21"/>
  <c r="X83" i="21" s="1"/>
  <c r="AA83" i="21" s="1"/>
  <c r="W68" i="21"/>
  <c r="W53" i="21"/>
  <c r="W548" i="21"/>
  <c r="AL548" i="21" s="1"/>
  <c r="W358" i="21"/>
  <c r="X358" i="21" s="1"/>
  <c r="AA358" i="21" s="1"/>
  <c r="W330" i="21"/>
  <c r="W307" i="21"/>
  <c r="X307" i="21" s="1"/>
  <c r="AA307" i="21" s="1"/>
  <c r="W273" i="21"/>
  <c r="W246" i="21"/>
  <c r="X246" i="21" s="1"/>
  <c r="AA246" i="21" s="1"/>
  <c r="W221" i="21"/>
  <c r="W187" i="21"/>
  <c r="AL187" i="21" s="1"/>
  <c r="W69" i="21"/>
  <c r="W44" i="21"/>
  <c r="X44" i="21" s="1"/>
  <c r="AA44" i="21" s="1"/>
  <c r="W15" i="21"/>
  <c r="W52" i="21"/>
  <c r="X52" i="21" s="1"/>
  <c r="AA52" i="21" s="1"/>
  <c r="W31" i="21"/>
  <c r="W11" i="21"/>
  <c r="X11" i="21" s="1"/>
  <c r="AA11" i="21" s="1"/>
  <c r="W502" i="21"/>
  <c r="W471" i="21"/>
  <c r="W463" i="21"/>
  <c r="W445" i="21"/>
  <c r="AL445" i="21" s="1"/>
  <c r="W364" i="21"/>
  <c r="W290" i="21"/>
  <c r="AL290" i="21" s="1"/>
  <c r="W242" i="21"/>
  <c r="W182" i="21"/>
  <c r="X182" i="21" s="1"/>
  <c r="AA182" i="21" s="1"/>
  <c r="W60" i="21"/>
  <c r="W429" i="21"/>
  <c r="AL429" i="21" s="1"/>
  <c r="W285" i="21"/>
  <c r="W217" i="21"/>
  <c r="X217" i="21" s="1"/>
  <c r="AA217" i="21" s="1"/>
  <c r="W177" i="21"/>
  <c r="W169" i="21"/>
  <c r="X169" i="21" s="1"/>
  <c r="AA169" i="21" s="1"/>
  <c r="W161" i="21"/>
  <c r="W153" i="21"/>
  <c r="X153" i="21" s="1"/>
  <c r="AA153" i="21" s="1"/>
  <c r="W145" i="21"/>
  <c r="AL145" i="21" s="1"/>
  <c r="W133" i="21"/>
  <c r="W125" i="21"/>
  <c r="W117" i="21"/>
  <c r="X117" i="21" s="1"/>
  <c r="AA117" i="21" s="1"/>
  <c r="W109" i="21"/>
  <c r="W101" i="21"/>
  <c r="X101" i="21" s="1"/>
  <c r="AA101" i="21" s="1"/>
  <c r="W226" i="21"/>
  <c r="W321" i="21"/>
  <c r="AL321" i="21" s="1"/>
  <c r="W313" i="21"/>
  <c r="AL313" i="21" s="1"/>
  <c r="W305" i="21"/>
  <c r="AL305" i="21" s="1"/>
  <c r="W297" i="21"/>
  <c r="AL297" i="21" s="1"/>
  <c r="W289" i="21"/>
  <c r="W219" i="21"/>
  <c r="AL219" i="21" s="1"/>
  <c r="W216" i="21"/>
  <c r="AL216" i="21" s="1"/>
  <c r="W205" i="21"/>
  <c r="AL205" i="21" s="1"/>
  <c r="W197" i="21"/>
  <c r="AL197" i="21" s="1"/>
  <c r="W189" i="21"/>
  <c r="AL189" i="21" s="1"/>
  <c r="W181" i="21"/>
  <c r="AL181" i="21" s="1"/>
  <c r="W80" i="21"/>
  <c r="AL80" i="21" s="1"/>
  <c r="W270" i="21"/>
  <c r="X270" i="21" s="1"/>
  <c r="AA270" i="21" s="1"/>
  <c r="W266" i="21"/>
  <c r="W262" i="21"/>
  <c r="X262" i="21" s="1"/>
  <c r="AA262" i="21" s="1"/>
  <c r="W258" i="21"/>
  <c r="W542" i="21"/>
  <c r="AL542" i="21" s="1"/>
  <c r="W534" i="21"/>
  <c r="W526" i="21"/>
  <c r="X526" i="21" s="1"/>
  <c r="AA526" i="21" s="1"/>
  <c r="W517" i="21"/>
  <c r="W509" i="21"/>
  <c r="X509" i="21" s="1"/>
  <c r="AA509" i="21" s="1"/>
  <c r="W493" i="21"/>
  <c r="W439" i="21"/>
  <c r="X439" i="21" s="1"/>
  <c r="AA439" i="21" s="1"/>
  <c r="W428" i="21"/>
  <c r="W420" i="21"/>
  <c r="X420" i="21" s="1"/>
  <c r="AA420" i="21" s="1"/>
  <c r="W412" i="21"/>
  <c r="W403" i="21"/>
  <c r="AL403" i="21" s="1"/>
  <c r="W395" i="21"/>
  <c r="AL395" i="21" s="1"/>
  <c r="W387" i="21"/>
  <c r="AL387" i="21" s="1"/>
  <c r="W379" i="21"/>
  <c r="W371" i="21"/>
  <c r="X371" i="21" s="1"/>
  <c r="AA371" i="21" s="1"/>
  <c r="W363" i="21"/>
  <c r="W551" i="21"/>
  <c r="X551" i="21" s="1"/>
  <c r="AA551" i="21" s="1"/>
  <c r="W537" i="21"/>
  <c r="W531" i="21"/>
  <c r="X531" i="21" s="1"/>
  <c r="AA531" i="21" s="1"/>
  <c r="W522" i="21"/>
  <c r="X522" i="21" s="1"/>
  <c r="AA522" i="21" s="1"/>
  <c r="W514" i="21"/>
  <c r="X514" i="21" s="1"/>
  <c r="AA514" i="21" s="1"/>
  <c r="W491" i="21"/>
  <c r="X491" i="21" s="1"/>
  <c r="AA491" i="21" s="1"/>
  <c r="W435" i="21"/>
  <c r="W423" i="21"/>
  <c r="X423" i="21" s="1"/>
  <c r="AA423" i="21" s="1"/>
  <c r="W415" i="21"/>
  <c r="X415" i="21" s="1"/>
  <c r="AA415" i="21" s="1"/>
  <c r="W406" i="21"/>
  <c r="W398" i="21"/>
  <c r="X398" i="21" s="1"/>
  <c r="AA398" i="21" s="1"/>
  <c r="W390" i="21"/>
  <c r="AL390" i="21" s="1"/>
  <c r="W382" i="21"/>
  <c r="X382" i="21" s="1"/>
  <c r="AA382" i="21" s="1"/>
  <c r="W373" i="21"/>
  <c r="X373" i="21" s="1"/>
  <c r="AA373" i="21" s="1"/>
  <c r="W365" i="21"/>
  <c r="W357" i="21"/>
  <c r="X357" i="21" s="1"/>
  <c r="AA357" i="21" s="1"/>
  <c r="W314" i="21"/>
  <c r="X314" i="21" s="1"/>
  <c r="AA314" i="21" s="1"/>
  <c r="W199" i="21"/>
  <c r="W186" i="21"/>
  <c r="X186" i="21" s="1"/>
  <c r="AA186" i="21" s="1"/>
  <c r="W176" i="21"/>
  <c r="X176" i="21" s="1"/>
  <c r="AA176" i="21" s="1"/>
  <c r="W168" i="21"/>
  <c r="X168" i="21" s="1"/>
  <c r="AA168" i="21" s="1"/>
  <c r="W160" i="21"/>
  <c r="X160" i="21" s="1"/>
  <c r="AA160" i="21" s="1"/>
  <c r="W152" i="21"/>
  <c r="W137" i="21"/>
  <c r="X137" i="21" s="1"/>
  <c r="AA137" i="21" s="1"/>
  <c r="W92" i="21"/>
  <c r="W70" i="21"/>
  <c r="X70" i="21" s="1"/>
  <c r="AA70" i="21" s="1"/>
  <c r="W62" i="21"/>
  <c r="X62" i="21" s="1"/>
  <c r="AA62" i="21" s="1"/>
  <c r="W54" i="21"/>
  <c r="X54" i="21" s="1"/>
  <c r="AA54" i="21" s="1"/>
  <c r="W46" i="21"/>
  <c r="X46" i="21" s="1"/>
  <c r="AA46" i="21" s="1"/>
  <c r="W38" i="21"/>
  <c r="X38" i="21" s="1"/>
  <c r="AA38" i="21" s="1"/>
  <c r="W30" i="21"/>
  <c r="X30" i="21" s="1"/>
  <c r="AA30" i="21" s="1"/>
  <c r="W22" i="21"/>
  <c r="X22" i="21" s="1"/>
  <c r="AA22" i="21" s="1"/>
  <c r="W14" i="21"/>
  <c r="W65" i="21"/>
  <c r="X65" i="21" s="1"/>
  <c r="AA65" i="21" s="1"/>
  <c r="W25" i="21"/>
  <c r="X25" i="21" s="1"/>
  <c r="AA25" i="21" s="1"/>
  <c r="W12" i="21"/>
  <c r="X12" i="21" s="1"/>
  <c r="AA12" i="21" s="1"/>
  <c r="W505" i="21"/>
  <c r="X505" i="21" s="1"/>
  <c r="AA505" i="21" s="1"/>
  <c r="W488" i="21"/>
  <c r="X488" i="21" s="1"/>
  <c r="AA488" i="21" s="1"/>
  <c r="W474" i="21"/>
  <c r="X474" i="21" s="1"/>
  <c r="AA474" i="21" s="1"/>
  <c r="W466" i="21"/>
  <c r="X466" i="21" s="1"/>
  <c r="AA466" i="21" s="1"/>
  <c r="W458" i="21"/>
  <c r="X458" i="21" s="1"/>
  <c r="AA458" i="21" s="1"/>
  <c r="W376" i="21"/>
  <c r="X376" i="21" s="1"/>
  <c r="AA376" i="21" s="1"/>
  <c r="W360" i="21"/>
  <c r="X360" i="21" s="1"/>
  <c r="AA360" i="21" s="1"/>
  <c r="W286" i="21"/>
  <c r="X286" i="21" s="1"/>
  <c r="AA286" i="21" s="1"/>
  <c r="W227" i="21"/>
  <c r="X227" i="21" s="1"/>
  <c r="AA227" i="21" s="1"/>
  <c r="W209" i="21"/>
  <c r="X209" i="21" s="1"/>
  <c r="AA209" i="21" s="1"/>
  <c r="W81" i="21"/>
  <c r="AL81" i="21" s="1"/>
  <c r="W63" i="21"/>
  <c r="W51" i="21"/>
  <c r="X51" i="21" s="1"/>
  <c r="AA51" i="21" s="1"/>
  <c r="W546" i="21"/>
  <c r="AL546" i="21" s="1"/>
  <c r="W437" i="21"/>
  <c r="AL437" i="21" s="1"/>
  <c r="W353" i="21"/>
  <c r="X353" i="21" s="1"/>
  <c r="AA353" i="21" s="1"/>
  <c r="W323" i="21"/>
  <c r="AL323" i="21" s="1"/>
  <c r="W298" i="21"/>
  <c r="X298" i="21" s="1"/>
  <c r="AA298" i="21" s="1"/>
  <c r="W254" i="21"/>
  <c r="X254" i="21" s="1"/>
  <c r="AA254" i="21" s="1"/>
  <c r="W235" i="21"/>
  <c r="X235" i="21" s="1"/>
  <c r="AA235" i="21" s="1"/>
  <c r="W214" i="21"/>
  <c r="X214" i="21" s="1"/>
  <c r="AA214" i="21" s="1"/>
  <c r="W150" i="21"/>
  <c r="X150" i="21" s="1"/>
  <c r="AA150" i="21" s="1"/>
  <c r="W67" i="21"/>
  <c r="X67" i="21" s="1"/>
  <c r="AA67" i="21" s="1"/>
  <c r="W39" i="21"/>
  <c r="X39" i="21" s="1"/>
  <c r="AA39" i="21" s="1"/>
  <c r="W24" i="21"/>
  <c r="X24" i="21" s="1"/>
  <c r="AA24" i="21" s="1"/>
  <c r="W47" i="21"/>
  <c r="X47" i="21" s="1"/>
  <c r="AA47" i="21" s="1"/>
  <c r="W40" i="21"/>
  <c r="X40" i="21" s="1"/>
  <c r="AA40" i="21" s="1"/>
  <c r="W9" i="21"/>
  <c r="W500" i="21"/>
  <c r="X500" i="21" s="1"/>
  <c r="AA500" i="21" s="1"/>
  <c r="W469" i="21"/>
  <c r="X469" i="21" s="1"/>
  <c r="AA469" i="21" s="1"/>
  <c r="W461" i="21"/>
  <c r="X461" i="21" s="1"/>
  <c r="AA461" i="21" s="1"/>
  <c r="W410" i="21"/>
  <c r="X410" i="21" s="1"/>
  <c r="AA410" i="21" s="1"/>
  <c r="W283" i="21"/>
  <c r="X283" i="21" s="1"/>
  <c r="AA283" i="21" s="1"/>
  <c r="W233" i="21"/>
  <c r="X233" i="21" s="1"/>
  <c r="AA233" i="21" s="1"/>
  <c r="W75" i="21"/>
  <c r="X75" i="21" s="1"/>
  <c r="AA75" i="21" s="1"/>
  <c r="W492" i="21"/>
  <c r="X492" i="21" s="1"/>
  <c r="AA492" i="21" s="1"/>
  <c r="W354" i="21"/>
  <c r="X354" i="21" s="1"/>
  <c r="AA354" i="21" s="1"/>
  <c r="W213" i="21"/>
  <c r="X213" i="21" s="1"/>
  <c r="AA213" i="21" s="1"/>
  <c r="W175" i="21"/>
  <c r="AL175" i="21" s="1"/>
  <c r="W167" i="21"/>
  <c r="X167" i="21" s="1"/>
  <c r="AA167" i="21" s="1"/>
  <c r="W159" i="21"/>
  <c r="X159" i="21" s="1"/>
  <c r="AA159" i="21" s="1"/>
  <c r="W151" i="21"/>
  <c r="X151" i="21" s="1"/>
  <c r="AA151" i="21" s="1"/>
  <c r="AJ151" i="21" s="1"/>
  <c r="W143" i="21"/>
  <c r="X143" i="21" s="1"/>
  <c r="AA143" i="21" s="1"/>
  <c r="W131" i="21"/>
  <c r="W123" i="21"/>
  <c r="X123" i="21" s="1"/>
  <c r="AA123" i="21" s="1"/>
  <c r="W115" i="21"/>
  <c r="X115" i="21" s="1"/>
  <c r="AA115" i="21" s="1"/>
  <c r="W107" i="21"/>
  <c r="X107" i="21" s="1"/>
  <c r="AA107" i="21" s="1"/>
  <c r="W99" i="21"/>
  <c r="X99" i="21" s="1"/>
  <c r="AA99" i="21" s="1"/>
  <c r="W255" i="21"/>
  <c r="X255" i="21" s="1"/>
  <c r="AA255" i="21" s="1"/>
  <c r="W222" i="21"/>
  <c r="X222" i="21" s="1"/>
  <c r="AA222" i="21" s="1"/>
  <c r="X510" i="21"/>
  <c r="AA510" i="21" s="1"/>
  <c r="X508" i="21"/>
  <c r="AA508" i="21" s="1"/>
  <c r="AK538" i="21"/>
  <c r="X546" i="21"/>
  <c r="AA546" i="21" s="1"/>
  <c r="AK546" i="21"/>
  <c r="AK436" i="21"/>
  <c r="AK441" i="21"/>
  <c r="AK446" i="21"/>
  <c r="AK438" i="21"/>
  <c r="AK430" i="21"/>
  <c r="AK406" i="21"/>
  <c r="AK402" i="21"/>
  <c r="X402" i="21"/>
  <c r="AA402" i="21" s="1"/>
  <c r="AK398" i="21"/>
  <c r="AK394" i="21"/>
  <c r="X394" i="21"/>
  <c r="AA394" i="21" s="1"/>
  <c r="AK390" i="21"/>
  <c r="AK340" i="21"/>
  <c r="AK324" i="21"/>
  <c r="AK316" i="21"/>
  <c r="AK308" i="21"/>
  <c r="AK300" i="21"/>
  <c r="X345" i="21"/>
  <c r="AA345" i="21" s="1"/>
  <c r="AK345" i="21"/>
  <c r="AK329" i="21"/>
  <c r="AK323" i="21"/>
  <c r="AK303" i="21"/>
  <c r="AK291" i="21"/>
  <c r="AK219" i="21"/>
  <c r="AK216" i="21"/>
  <c r="AK205" i="21"/>
  <c r="AK197" i="21"/>
  <c r="AK189" i="21"/>
  <c r="X189" i="21"/>
  <c r="AA189" i="21" s="1"/>
  <c r="AK181" i="21"/>
  <c r="X181" i="21"/>
  <c r="AA181" i="21" s="1"/>
  <c r="AK199" i="21"/>
  <c r="X183" i="21"/>
  <c r="AA183" i="21" s="1"/>
  <c r="AK183" i="21"/>
  <c r="AK149" i="21"/>
  <c r="AK73" i="21"/>
  <c r="V552" i="21"/>
  <c r="X4" i="21"/>
  <c r="AK89" i="21"/>
  <c r="AK84" i="21"/>
  <c r="AK544" i="21"/>
  <c r="AK542" i="21"/>
  <c r="X548" i="21"/>
  <c r="AA548" i="21" s="1"/>
  <c r="AK548" i="21"/>
  <c r="AK451" i="21"/>
  <c r="AK440" i="21"/>
  <c r="AK452" i="21"/>
  <c r="AK437" i="21"/>
  <c r="X437" i="21"/>
  <c r="AA437" i="21" s="1"/>
  <c r="AK450" i="21"/>
  <c r="AK387" i="21"/>
  <c r="AK405" i="21"/>
  <c r="AK401" i="21"/>
  <c r="AK397" i="21"/>
  <c r="AK393" i="21"/>
  <c r="AK389" i="21"/>
  <c r="X355" i="21"/>
  <c r="AA355" i="21" s="1"/>
  <c r="AK355" i="21"/>
  <c r="AK344" i="21"/>
  <c r="AK328" i="21"/>
  <c r="AK349" i="21"/>
  <c r="AK333" i="21"/>
  <c r="AK321" i="21"/>
  <c r="AK313" i="21"/>
  <c r="AK305" i="21"/>
  <c r="AK297" i="21"/>
  <c r="AK289" i="21"/>
  <c r="X319" i="21"/>
  <c r="AA319" i="21" s="1"/>
  <c r="AK319" i="21"/>
  <c r="AK290" i="21"/>
  <c r="AK207" i="21"/>
  <c r="AK200" i="21"/>
  <c r="X200" i="21"/>
  <c r="AA200" i="21" s="1"/>
  <c r="AK192" i="21"/>
  <c r="X192" i="21"/>
  <c r="AA192" i="21" s="1"/>
  <c r="AK184" i="21"/>
  <c r="AK220" i="21"/>
  <c r="AK195" i="21"/>
  <c r="AK179" i="21"/>
  <c r="AK166" i="21"/>
  <c r="X166" i="21"/>
  <c r="AA166" i="21" s="1"/>
  <c r="AK158" i="21"/>
  <c r="AK145" i="21"/>
  <c r="AK134" i="21"/>
  <c r="X134" i="21"/>
  <c r="AA134" i="21" s="1"/>
  <c r="AK94" i="21"/>
  <c r="X94" i="21"/>
  <c r="AA94" i="21" s="1"/>
  <c r="AK86" i="21"/>
  <c r="AK104" i="21"/>
  <c r="X104" i="21"/>
  <c r="AA104" i="21" s="1"/>
  <c r="AK96" i="21"/>
  <c r="X96" i="21"/>
  <c r="AA96" i="21" s="1"/>
  <c r="AK87" i="21"/>
  <c r="AK78" i="21"/>
  <c r="O552" i="21"/>
  <c r="AK4" i="21"/>
  <c r="AK444" i="21"/>
  <c r="AK448" i="21"/>
  <c r="AK433" i="21"/>
  <c r="X433" i="21"/>
  <c r="AA433" i="21" s="1"/>
  <c r="AK442" i="21"/>
  <c r="AK434" i="21"/>
  <c r="AK383" i="21"/>
  <c r="X383" i="21"/>
  <c r="AA383" i="21" s="1"/>
  <c r="AK408" i="21"/>
  <c r="AK404" i="21"/>
  <c r="X404" i="21"/>
  <c r="AA404" i="21" s="1"/>
  <c r="AK400" i="21"/>
  <c r="AK396" i="21"/>
  <c r="AK392" i="21"/>
  <c r="AK385" i="21"/>
  <c r="X385" i="21"/>
  <c r="AA385" i="21" s="1"/>
  <c r="AK348" i="21"/>
  <c r="AK332" i="21"/>
  <c r="AK320" i="21"/>
  <c r="AK312" i="21"/>
  <c r="AK304" i="21"/>
  <c r="AK296" i="21"/>
  <c r="AK356" i="21"/>
  <c r="X337" i="21"/>
  <c r="AA337" i="21" s="1"/>
  <c r="AK337" i="21"/>
  <c r="AK315" i="21"/>
  <c r="AK295" i="21"/>
  <c r="AK311" i="21"/>
  <c r="AK211" i="21"/>
  <c r="X208" i="21"/>
  <c r="AA208" i="21" s="1"/>
  <c r="AK208" i="21"/>
  <c r="AK201" i="21"/>
  <c r="X201" i="21"/>
  <c r="AA201" i="21" s="1"/>
  <c r="AK193" i="21"/>
  <c r="AK185" i="21"/>
  <c r="X185" i="21"/>
  <c r="AA185" i="21" s="1"/>
  <c r="X191" i="21"/>
  <c r="AA191" i="21" s="1"/>
  <c r="AK191" i="21"/>
  <c r="AK175" i="21"/>
  <c r="AK81" i="21"/>
  <c r="AK93" i="21"/>
  <c r="X93" i="21"/>
  <c r="AA93" i="21" s="1"/>
  <c r="AK85" i="21"/>
  <c r="X85" i="21"/>
  <c r="AA85" i="21" s="1"/>
  <c r="AK76" i="21"/>
  <c r="X550" i="21"/>
  <c r="AA550" i="21" s="1"/>
  <c r="AK550" i="21"/>
  <c r="AK540" i="21"/>
  <c r="AK453" i="21"/>
  <c r="AK454" i="21"/>
  <c r="AK455" i="21"/>
  <c r="AK447" i="21"/>
  <c r="X447" i="21"/>
  <c r="AA447" i="21" s="1"/>
  <c r="AK432" i="21"/>
  <c r="AK445" i="21"/>
  <c r="AK429" i="21"/>
  <c r="AK407" i="21"/>
  <c r="X407" i="21"/>
  <c r="AA407" i="21" s="1"/>
  <c r="AK403" i="21"/>
  <c r="X403" i="21"/>
  <c r="AA403" i="21" s="1"/>
  <c r="AK399" i="21"/>
  <c r="AK395" i="21"/>
  <c r="X395" i="21"/>
  <c r="AA395" i="21" s="1"/>
  <c r="AK391" i="21"/>
  <c r="AK381" i="21"/>
  <c r="AK352" i="21"/>
  <c r="AK336" i="21"/>
  <c r="AK341" i="21"/>
  <c r="AK325" i="21"/>
  <c r="AK317" i="21"/>
  <c r="AK309" i="21"/>
  <c r="AK301" i="21"/>
  <c r="AK293" i="21"/>
  <c r="X293" i="21"/>
  <c r="AA293" i="21" s="1"/>
  <c r="AK215" i="21"/>
  <c r="AK204" i="21"/>
  <c r="AK196" i="21"/>
  <c r="X196" i="21"/>
  <c r="AA196" i="21" s="1"/>
  <c r="AK188" i="21"/>
  <c r="AK180" i="21"/>
  <c r="AK212" i="21"/>
  <c r="AK203" i="21"/>
  <c r="X187" i="21"/>
  <c r="AA187" i="21" s="1"/>
  <c r="AK187" i="21"/>
  <c r="AK171" i="21"/>
  <c r="AK162" i="21"/>
  <c r="X162" i="21"/>
  <c r="AA162" i="21" s="1"/>
  <c r="AK154" i="21"/>
  <c r="AK138" i="21"/>
  <c r="X138" i="21"/>
  <c r="AA138" i="21" s="1"/>
  <c r="AK130" i="21"/>
  <c r="X130" i="21"/>
  <c r="AA130" i="21" s="1"/>
  <c r="AK90" i="21"/>
  <c r="X90" i="21"/>
  <c r="AA90" i="21" s="1"/>
  <c r="AK77" i="21"/>
  <c r="AK108" i="21"/>
  <c r="X108" i="21"/>
  <c r="AA108" i="21" s="1"/>
  <c r="AK100" i="21"/>
  <c r="X100" i="21"/>
  <c r="AA100" i="21" s="1"/>
  <c r="AK91" i="21"/>
  <c r="AK82" i="21"/>
  <c r="AK74" i="21"/>
  <c r="X110" i="21"/>
  <c r="AA110" i="21" s="1"/>
  <c r="AK110" i="21"/>
  <c r="AK98" i="21"/>
  <c r="X98" i="21"/>
  <c r="AA98" i="21" s="1"/>
  <c r="AK80" i="21"/>
  <c r="X393" i="21" l="1"/>
  <c r="AA393" i="21" s="1"/>
  <c r="X312" i="21"/>
  <c r="AA312" i="21" s="1"/>
  <c r="X195" i="21"/>
  <c r="AA195" i="21" s="1"/>
  <c r="X84" i="21"/>
  <c r="AA84" i="21" s="1"/>
  <c r="X440" i="21"/>
  <c r="AA440" i="21" s="1"/>
  <c r="X352" i="21"/>
  <c r="AA352" i="21" s="1"/>
  <c r="X207" i="21"/>
  <c r="AA207" i="21" s="1"/>
  <c r="X542" i="21"/>
  <c r="AA542" i="21" s="1"/>
  <c r="X317" i="21"/>
  <c r="AA317" i="21" s="1"/>
  <c r="X445" i="21"/>
  <c r="AA445" i="21" s="1"/>
  <c r="X540" i="21"/>
  <c r="AA540" i="21" s="1"/>
  <c r="X356" i="21"/>
  <c r="AA356" i="21" s="1"/>
  <c r="X348" i="21"/>
  <c r="AA348" i="21" s="1"/>
  <c r="X396" i="21"/>
  <c r="AA396" i="21" s="1"/>
  <c r="X297" i="21"/>
  <c r="AA297" i="21" s="1"/>
  <c r="X328" i="21"/>
  <c r="AA328" i="21" s="1"/>
  <c r="X389" i="21"/>
  <c r="AA389" i="21" s="1"/>
  <c r="X387" i="21"/>
  <c r="AA387" i="21" s="1"/>
  <c r="X291" i="21"/>
  <c r="AA291" i="21" s="1"/>
  <c r="AL531" i="21"/>
  <c r="AL340" i="21"/>
  <c r="AL194" i="21"/>
  <c r="X91" i="21"/>
  <c r="AA91" i="21" s="1"/>
  <c r="X336" i="21"/>
  <c r="AA336" i="21" s="1"/>
  <c r="X391" i="21"/>
  <c r="AA391" i="21" s="1"/>
  <c r="X399" i="21"/>
  <c r="AA399" i="21" s="1"/>
  <c r="X81" i="21"/>
  <c r="AA81" i="21" s="1"/>
  <c r="X87" i="21"/>
  <c r="AA87" i="21" s="1"/>
  <c r="X158" i="21"/>
  <c r="AA158" i="21" s="1"/>
  <c r="X401" i="21"/>
  <c r="AA401" i="21" s="1"/>
  <c r="X316" i="21"/>
  <c r="AA316" i="21" s="1"/>
  <c r="AL213" i="21"/>
  <c r="AL25" i="21"/>
  <c r="AL11" i="21"/>
  <c r="AL64" i="21"/>
  <c r="AL514" i="21"/>
  <c r="AL431" i="21"/>
  <c r="AL466" i="21"/>
  <c r="AL505" i="21"/>
  <c r="X301" i="21"/>
  <c r="AA301" i="21" s="1"/>
  <c r="X341" i="21"/>
  <c r="AA341" i="21" s="1"/>
  <c r="X308" i="21"/>
  <c r="AA308" i="21" s="1"/>
  <c r="X438" i="21"/>
  <c r="AA438" i="21" s="1"/>
  <c r="AL281" i="21"/>
  <c r="AL434" i="21"/>
  <c r="X82" i="21"/>
  <c r="AA82" i="21" s="1"/>
  <c r="X215" i="21"/>
  <c r="AA215" i="21" s="1"/>
  <c r="X381" i="21"/>
  <c r="AA381" i="21" s="1"/>
  <c r="X429" i="21"/>
  <c r="AA429" i="21" s="1"/>
  <c r="X432" i="21"/>
  <c r="AA432" i="21" s="1"/>
  <c r="X455" i="21"/>
  <c r="AA455" i="21" s="1"/>
  <c r="AJ455" i="21" s="1"/>
  <c r="X175" i="21"/>
  <c r="AA175" i="21" s="1"/>
  <c r="X211" i="21"/>
  <c r="AA211" i="21" s="1"/>
  <c r="X315" i="21"/>
  <c r="AA315" i="21" s="1"/>
  <c r="X332" i="21"/>
  <c r="AA332" i="21" s="1"/>
  <c r="X179" i="21"/>
  <c r="AA179" i="21" s="1"/>
  <c r="X184" i="21"/>
  <c r="AA184" i="21" s="1"/>
  <c r="X290" i="21"/>
  <c r="AA290" i="21" s="1"/>
  <c r="X452" i="21"/>
  <c r="AA452" i="21" s="1"/>
  <c r="X197" i="21"/>
  <c r="AA197" i="21" s="1"/>
  <c r="X216" i="21"/>
  <c r="AA216" i="21" s="1"/>
  <c r="AL115" i="21"/>
  <c r="AL492" i="21"/>
  <c r="AL168" i="21"/>
  <c r="AL165" i="21"/>
  <c r="X171" i="21"/>
  <c r="AA171" i="21" s="1"/>
  <c r="X305" i="21"/>
  <c r="AA305" i="21" s="1"/>
  <c r="X436" i="21"/>
  <c r="AA436" i="21" s="1"/>
  <c r="AL186" i="21"/>
  <c r="X77" i="21"/>
  <c r="AA77" i="21" s="1"/>
  <c r="X180" i="21"/>
  <c r="AA180" i="21" s="1"/>
  <c r="X309" i="21"/>
  <c r="AA309" i="21" s="1"/>
  <c r="X76" i="21"/>
  <c r="AA76" i="21" s="1"/>
  <c r="X296" i="21"/>
  <c r="AA296" i="21" s="1"/>
  <c r="X392" i="21"/>
  <c r="AA392" i="21" s="1"/>
  <c r="X444" i="21"/>
  <c r="AA444" i="21" s="1"/>
  <c r="X78" i="21"/>
  <c r="AA78" i="21" s="1"/>
  <c r="X349" i="21"/>
  <c r="AA349" i="21" s="1"/>
  <c r="X303" i="21"/>
  <c r="AA303" i="21" s="1"/>
  <c r="X441" i="21"/>
  <c r="AA441" i="21" s="1"/>
  <c r="X453" i="21"/>
  <c r="AA453" i="21" s="1"/>
  <c r="X400" i="21"/>
  <c r="AA400" i="21" s="1"/>
  <c r="X145" i="21"/>
  <c r="AA145" i="21" s="1"/>
  <c r="X220" i="21"/>
  <c r="AA220" i="21" s="1"/>
  <c r="X313" i="21"/>
  <c r="AA313" i="21" s="1"/>
  <c r="X333" i="21"/>
  <c r="AA333" i="21" s="1"/>
  <c r="X397" i="21"/>
  <c r="AA397" i="21" s="1"/>
  <c r="X538" i="21"/>
  <c r="AA538" i="21" s="1"/>
  <c r="AL235" i="21"/>
  <c r="AL376" i="21"/>
  <c r="AL62" i="21"/>
  <c r="AL398" i="21"/>
  <c r="AL526" i="21"/>
  <c r="AL468" i="21"/>
  <c r="AL535" i="21"/>
  <c r="X380" i="21"/>
  <c r="AA380" i="21" s="1"/>
  <c r="AL149" i="21"/>
  <c r="AL10" i="21"/>
  <c r="X154" i="21"/>
  <c r="AA154" i="21" s="1"/>
  <c r="X188" i="21"/>
  <c r="AA188" i="21" s="1"/>
  <c r="X323" i="21"/>
  <c r="AA323" i="21" s="1"/>
  <c r="X300" i="21"/>
  <c r="AA300" i="21" s="1"/>
  <c r="AL469" i="21"/>
  <c r="AL46" i="21"/>
  <c r="AL382" i="21"/>
  <c r="AL420" i="21"/>
  <c r="AL153" i="21"/>
  <c r="AL83" i="21"/>
  <c r="AL459" i="21"/>
  <c r="AL261" i="21"/>
  <c r="AL228" i="21"/>
  <c r="X80" i="21"/>
  <c r="AA80" i="21" s="1"/>
  <c r="X203" i="21"/>
  <c r="AA203" i="21" s="1"/>
  <c r="X454" i="21"/>
  <c r="AA454" i="21" s="1"/>
  <c r="X295" i="21"/>
  <c r="AA295" i="21" s="1"/>
  <c r="X442" i="21"/>
  <c r="AA442" i="21" s="1"/>
  <c r="X544" i="21"/>
  <c r="AA544" i="21" s="1"/>
  <c r="X329" i="21"/>
  <c r="AA329" i="21" s="1"/>
  <c r="AL150" i="21"/>
  <c r="X63" i="21"/>
  <c r="AA63" i="21" s="1"/>
  <c r="AJ63" i="21" s="1"/>
  <c r="AL63" i="21"/>
  <c r="X152" i="21"/>
  <c r="AA152" i="21" s="1"/>
  <c r="AL152" i="21"/>
  <c r="X435" i="21"/>
  <c r="AA435" i="21" s="1"/>
  <c r="AJ435" i="21" s="1"/>
  <c r="AL435" i="21"/>
  <c r="X471" i="21"/>
  <c r="AA471" i="21" s="1"/>
  <c r="AJ471" i="21" s="1"/>
  <c r="AL471" i="21"/>
  <c r="AL408" i="21"/>
  <c r="X408" i="21"/>
  <c r="AA408" i="21" s="1"/>
  <c r="AL405" i="21"/>
  <c r="X405" i="21"/>
  <c r="AA405" i="21" s="1"/>
  <c r="AL212" i="21"/>
  <c r="X212" i="21"/>
  <c r="AA212" i="21" s="1"/>
  <c r="X375" i="21"/>
  <c r="AA375" i="21" s="1"/>
  <c r="AJ375" i="21" s="1"/>
  <c r="AL375" i="21"/>
  <c r="AL193" i="21"/>
  <c r="X193" i="21"/>
  <c r="AA193" i="21" s="1"/>
  <c r="X74" i="21"/>
  <c r="AA74" i="21" s="1"/>
  <c r="AL74" i="21"/>
  <c r="AL450" i="21"/>
  <c r="X450" i="21"/>
  <c r="AA450" i="21" s="1"/>
  <c r="X9" i="21"/>
  <c r="AA9" i="21" s="1"/>
  <c r="AJ9" i="21" s="1"/>
  <c r="AL9" i="21"/>
  <c r="AL406" i="21"/>
  <c r="X406" i="21"/>
  <c r="AA406" i="21" s="1"/>
  <c r="X518" i="21"/>
  <c r="AA518" i="21" s="1"/>
  <c r="AJ518" i="21" s="1"/>
  <c r="AL518" i="21"/>
  <c r="X129" i="21"/>
  <c r="AA129" i="21" s="1"/>
  <c r="AJ129" i="21" s="1"/>
  <c r="AL129" i="21"/>
  <c r="X23" i="21"/>
  <c r="AA23" i="21" s="1"/>
  <c r="AL23" i="21"/>
  <c r="AL448" i="21"/>
  <c r="X448" i="21"/>
  <c r="AA448" i="21" s="1"/>
  <c r="X426" i="21"/>
  <c r="AA426" i="21" s="1"/>
  <c r="AL426" i="21"/>
  <c r="X131" i="21"/>
  <c r="AA131" i="21" s="1"/>
  <c r="AJ131" i="21" s="1"/>
  <c r="AL131" i="21"/>
  <c r="AL30" i="21"/>
  <c r="X92" i="21"/>
  <c r="AA92" i="21" s="1"/>
  <c r="AJ92" i="21" s="1"/>
  <c r="AL92" i="21"/>
  <c r="X365" i="21"/>
  <c r="AA365" i="21" s="1"/>
  <c r="AJ365" i="21" s="1"/>
  <c r="AL365" i="21"/>
  <c r="X133" i="21"/>
  <c r="AA133" i="21" s="1"/>
  <c r="AL133" i="21"/>
  <c r="X53" i="21"/>
  <c r="AA53" i="21" s="1"/>
  <c r="AL53" i="21"/>
  <c r="X530" i="21"/>
  <c r="AA530" i="21" s="1"/>
  <c r="AJ530" i="21" s="1"/>
  <c r="AL530" i="21"/>
  <c r="X105" i="21"/>
  <c r="AA105" i="21" s="1"/>
  <c r="AJ105" i="21" s="1"/>
  <c r="AL105" i="21"/>
  <c r="X14" i="21"/>
  <c r="AA14" i="21" s="1"/>
  <c r="AJ14" i="21" s="1"/>
  <c r="AL14" i="21"/>
  <c r="AL199" i="21"/>
  <c r="X199" i="21"/>
  <c r="AA199" i="21" s="1"/>
  <c r="AL289" i="21"/>
  <c r="X289" i="21"/>
  <c r="AA289" i="21" s="1"/>
  <c r="AL311" i="21"/>
  <c r="X311" i="21"/>
  <c r="AA311" i="21" s="1"/>
  <c r="X419" i="21"/>
  <c r="AA419" i="21" s="1"/>
  <c r="AJ419" i="21" s="1"/>
  <c r="AL419" i="21"/>
  <c r="AL325" i="21"/>
  <c r="X325" i="21"/>
  <c r="AA325" i="21" s="1"/>
  <c r="AL344" i="21"/>
  <c r="X344" i="21"/>
  <c r="AA344" i="21" s="1"/>
  <c r="X490" i="21"/>
  <c r="AA490" i="21" s="1"/>
  <c r="AJ490" i="21" s="1"/>
  <c r="AL490" i="21"/>
  <c r="X243" i="21"/>
  <c r="AA243" i="21" s="1"/>
  <c r="AJ243" i="21" s="1"/>
  <c r="AL243" i="21"/>
  <c r="AL324" i="21"/>
  <c r="X324" i="21"/>
  <c r="AA324" i="21" s="1"/>
  <c r="X204" i="21"/>
  <c r="AA204" i="21" s="1"/>
  <c r="X304" i="21"/>
  <c r="AA304" i="21" s="1"/>
  <c r="X320" i="21"/>
  <c r="AA320" i="21" s="1"/>
  <c r="X321" i="21"/>
  <c r="AA321" i="21" s="1"/>
  <c r="X451" i="21"/>
  <c r="AA451" i="21" s="1"/>
  <c r="X73" i="21"/>
  <c r="AA73" i="21" s="1"/>
  <c r="X219" i="21"/>
  <c r="AA219" i="21" s="1"/>
  <c r="X299" i="21"/>
  <c r="AA299" i="21" s="1"/>
  <c r="X430" i="21"/>
  <c r="AA430" i="21" s="1"/>
  <c r="X446" i="21"/>
  <c r="AA446" i="21" s="1"/>
  <c r="X449" i="21"/>
  <c r="AA449" i="21" s="1"/>
  <c r="AL314" i="21"/>
  <c r="AL415" i="21"/>
  <c r="AL551" i="21"/>
  <c r="AL182" i="21"/>
  <c r="AL246" i="21"/>
  <c r="AL507" i="21"/>
  <c r="AL234" i="21"/>
  <c r="AL499" i="21"/>
  <c r="AL513" i="21"/>
  <c r="AL264" i="21"/>
  <c r="AL498" i="21"/>
  <c r="AL190" i="21"/>
  <c r="AL244" i="21"/>
  <c r="X86" i="21"/>
  <c r="AA86" i="21" s="1"/>
  <c r="X89" i="21"/>
  <c r="AA89" i="21" s="1"/>
  <c r="X205" i="21"/>
  <c r="AA205" i="21" s="1"/>
  <c r="X390" i="21"/>
  <c r="AA390" i="21" s="1"/>
  <c r="AL269" i="21"/>
  <c r="AL99" i="21"/>
  <c r="AL167" i="21"/>
  <c r="AL410" i="21"/>
  <c r="AL39" i="21"/>
  <c r="AL353" i="21"/>
  <c r="AL286" i="21"/>
  <c r="X537" i="21"/>
  <c r="AA537" i="21" s="1"/>
  <c r="AL537" i="21"/>
  <c r="X412" i="21"/>
  <c r="AA412" i="21" s="1"/>
  <c r="AL412" i="21"/>
  <c r="AL509" i="21"/>
  <c r="X534" i="21"/>
  <c r="AA534" i="21" s="1"/>
  <c r="AJ534" i="21" s="1"/>
  <c r="AL534" i="21"/>
  <c r="AL270" i="21"/>
  <c r="AL117" i="21"/>
  <c r="AL217" i="21"/>
  <c r="X60" i="21"/>
  <c r="AA60" i="21" s="1"/>
  <c r="AJ60" i="21" s="1"/>
  <c r="AL60" i="21"/>
  <c r="X502" i="21"/>
  <c r="AA502" i="21" s="1"/>
  <c r="AJ502" i="21" s="1"/>
  <c r="AL502" i="21"/>
  <c r="AL44" i="21"/>
  <c r="X221" i="21"/>
  <c r="AA221" i="21" s="1"/>
  <c r="AJ221" i="21" s="1"/>
  <c r="AL221" i="21"/>
  <c r="AL358" i="21"/>
  <c r="X68" i="21"/>
  <c r="AA68" i="21" s="1"/>
  <c r="AJ68" i="21" s="1"/>
  <c r="AL68" i="21"/>
  <c r="X496" i="21"/>
  <c r="AA496" i="21" s="1"/>
  <c r="AJ496" i="21" s="1"/>
  <c r="AL496" i="21"/>
  <c r="X443" i="21"/>
  <c r="AA443" i="21" s="1"/>
  <c r="AJ443" i="21" s="1"/>
  <c r="AL443" i="21"/>
  <c r="AL222" i="21"/>
  <c r="AL151" i="21"/>
  <c r="AL233" i="21"/>
  <c r="AL47" i="21"/>
  <c r="AL298" i="21"/>
  <c r="AL209" i="21"/>
  <c r="AL488" i="21"/>
  <c r="AL12" i="21"/>
  <c r="AL65" i="21"/>
  <c r="AL22" i="21"/>
  <c r="AL38" i="21"/>
  <c r="AL54" i="21"/>
  <c r="AL70" i="21"/>
  <c r="AL137" i="21"/>
  <c r="AL160" i="21"/>
  <c r="AL176" i="21"/>
  <c r="AL357" i="21"/>
  <c r="AL373" i="21"/>
  <c r="AL423" i="21"/>
  <c r="AL491" i="21"/>
  <c r="AL522" i="21"/>
  <c r="AL371" i="21"/>
  <c r="AL439" i="21"/>
  <c r="X517" i="21"/>
  <c r="AA517" i="21" s="1"/>
  <c r="AL517" i="21"/>
  <c r="AL262" i="21"/>
  <c r="AL101" i="21"/>
  <c r="X125" i="21"/>
  <c r="AA125" i="21" s="1"/>
  <c r="AJ125" i="21" s="1"/>
  <c r="AL125" i="21"/>
  <c r="AL169" i="21"/>
  <c r="X285" i="21"/>
  <c r="AA285" i="21" s="1"/>
  <c r="AJ285" i="21" s="1"/>
  <c r="AL285" i="21"/>
  <c r="X463" i="21"/>
  <c r="AA463" i="21" s="1"/>
  <c r="AJ463" i="21" s="1"/>
  <c r="AL463" i="21"/>
  <c r="AL52" i="21"/>
  <c r="X69" i="21"/>
  <c r="AA69" i="21" s="1"/>
  <c r="AL69" i="21"/>
  <c r="AL307" i="21"/>
  <c r="X460" i="21"/>
  <c r="AA460" i="21" s="1"/>
  <c r="AL460" i="21"/>
  <c r="AL41" i="21"/>
  <c r="X379" i="21"/>
  <c r="AA379" i="21" s="1"/>
  <c r="AJ379" i="21" s="1"/>
  <c r="AL379" i="21"/>
  <c r="X493" i="21"/>
  <c r="AA493" i="21" s="1"/>
  <c r="AL493" i="21"/>
  <c r="X266" i="21"/>
  <c r="AA266" i="21" s="1"/>
  <c r="AJ266" i="21" s="1"/>
  <c r="AL266" i="21"/>
  <c r="X109" i="21"/>
  <c r="AA109" i="21" s="1"/>
  <c r="AJ109" i="21" s="1"/>
  <c r="AL109" i="21"/>
  <c r="X177" i="21"/>
  <c r="AA177" i="21" s="1"/>
  <c r="AJ177" i="21" s="1"/>
  <c r="AL177" i="21"/>
  <c r="X364" i="21"/>
  <c r="AA364" i="21" s="1"/>
  <c r="AJ364" i="21" s="1"/>
  <c r="AL364" i="21"/>
  <c r="X15" i="21"/>
  <c r="AA15" i="21" s="1"/>
  <c r="AL15" i="21"/>
  <c r="X330" i="21"/>
  <c r="AA330" i="21" s="1"/>
  <c r="AJ330" i="21" s="1"/>
  <c r="AL330" i="21"/>
  <c r="X343" i="21"/>
  <c r="AA343" i="21" s="1"/>
  <c r="AJ343" i="21" s="1"/>
  <c r="AL343" i="21"/>
  <c r="X363" i="21"/>
  <c r="AA363" i="21" s="1"/>
  <c r="AJ363" i="21" s="1"/>
  <c r="AL363" i="21"/>
  <c r="X428" i="21"/>
  <c r="AA428" i="21" s="1"/>
  <c r="AL428" i="21"/>
  <c r="X258" i="21"/>
  <c r="AA258" i="21" s="1"/>
  <c r="AL258" i="21"/>
  <c r="X226" i="21"/>
  <c r="AA226" i="21" s="1"/>
  <c r="AL226" i="21"/>
  <c r="X161" i="21"/>
  <c r="AA161" i="21" s="1"/>
  <c r="AJ161" i="21" s="1"/>
  <c r="AL161" i="21"/>
  <c r="X242" i="21"/>
  <c r="AA242" i="21" s="1"/>
  <c r="AJ242" i="21" s="1"/>
  <c r="AL242" i="21"/>
  <c r="X31" i="21"/>
  <c r="AA31" i="21" s="1"/>
  <c r="AJ31" i="21" s="1"/>
  <c r="AL31" i="21"/>
  <c r="X273" i="21"/>
  <c r="AA273" i="21" s="1"/>
  <c r="AL273" i="21"/>
  <c r="X218" i="21"/>
  <c r="AA218" i="21" s="1"/>
  <c r="AJ218" i="21" s="1"/>
  <c r="AL218" i="21"/>
  <c r="X28" i="21"/>
  <c r="AA28" i="21" s="1"/>
  <c r="AJ28" i="21" s="1"/>
  <c r="AL28" i="21"/>
  <c r="X359" i="21"/>
  <c r="AA359" i="21" s="1"/>
  <c r="AJ359" i="21" s="1"/>
  <c r="AL359" i="21"/>
  <c r="AL424" i="21"/>
  <c r="AL485" i="21"/>
  <c r="AL256" i="21"/>
  <c r="X45" i="21"/>
  <c r="AA45" i="21" s="1"/>
  <c r="AJ45" i="21" s="1"/>
  <c r="AL121" i="21"/>
  <c r="AL141" i="21"/>
  <c r="AL157" i="21"/>
  <c r="AL173" i="21"/>
  <c r="AL71" i="21"/>
  <c r="AL335" i="21"/>
  <c r="AL467" i="21"/>
  <c r="AL506" i="21"/>
  <c r="AL32" i="21"/>
  <c r="AL148" i="21"/>
  <c r="AL230" i="21"/>
  <c r="AL282" i="21"/>
  <c r="AL257" i="21"/>
  <c r="AL265" i="21"/>
  <c r="AL57" i="21"/>
  <c r="AL236" i="21"/>
  <c r="AL252" i="21"/>
  <c r="AL532" i="21"/>
  <c r="AL515" i="21"/>
  <c r="AL174" i="21"/>
  <c r="AL255" i="21"/>
  <c r="AL107" i="21"/>
  <c r="AL123" i="21"/>
  <c r="AL143" i="21"/>
  <c r="AL159" i="21"/>
  <c r="AL354" i="21"/>
  <c r="AL75" i="21"/>
  <c r="AL283" i="21"/>
  <c r="AL461" i="21"/>
  <c r="AL500" i="21"/>
  <c r="AL40" i="21"/>
  <c r="AL24" i="21"/>
  <c r="AL67" i="21"/>
  <c r="AL214" i="21"/>
  <c r="AL254" i="21"/>
  <c r="AL51" i="21"/>
  <c r="AL227" i="21"/>
  <c r="AL360" i="21"/>
  <c r="AL458" i="21"/>
  <c r="AL474" i="21"/>
  <c r="AL521" i="21"/>
  <c r="AL260" i="21"/>
  <c r="AL268" i="21"/>
  <c r="AL310" i="21"/>
  <c r="AL374" i="21"/>
  <c r="AL48" i="21"/>
  <c r="AL225" i="21"/>
  <c r="AL279" i="21"/>
  <c r="AL456" i="21"/>
  <c r="AL472" i="21"/>
  <c r="AL503" i="21"/>
  <c r="AL249" i="21"/>
  <c r="AL284" i="21"/>
  <c r="AL388" i="21"/>
  <c r="AL421" i="21"/>
  <c r="AL487" i="21"/>
  <c r="AL520" i="21"/>
  <c r="AL543" i="21"/>
  <c r="AL418" i="21"/>
  <c r="AL489" i="21"/>
  <c r="AL524" i="21"/>
  <c r="AL237" i="21"/>
  <c r="AL253" i="21"/>
  <c r="AL170" i="21"/>
  <c r="AL232" i="21"/>
  <c r="AL248" i="21"/>
  <c r="AL280" i="21"/>
  <c r="AL306" i="21"/>
  <c r="AL384" i="21"/>
  <c r="AL417" i="21"/>
  <c r="AL495" i="21"/>
  <c r="AL516" i="21"/>
  <c r="AL533" i="21"/>
  <c r="AL414" i="21"/>
  <c r="AL497" i="21"/>
  <c r="AL519" i="21"/>
  <c r="AL536" i="21"/>
  <c r="AL263" i="21"/>
  <c r="AL271" i="21"/>
  <c r="AL95" i="21"/>
  <c r="AL111" i="21"/>
  <c r="AL127" i="21"/>
  <c r="AL147" i="21"/>
  <c r="AL163" i="21"/>
  <c r="AL287" i="21"/>
  <c r="AL36" i="21"/>
  <c r="AL457" i="21"/>
  <c r="AL473" i="21"/>
  <c r="AL504" i="21"/>
  <c r="AL33" i="21"/>
  <c r="AL17" i="21"/>
  <c r="AL223" i="21"/>
  <c r="AL251" i="21"/>
  <c r="AL339" i="21"/>
  <c r="AL327" i="21"/>
  <c r="AL368" i="21"/>
  <c r="AL462" i="21"/>
  <c r="AL501" i="21"/>
  <c r="AL8" i="21"/>
  <c r="AL26" i="21"/>
  <c r="AL42" i="21"/>
  <c r="AL58" i="21"/>
  <c r="AL79" i="21"/>
  <c r="AL164" i="21"/>
  <c r="AL361" i="21"/>
  <c r="AL377" i="21"/>
  <c r="AL411" i="21"/>
  <c r="AL427" i="21"/>
  <c r="AL483" i="21"/>
  <c r="AL527" i="21"/>
  <c r="AL541" i="21"/>
  <c r="AL367" i="21"/>
  <c r="AL416" i="21"/>
  <c r="AL97" i="21"/>
  <c r="AL113" i="21"/>
  <c r="X422" i="21"/>
  <c r="AA422" i="21" s="1"/>
  <c r="AJ422" i="21" s="1"/>
  <c r="AL346" i="21"/>
  <c r="AL198" i="21"/>
  <c r="AL334" i="21"/>
  <c r="AL464" i="21"/>
  <c r="AL480" i="21"/>
  <c r="AL241" i="21"/>
  <c r="X135" i="21"/>
  <c r="AA135" i="21" s="1"/>
  <c r="AL276" i="21"/>
  <c r="AL322" i="21"/>
  <c r="AL413" i="21"/>
  <c r="AL512" i="21"/>
  <c r="AL529" i="21"/>
  <c r="AL409" i="21"/>
  <c r="AL245" i="21"/>
  <c r="AL139" i="21"/>
  <c r="AL178" i="21"/>
  <c r="AL224" i="21"/>
  <c r="AL240" i="21"/>
  <c r="AL272" i="21"/>
  <c r="AL288" i="21"/>
  <c r="AL425" i="21"/>
  <c r="AL525" i="21"/>
  <c r="AL539" i="21"/>
  <c r="AL481" i="21"/>
  <c r="AL511" i="21"/>
  <c r="AL528" i="21"/>
  <c r="AL259" i="21"/>
  <c r="AL267" i="21"/>
  <c r="AL6" i="21"/>
  <c r="AL103" i="21"/>
  <c r="AL119" i="21"/>
  <c r="AL155" i="21"/>
  <c r="AL250" i="21"/>
  <c r="AL486" i="21"/>
  <c r="AL465" i="21"/>
  <c r="AL494" i="21"/>
  <c r="AL16" i="21"/>
  <c r="AL43" i="21"/>
  <c r="AL27" i="21"/>
  <c r="AL238" i="21"/>
  <c r="AL275" i="21"/>
  <c r="AL366" i="21"/>
  <c r="AL277" i="21"/>
  <c r="AL350" i="21"/>
  <c r="AL470" i="21"/>
  <c r="AL523" i="21"/>
  <c r="AL49" i="21"/>
  <c r="AL18" i="21"/>
  <c r="AL34" i="21"/>
  <c r="AL50" i="21"/>
  <c r="AL66" i="21"/>
  <c r="AL156" i="21"/>
  <c r="AL172" i="21"/>
  <c r="AL202" i="21"/>
  <c r="AL369" i="21"/>
  <c r="AL386" i="21"/>
  <c r="AJ148" i="21"/>
  <c r="AJ322" i="21"/>
  <c r="AJ510" i="21"/>
  <c r="AJ206" i="21"/>
  <c r="AJ318" i="21"/>
  <c r="AJ182" i="21"/>
  <c r="AJ511" i="21"/>
  <c r="AJ509" i="21"/>
  <c r="AJ302" i="21"/>
  <c r="AJ508" i="21"/>
  <c r="AJ384" i="21"/>
  <c r="AJ186" i="21"/>
  <c r="AJ514" i="21"/>
  <c r="AJ306" i="21"/>
  <c r="AJ512" i="21"/>
  <c r="AJ543" i="21"/>
  <c r="AJ307" i="21"/>
  <c r="AJ539" i="21"/>
  <c r="AJ388" i="21"/>
  <c r="AJ294" i="21"/>
  <c r="AJ144" i="21"/>
  <c r="AJ194" i="21"/>
  <c r="AJ298" i="21"/>
  <c r="AJ198" i="21"/>
  <c r="AJ505" i="21"/>
  <c r="AJ380" i="21"/>
  <c r="AJ513" i="21"/>
  <c r="AJ202" i="21"/>
  <c r="AJ314" i="21"/>
  <c r="AJ249" i="21"/>
  <c r="AJ222" i="21"/>
  <c r="AJ286" i="21"/>
  <c r="AJ476" i="21"/>
  <c r="AJ492" i="21"/>
  <c r="AJ12" i="21"/>
  <c r="AJ66" i="21"/>
  <c r="AJ121" i="21"/>
  <c r="AJ137" i="21"/>
  <c r="AJ223" i="21"/>
  <c r="AJ462" i="21"/>
  <c r="AJ103" i="21"/>
  <c r="AJ246" i="21"/>
  <c r="AJ272" i="21"/>
  <c r="AJ351" i="21"/>
  <c r="AJ468" i="21"/>
  <c r="AJ519" i="21"/>
  <c r="AJ8" i="21"/>
  <c r="AJ32" i="21"/>
  <c r="AJ102" i="21"/>
  <c r="AJ119" i="21"/>
  <c r="AJ160" i="21"/>
  <c r="AJ229" i="21"/>
  <c r="AJ371" i="21"/>
  <c r="AJ423" i="21"/>
  <c r="AJ465" i="21"/>
  <c r="AJ461" i="21"/>
  <c r="AJ520" i="21"/>
  <c r="AJ537" i="21"/>
  <c r="AJ133" i="21"/>
  <c r="AJ235" i="21"/>
  <c r="AJ251" i="21"/>
  <c r="AJ259" i="21"/>
  <c r="AJ267" i="21"/>
  <c r="AJ217" i="21"/>
  <c r="AJ274" i="21"/>
  <c r="AJ456" i="21"/>
  <c r="AJ478" i="21"/>
  <c r="AJ486" i="21"/>
  <c r="AJ494" i="21"/>
  <c r="AJ526" i="21"/>
  <c r="AJ527" i="21"/>
  <c r="AJ16" i="21"/>
  <c r="AJ41" i="21"/>
  <c r="AJ36" i="21"/>
  <c r="AJ65" i="21"/>
  <c r="AJ21" i="21"/>
  <c r="AJ51" i="21"/>
  <c r="AJ37" i="21"/>
  <c r="AJ122" i="21"/>
  <c r="AJ143" i="21"/>
  <c r="AJ146" i="21"/>
  <c r="AJ155" i="21"/>
  <c r="AJ227" i="21"/>
  <c r="AJ331" i="21"/>
  <c r="AJ362" i="21"/>
  <c r="AJ378" i="21"/>
  <c r="AJ386" i="21"/>
  <c r="AJ416" i="21"/>
  <c r="AJ469" i="21"/>
  <c r="AJ457" i="21"/>
  <c r="AJ470" i="21"/>
  <c r="AJ504" i="21"/>
  <c r="AJ532" i="21"/>
  <c r="AJ120" i="21"/>
  <c r="AJ165" i="21"/>
  <c r="AJ214" i="21"/>
  <c r="AJ240" i="21"/>
  <c r="AJ248" i="21"/>
  <c r="AJ256" i="21"/>
  <c r="AJ264" i="21"/>
  <c r="AJ224" i="21"/>
  <c r="AJ276" i="21"/>
  <c r="AJ338" i="21"/>
  <c r="AJ414" i="21"/>
  <c r="AJ427" i="21"/>
  <c r="AJ475" i="21"/>
  <c r="AJ485" i="21"/>
  <c r="AJ493" i="21"/>
  <c r="AJ503" i="21"/>
  <c r="AJ523" i="21"/>
  <c r="AJ506" i="21"/>
  <c r="AJ13" i="21"/>
  <c r="AJ29" i="21"/>
  <c r="AJ56" i="21"/>
  <c r="AJ11" i="21"/>
  <c r="AJ53" i="21"/>
  <c r="AJ10" i="21"/>
  <c r="AJ34" i="21"/>
  <c r="AJ18" i="21"/>
  <c r="AJ64" i="21"/>
  <c r="AJ107" i="21"/>
  <c r="AJ117" i="21"/>
  <c r="AJ127" i="21"/>
  <c r="AJ172" i="21"/>
  <c r="AJ159" i="21"/>
  <c r="AJ174" i="21"/>
  <c r="AJ281" i="21"/>
  <c r="AJ354" i="21"/>
  <c r="AJ373" i="21"/>
  <c r="AJ326" i="21"/>
  <c r="AJ409" i="21"/>
  <c r="AJ424" i="21"/>
  <c r="AJ473" i="21"/>
  <c r="AJ467" i="21"/>
  <c r="AJ515" i="21"/>
  <c r="AJ529" i="21"/>
  <c r="AJ551" i="21"/>
  <c r="AJ233" i="21"/>
  <c r="AJ265" i="21"/>
  <c r="AJ418" i="21"/>
  <c r="AJ507" i="21"/>
  <c r="AJ500" i="21"/>
  <c r="AJ17" i="21"/>
  <c r="AJ38" i="21"/>
  <c r="AJ115" i="21"/>
  <c r="AJ123" i="21"/>
  <c r="AJ140" i="21"/>
  <c r="AJ279" i="21"/>
  <c r="AJ376" i="21"/>
  <c r="AJ421" i="21"/>
  <c r="AJ481" i="21"/>
  <c r="AJ113" i="21"/>
  <c r="AJ238" i="21"/>
  <c r="AJ262" i="21"/>
  <c r="AJ288" i="21"/>
  <c r="AJ411" i="21"/>
  <c r="AJ491" i="21"/>
  <c r="AJ531" i="21"/>
  <c r="AJ25" i="21"/>
  <c r="AJ47" i="21"/>
  <c r="AJ50" i="21"/>
  <c r="AJ106" i="21"/>
  <c r="AJ124" i="21"/>
  <c r="AJ164" i="21"/>
  <c r="AJ261" i="21"/>
  <c r="AJ230" i="21"/>
  <c r="AJ278" i="21"/>
  <c r="AJ327" i="21"/>
  <c r="AJ417" i="21"/>
  <c r="AJ464" i="21"/>
  <c r="AJ488" i="21"/>
  <c r="AJ521" i="21"/>
  <c r="AJ547" i="21"/>
  <c r="AJ24" i="21"/>
  <c r="AJ44" i="21"/>
  <c r="AJ46" i="21"/>
  <c r="AJ70" i="21"/>
  <c r="AJ55" i="21"/>
  <c r="AJ43" i="21"/>
  <c r="AJ139" i="21"/>
  <c r="AJ101" i="21"/>
  <c r="AJ152" i="21"/>
  <c r="AJ163" i="21"/>
  <c r="AJ170" i="21"/>
  <c r="AJ231" i="21"/>
  <c r="AJ287" i="21"/>
  <c r="AJ347" i="21"/>
  <c r="AJ372" i="21"/>
  <c r="AJ415" i="21"/>
  <c r="AJ439" i="21"/>
  <c r="AJ549" i="21"/>
  <c r="AJ128" i="21"/>
  <c r="AJ141" i="21"/>
  <c r="AJ234" i="21"/>
  <c r="AJ250" i="21"/>
  <c r="AJ258" i="21"/>
  <c r="AJ209" i="21"/>
  <c r="AJ228" i="21"/>
  <c r="AJ280" i="21"/>
  <c r="AJ420" i="21"/>
  <c r="AJ477" i="21"/>
  <c r="AJ487" i="21"/>
  <c r="AJ495" i="21"/>
  <c r="AJ524" i="21"/>
  <c r="AJ522" i="21"/>
  <c r="AJ35" i="21"/>
  <c r="AJ61" i="21"/>
  <c r="AJ23" i="21"/>
  <c r="AJ62" i="21"/>
  <c r="AJ19" i="21"/>
  <c r="AJ30" i="21"/>
  <c r="AJ71" i="21"/>
  <c r="AJ118" i="21"/>
  <c r="AJ97" i="21"/>
  <c r="AJ88" i="21"/>
  <c r="AJ147" i="21"/>
  <c r="AJ142" i="21"/>
  <c r="AJ136" i="21"/>
  <c r="AJ167" i="21"/>
  <c r="AJ367" i="21"/>
  <c r="AJ413" i="21"/>
  <c r="AJ458" i="21"/>
  <c r="AJ501" i="21"/>
  <c r="AJ525" i="21"/>
  <c r="AJ157" i="21"/>
  <c r="AJ357" i="21"/>
  <c r="AJ425" i="21"/>
  <c r="AJ484" i="21"/>
  <c r="AJ58" i="21"/>
  <c r="AJ22" i="21"/>
  <c r="AJ176" i="21"/>
  <c r="AJ360" i="21"/>
  <c r="AJ459" i="21"/>
  <c r="AJ254" i="21"/>
  <c r="AJ270" i="21"/>
  <c r="AJ310" i="21"/>
  <c r="AJ483" i="21"/>
  <c r="AJ499" i="21"/>
  <c r="AJ48" i="21"/>
  <c r="AJ5" i="21"/>
  <c r="AJ95" i="21"/>
  <c r="AJ169" i="21"/>
  <c r="AJ277" i="21"/>
  <c r="AJ431" i="21"/>
  <c r="AJ474" i="21"/>
  <c r="AJ541" i="21"/>
  <c r="AJ533" i="21"/>
  <c r="AJ239" i="21"/>
  <c r="AJ247" i="21"/>
  <c r="AJ255" i="21"/>
  <c r="AJ263" i="21"/>
  <c r="AJ271" i="21"/>
  <c r="AJ282" i="21"/>
  <c r="AJ346" i="21"/>
  <c r="AJ382" i="21"/>
  <c r="AJ412" i="21"/>
  <c r="AJ482" i="21"/>
  <c r="AJ498" i="21"/>
  <c r="AJ528" i="21"/>
  <c r="AJ7" i="21"/>
  <c r="AJ26" i="21"/>
  <c r="AJ54" i="21"/>
  <c r="AJ49" i="21"/>
  <c r="AJ6" i="21"/>
  <c r="AJ33" i="21"/>
  <c r="AJ72" i="21"/>
  <c r="AJ57" i="21"/>
  <c r="AJ99" i="21"/>
  <c r="AJ114" i="21"/>
  <c r="AJ173" i="21"/>
  <c r="AJ168" i="21"/>
  <c r="AJ132" i="21"/>
  <c r="AJ178" i="21"/>
  <c r="AJ358" i="21"/>
  <c r="AJ366" i="21"/>
  <c r="AJ374" i="21"/>
  <c r="AJ334" i="21"/>
  <c r="AJ83" i="21"/>
  <c r="AJ156" i="21"/>
  <c r="AJ236" i="21"/>
  <c r="AJ244" i="21"/>
  <c r="AJ252" i="21"/>
  <c r="AJ260" i="21"/>
  <c r="AJ268" i="21"/>
  <c r="AJ232" i="21"/>
  <c r="AJ284" i="21"/>
  <c r="AJ335" i="21"/>
  <c r="AJ460" i="21"/>
  <c r="AJ479" i="21"/>
  <c r="AJ480" i="21"/>
  <c r="AJ489" i="21"/>
  <c r="AJ497" i="21"/>
  <c r="AJ536" i="21"/>
  <c r="AJ20" i="21"/>
  <c r="AJ42" i="21"/>
  <c r="AJ67" i="21"/>
  <c r="AJ40" i="21"/>
  <c r="AJ69" i="21"/>
  <c r="AJ27" i="21"/>
  <c r="AJ52" i="21"/>
  <c r="AJ39" i="21"/>
  <c r="AJ79" i="21"/>
  <c r="AJ126" i="21"/>
  <c r="AJ353" i="21"/>
  <c r="AJ59" i="21"/>
  <c r="AA4" i="21"/>
  <c r="AJ112" i="21"/>
  <c r="AJ210" i="21"/>
  <c r="AJ283" i="21"/>
  <c r="AJ350" i="21"/>
  <c r="AK552" i="21"/>
  <c r="AJ339" i="21"/>
  <c r="AJ342" i="21"/>
  <c r="AJ75" i="21"/>
  <c r="AJ116" i="21"/>
  <c r="AJ237" i="21"/>
  <c r="AJ241" i="21"/>
  <c r="AJ245" i="21"/>
  <c r="AJ253" i="21"/>
  <c r="AJ257" i="21"/>
  <c r="AJ269" i="21"/>
  <c r="AJ226" i="21"/>
  <c r="AJ410" i="21"/>
  <c r="AJ472" i="21"/>
  <c r="W552" i="21"/>
  <c r="AL4" i="21"/>
  <c r="AL552" i="21" l="1"/>
  <c r="X552" i="21"/>
  <c r="AJ111" i="21"/>
  <c r="AJ516" i="21"/>
  <c r="AJ545" i="21"/>
  <c r="AJ466" i="21"/>
  <c r="AJ361" i="21"/>
  <c r="AJ213" i="21"/>
  <c r="AJ190" i="21"/>
  <c r="AJ225" i="21"/>
  <c r="AJ517" i="21"/>
  <c r="AJ426" i="21"/>
  <c r="AJ292" i="21"/>
  <c r="AJ150" i="21"/>
  <c r="AJ369" i="21"/>
  <c r="AJ370" i="21"/>
  <c r="AJ535" i="21"/>
  <c r="AJ377" i="21"/>
  <c r="AJ273" i="21"/>
  <c r="AJ153" i="21"/>
  <c r="AJ135" i="21"/>
  <c r="AJ297" i="21"/>
  <c r="AJ344" i="21"/>
  <c r="AJ85" i="21"/>
  <c r="AJ317" i="21"/>
  <c r="AJ205" i="21"/>
  <c r="AJ289" i="21"/>
  <c r="AJ315" i="21"/>
  <c r="AJ80" i="21"/>
  <c r="AJ216" i="21"/>
  <c r="AJ448" i="21"/>
  <c r="AJ204" i="21"/>
  <c r="AJ438" i="21"/>
  <c r="AJ544" i="21"/>
  <c r="AJ184" i="21"/>
  <c r="AJ341" i="21"/>
  <c r="AJ436" i="21"/>
  <c r="AJ185" i="21"/>
  <c r="AJ452" i="21"/>
  <c r="AJ104" i="21"/>
  <c r="AJ348" i="21"/>
  <c r="AJ316" i="21"/>
  <c r="AJ220" i="21"/>
  <c r="AJ400" i="21"/>
  <c r="AJ432" i="21"/>
  <c r="AJ197" i="21"/>
  <c r="AJ191" i="21"/>
  <c r="AJ215" i="21"/>
  <c r="AJ398" i="21"/>
  <c r="AJ149" i="21"/>
  <c r="AJ349" i="21"/>
  <c r="AJ433" i="21"/>
  <c r="AJ312" i="21"/>
  <c r="AJ175" i="21"/>
  <c r="AJ540" i="21"/>
  <c r="AJ403" i="21"/>
  <c r="AJ162" i="21"/>
  <c r="AJ110" i="21"/>
  <c r="AJ345" i="21"/>
  <c r="AJ189" i="21"/>
  <c r="AJ89" i="21"/>
  <c r="AJ389" i="21"/>
  <c r="AJ192" i="21"/>
  <c r="AJ87" i="21"/>
  <c r="AJ442" i="21"/>
  <c r="AJ356" i="21"/>
  <c r="AJ295" i="21"/>
  <c r="AJ352" i="21"/>
  <c r="AJ300" i="21"/>
  <c r="AJ183" i="21"/>
  <c r="AJ333" i="21"/>
  <c r="AJ445" i="21"/>
  <c r="AJ391" i="21"/>
  <c r="AJ188" i="21"/>
  <c r="AJ154" i="21"/>
  <c r="AJ91" i="21"/>
  <c r="AJ78" i="21"/>
  <c r="AJ450" i="21"/>
  <c r="AJ385" i="21"/>
  <c r="AJ98" i="21"/>
  <c r="AJ430" i="21"/>
  <c r="AJ134" i="21"/>
  <c r="AJ211" i="21"/>
  <c r="AJ76" i="21"/>
  <c r="AJ449" i="21"/>
  <c r="AJ328" i="21"/>
  <c r="AJ171" i="21"/>
  <c r="AJ166" i="21"/>
  <c r="AJ332" i="21"/>
  <c r="AJ199" i="21"/>
  <c r="AJ428" i="21"/>
  <c r="AJ208" i="21"/>
  <c r="AJ325" i="21"/>
  <c r="AJ203" i="21"/>
  <c r="AJ548" i="21"/>
  <c r="AJ319" i="21"/>
  <c r="AJ179" i="21"/>
  <c r="AJ383" i="21"/>
  <c r="AJ320" i="21"/>
  <c r="AJ193" i="21"/>
  <c r="AJ309" i="21"/>
  <c r="AJ130" i="21"/>
  <c r="AJ74" i="21"/>
  <c r="AJ437" i="21"/>
  <c r="AJ180" i="21"/>
  <c r="AJ73" i="21"/>
  <c r="AJ399" i="21"/>
  <c r="AJ108" i="21"/>
  <c r="AJ329" i="21"/>
  <c r="AJ311" i="21"/>
  <c r="AJ390" i="21"/>
  <c r="AJ195" i="21"/>
  <c r="AJ296" i="21"/>
  <c r="AJ395" i="21"/>
  <c r="AJ100" i="21"/>
  <c r="AJ212" i="21"/>
  <c r="AJ387" i="21"/>
  <c r="AJ321" i="21"/>
  <c r="AJ323" i="21"/>
  <c r="AJ84" i="21"/>
  <c r="AJ290" i="21"/>
  <c r="AJ200" i="21"/>
  <c r="AJ94" i="21"/>
  <c r="AJ337" i="21"/>
  <c r="AJ303" i="21"/>
  <c r="AJ207" i="21"/>
  <c r="AJ396" i="21"/>
  <c r="AJ201" i="21"/>
  <c r="AJ454" i="21"/>
  <c r="AJ429" i="21"/>
  <c r="AJ381" i="21"/>
  <c r="AJ196" i="21"/>
  <c r="AJ82" i="21"/>
  <c r="AJ446" i="21"/>
  <c r="AJ405" i="21"/>
  <c r="AJ305" i="21"/>
  <c r="AJ158" i="21"/>
  <c r="AJ86" i="21"/>
  <c r="AJ275" i="21"/>
  <c r="AJ550" i="21"/>
  <c r="AJ394" i="21"/>
  <c r="AJ355" i="21"/>
  <c r="AJ145" i="21"/>
  <c r="AJ444" i="21"/>
  <c r="AJ408" i="21"/>
  <c r="AJ304" i="21"/>
  <c r="AJ81" i="21"/>
  <c r="AJ447" i="21"/>
  <c r="AJ293" i="21"/>
  <c r="AJ187" i="21"/>
  <c r="AJ368" i="21"/>
  <c r="AJ15" i="21"/>
  <c r="AA552" i="21"/>
  <c r="AJ299" i="21"/>
  <c r="AJ401" i="21"/>
  <c r="AJ406" i="21"/>
  <c r="AJ308" i="21"/>
  <c r="AJ301" i="21"/>
  <c r="AJ90" i="21"/>
  <c r="AJ340" i="21"/>
  <c r="AJ451" i="21"/>
  <c r="AJ324" i="21" l="1"/>
  <c r="AJ434" i="21"/>
  <c r="AJ181" i="21"/>
  <c r="AJ402" i="21"/>
  <c r="AJ440" i="21"/>
  <c r="AJ291" i="21"/>
  <c r="AJ96" i="21"/>
  <c r="AJ313" i="21"/>
  <c r="AJ138" i="21"/>
  <c r="AJ453" i="21"/>
  <c r="AJ404" i="21"/>
  <c r="AJ393" i="21"/>
  <c r="AJ546" i="21"/>
  <c r="AJ93" i="21"/>
  <c r="AJ397" i="21"/>
  <c r="AJ336" i="21"/>
  <c r="AJ392" i="21"/>
  <c r="AJ542" i="21"/>
  <c r="AJ77" i="21"/>
  <c r="AJ407" i="21"/>
  <c r="AJ538" i="21"/>
  <c r="AJ219" i="21"/>
  <c r="AJ441" i="21"/>
  <c r="AG552" i="21" l="1"/>
  <c r="AJ4" i="21"/>
  <c r="AJ552" i="21" l="1"/>
</calcChain>
</file>

<file path=xl/sharedStrings.xml><?xml version="1.0" encoding="utf-8"?>
<sst xmlns="http://schemas.openxmlformats.org/spreadsheetml/2006/main" count="2254" uniqueCount="945">
  <si>
    <t>48</t>
  </si>
  <si>
    <t>I032</t>
  </si>
  <si>
    <t>I043</t>
  </si>
  <si>
    <t>I077</t>
  </si>
  <si>
    <t>I088</t>
  </si>
  <si>
    <t>52</t>
  </si>
  <si>
    <t>50</t>
  </si>
  <si>
    <t>I028</t>
  </si>
  <si>
    <t>I063</t>
  </si>
  <si>
    <t>C026</t>
  </si>
  <si>
    <t>I061</t>
  </si>
  <si>
    <t>21</t>
  </si>
  <si>
    <t>62</t>
  </si>
  <si>
    <t>I016</t>
  </si>
  <si>
    <t>I035</t>
  </si>
  <si>
    <t>12</t>
  </si>
  <si>
    <t>24</t>
  </si>
  <si>
    <t>I029</t>
  </si>
  <si>
    <t>I070</t>
  </si>
  <si>
    <t>C096</t>
  </si>
  <si>
    <t>C131</t>
  </si>
  <si>
    <t>I094</t>
  </si>
  <si>
    <t>I112</t>
  </si>
  <si>
    <t>I115</t>
  </si>
  <si>
    <t>I117</t>
  </si>
  <si>
    <t>C004</t>
  </si>
  <si>
    <t>I020</t>
  </si>
  <si>
    <t>I033</t>
  </si>
  <si>
    <t>I056</t>
  </si>
  <si>
    <t>I008</t>
  </si>
  <si>
    <t>I132</t>
  </si>
  <si>
    <t>C048</t>
  </si>
  <si>
    <t>I068</t>
  </si>
  <si>
    <t>I095</t>
  </si>
  <si>
    <t>44</t>
  </si>
  <si>
    <t>C052</t>
  </si>
  <si>
    <t>C077</t>
  </si>
  <si>
    <t>supp</t>
  </si>
  <si>
    <t>I014</t>
  </si>
  <si>
    <t>I018</t>
  </si>
  <si>
    <t>C028</t>
  </si>
  <si>
    <t>C029</t>
  </si>
  <si>
    <t>C019</t>
  </si>
  <si>
    <t>I071</t>
  </si>
  <si>
    <t>I087</t>
  </si>
  <si>
    <t>37</t>
  </si>
  <si>
    <t>I024</t>
  </si>
  <si>
    <t>04</t>
  </si>
  <si>
    <t>I022</t>
  </si>
  <si>
    <t>I075</t>
  </si>
  <si>
    <t>02</t>
  </si>
  <si>
    <t>I001</t>
  </si>
  <si>
    <t>I046</t>
  </si>
  <si>
    <t>75</t>
  </si>
  <si>
    <t>40</t>
  </si>
  <si>
    <t>C023</t>
  </si>
  <si>
    <t>I007</t>
  </si>
  <si>
    <t>27</t>
  </si>
  <si>
    <t>I054</t>
  </si>
  <si>
    <t>I090</t>
  </si>
  <si>
    <t>28</t>
  </si>
  <si>
    <t>I053</t>
  </si>
  <si>
    <t>C005</t>
  </si>
  <si>
    <t>42</t>
  </si>
  <si>
    <t>I037</t>
  </si>
  <si>
    <t>32</t>
  </si>
  <si>
    <t>56</t>
  </si>
  <si>
    <t>C056</t>
  </si>
  <si>
    <t>I023</t>
  </si>
  <si>
    <t>35</t>
  </si>
  <si>
    <t>58</t>
  </si>
  <si>
    <t>I057</t>
  </si>
  <si>
    <t>I069</t>
  </si>
  <si>
    <t>I076</t>
  </si>
  <si>
    <t>10</t>
  </si>
  <si>
    <t>C072</t>
  </si>
  <si>
    <t>39</t>
  </si>
  <si>
    <t>I093</t>
  </si>
  <si>
    <t>03</t>
  </si>
  <si>
    <t>C021</t>
  </si>
  <si>
    <t>C011</t>
  </si>
  <si>
    <t>C039</t>
  </si>
  <si>
    <t>I038</t>
  </si>
  <si>
    <t>I128</t>
  </si>
  <si>
    <t>I078</t>
  </si>
  <si>
    <t>76</t>
  </si>
  <si>
    <t>I015</t>
  </si>
  <si>
    <t>I019</t>
  </si>
  <si>
    <t>I026</t>
  </si>
  <si>
    <t>53</t>
  </si>
  <si>
    <t>54</t>
  </si>
  <si>
    <t>I049</t>
  </si>
  <si>
    <t>14</t>
  </si>
  <si>
    <t>I009</t>
  </si>
  <si>
    <t>I042</t>
  </si>
  <si>
    <t>I080</t>
  </si>
  <si>
    <t>I003</t>
  </si>
  <si>
    <t>I105</t>
  </si>
  <si>
    <t>46</t>
  </si>
  <si>
    <t>I012</t>
  </si>
  <si>
    <t>C049</t>
  </si>
  <si>
    <t>49</t>
  </si>
  <si>
    <t>I161</t>
  </si>
  <si>
    <t>I167</t>
  </si>
  <si>
    <t>I168</t>
  </si>
  <si>
    <t>C088</t>
  </si>
  <si>
    <t>C035</t>
  </si>
  <si>
    <t>69</t>
  </si>
  <si>
    <t>C082</t>
  </si>
  <si>
    <t>C010</t>
  </si>
  <si>
    <t>55</t>
  </si>
  <si>
    <t>61</t>
  </si>
  <si>
    <t>63</t>
  </si>
  <si>
    <t>POTTAWATOMIE</t>
  </si>
  <si>
    <t>I010</t>
  </si>
  <si>
    <t>C074</t>
  </si>
  <si>
    <t>64</t>
  </si>
  <si>
    <t>C016</t>
  </si>
  <si>
    <t>I039</t>
  </si>
  <si>
    <t>13</t>
  </si>
  <si>
    <t>25</t>
  </si>
  <si>
    <t>77</t>
  </si>
  <si>
    <t>09</t>
  </si>
  <si>
    <t>C031</t>
  </si>
  <si>
    <t>29</t>
  </si>
  <si>
    <t>I066</t>
  </si>
  <si>
    <t>30</t>
  </si>
  <si>
    <t>17</t>
  </si>
  <si>
    <t>I101</t>
  </si>
  <si>
    <t>I333</t>
  </si>
  <si>
    <t>C008</t>
  </si>
  <si>
    <t>C012</t>
  </si>
  <si>
    <t>59</t>
  </si>
  <si>
    <t>I021</t>
  </si>
  <si>
    <t>C002</t>
  </si>
  <si>
    <t>60</t>
  </si>
  <si>
    <t>C104</t>
  </si>
  <si>
    <t>I055</t>
  </si>
  <si>
    <t>I074</t>
  </si>
  <si>
    <t>36</t>
  </si>
  <si>
    <t>68</t>
  </si>
  <si>
    <t>C036</t>
  </si>
  <si>
    <t>C027</t>
  </si>
  <si>
    <t>01</t>
  </si>
  <si>
    <t>71</t>
  </si>
  <si>
    <t>I045</t>
  </si>
  <si>
    <t>C022</t>
  </si>
  <si>
    <t>C024</t>
  </si>
  <si>
    <t>11</t>
  </si>
  <si>
    <t>C006</t>
  </si>
  <si>
    <t>I099</t>
  </si>
  <si>
    <t>I158</t>
  </si>
  <si>
    <t>I249</t>
  </si>
  <si>
    <t>22</t>
  </si>
  <si>
    <t>C034</t>
  </si>
  <si>
    <t>C044</t>
  </si>
  <si>
    <t>C066</t>
  </si>
  <si>
    <t>73</t>
  </si>
  <si>
    <t>C003</t>
  </si>
  <si>
    <t>I047</t>
  </si>
  <si>
    <t>I085</t>
  </si>
  <si>
    <t>15</t>
  </si>
  <si>
    <t>66</t>
  </si>
  <si>
    <t>I067</t>
  </si>
  <si>
    <t>I091</t>
  </si>
  <si>
    <t>41</t>
  </si>
  <si>
    <t>I103</t>
  </si>
  <si>
    <t>I134</t>
  </si>
  <si>
    <t>I097</t>
  </si>
  <si>
    <t>31</t>
  </si>
  <si>
    <t>C070</t>
  </si>
  <si>
    <t>C162</t>
  </si>
  <si>
    <t>I027</t>
  </si>
  <si>
    <t>I034</t>
  </si>
  <si>
    <t>I065</t>
  </si>
  <si>
    <t>19</t>
  </si>
  <si>
    <t>C068</t>
  </si>
  <si>
    <t>C043</t>
  </si>
  <si>
    <t>33</t>
  </si>
  <si>
    <t>70</t>
  </si>
  <si>
    <t>C080</t>
  </si>
  <si>
    <t>20</t>
  </si>
  <si>
    <t>I060</t>
  </si>
  <si>
    <t>72</t>
  </si>
  <si>
    <t>C030</t>
  </si>
  <si>
    <t>I089</t>
  </si>
  <si>
    <t>23</t>
  </si>
  <si>
    <t>I365</t>
  </si>
  <si>
    <t>74</t>
  </si>
  <si>
    <t>05</t>
  </si>
  <si>
    <t>I002</t>
  </si>
  <si>
    <t>I006</t>
  </si>
  <si>
    <t>I031</t>
  </si>
  <si>
    <t>I041</t>
  </si>
  <si>
    <t>26</t>
  </si>
  <si>
    <t>C037</t>
  </si>
  <si>
    <t>43</t>
  </si>
  <si>
    <t>I013</t>
  </si>
  <si>
    <t>47</t>
  </si>
  <si>
    <t>34</t>
  </si>
  <si>
    <t>57</t>
  </si>
  <si>
    <t>C007</t>
  </si>
  <si>
    <t>C009</t>
  </si>
  <si>
    <t>C050</t>
  </si>
  <si>
    <t>C001</t>
  </si>
  <si>
    <t>38</t>
  </si>
  <si>
    <t>C032</t>
  </si>
  <si>
    <t>I004</t>
  </si>
  <si>
    <t>I011</t>
  </si>
  <si>
    <t>I025</t>
  </si>
  <si>
    <t>I123</t>
  </si>
  <si>
    <t>C014</t>
  </si>
  <si>
    <t>C015</t>
  </si>
  <si>
    <t>Total</t>
  </si>
  <si>
    <t>Supp</t>
  </si>
  <si>
    <t>I052</t>
  </si>
  <si>
    <t>I062</t>
  </si>
  <si>
    <t>I050</t>
  </si>
  <si>
    <t>I051</t>
  </si>
  <si>
    <t>06</t>
  </si>
  <si>
    <t>65</t>
  </si>
  <si>
    <t>07</t>
  </si>
  <si>
    <t>I005</t>
  </si>
  <si>
    <t>I040</t>
  </si>
  <si>
    <t>I048</t>
  </si>
  <si>
    <t>I072</t>
  </si>
  <si>
    <t>08</t>
  </si>
  <si>
    <t>I064</t>
  </si>
  <si>
    <t>I086</t>
  </si>
  <si>
    <t>I160</t>
  </si>
  <si>
    <t>I084</t>
  </si>
  <si>
    <t>I092</t>
  </si>
  <si>
    <t>45</t>
  </si>
  <si>
    <t>16</t>
  </si>
  <si>
    <t>67</t>
  </si>
  <si>
    <t>C054</t>
  </si>
  <si>
    <t>18</t>
  </si>
  <si>
    <t>I017</t>
  </si>
  <si>
    <t>I030</t>
  </si>
  <si>
    <t>51</t>
  </si>
  <si>
    <t>District Name</t>
  </si>
  <si>
    <t>4-Mill</t>
  </si>
  <si>
    <t>School</t>
  </si>
  <si>
    <t>Land</t>
  </si>
  <si>
    <t>Motor</t>
  </si>
  <si>
    <t>Vehicle</t>
  </si>
  <si>
    <t>REA</t>
  </si>
  <si>
    <t>Tax</t>
  </si>
  <si>
    <t>Chargeables</t>
  </si>
  <si>
    <t>Net</t>
  </si>
  <si>
    <t>Found Aid</t>
  </si>
  <si>
    <t>Trans</t>
  </si>
  <si>
    <t>ADH</t>
  </si>
  <si>
    <t>Transp.</t>
  </si>
  <si>
    <t xml:space="preserve">ADAIR       </t>
  </si>
  <si>
    <t xml:space="preserve">PEAVINE                       </t>
  </si>
  <si>
    <t xml:space="preserve">MARYETTA                      </t>
  </si>
  <si>
    <t xml:space="preserve">ROCKY MOUNTAIN                </t>
  </si>
  <si>
    <t xml:space="preserve">ZION                          </t>
  </si>
  <si>
    <t xml:space="preserve">DAHLONEGAH                    </t>
  </si>
  <si>
    <t xml:space="preserve">GREASY                        </t>
  </si>
  <si>
    <t xml:space="preserve">WATTS                         </t>
  </si>
  <si>
    <t xml:space="preserve">WESTVILLE                     </t>
  </si>
  <si>
    <t xml:space="preserve">STILWELL                      </t>
  </si>
  <si>
    <t xml:space="preserve">CAVE SPRINGS                  </t>
  </si>
  <si>
    <t xml:space="preserve">ALFALFA     </t>
  </si>
  <si>
    <t xml:space="preserve">BURLINGTON                    </t>
  </si>
  <si>
    <t xml:space="preserve">CHEROKEE                      </t>
  </si>
  <si>
    <t xml:space="preserve">TIMBERLAKE                    </t>
  </si>
  <si>
    <t xml:space="preserve">ATOKA       </t>
  </si>
  <si>
    <t xml:space="preserve">HARMONY                       </t>
  </si>
  <si>
    <t xml:space="preserve">LANE                          </t>
  </si>
  <si>
    <t xml:space="preserve">STRINGTOWN                    </t>
  </si>
  <si>
    <t xml:space="preserve">ATOKA                         </t>
  </si>
  <si>
    <t xml:space="preserve">TUSHKA                        </t>
  </si>
  <si>
    <t xml:space="preserve">CANEY                         </t>
  </si>
  <si>
    <t xml:space="preserve">BEAVER      </t>
  </si>
  <si>
    <t xml:space="preserve">BEAVER                        </t>
  </si>
  <si>
    <t xml:space="preserve">BALKO                         </t>
  </si>
  <si>
    <t xml:space="preserve">FORGAN                        </t>
  </si>
  <si>
    <t xml:space="preserve">TURPIN                        </t>
  </si>
  <si>
    <t xml:space="preserve">BECKHAM     </t>
  </si>
  <si>
    <t xml:space="preserve">MERRITT                       </t>
  </si>
  <si>
    <t xml:space="preserve">ELK CITY                      </t>
  </si>
  <si>
    <t xml:space="preserve">SAYRE                         </t>
  </si>
  <si>
    <t xml:space="preserve">ERICK                         </t>
  </si>
  <si>
    <t xml:space="preserve">BLAINE      </t>
  </si>
  <si>
    <t xml:space="preserve">OKEENE                        </t>
  </si>
  <si>
    <t xml:space="preserve">WATONGA                       </t>
  </si>
  <si>
    <t xml:space="preserve">GEARY                         </t>
  </si>
  <si>
    <t xml:space="preserve">CANTON                        </t>
  </si>
  <si>
    <t xml:space="preserve">BRYAN       </t>
  </si>
  <si>
    <t xml:space="preserve">SILO                          </t>
  </si>
  <si>
    <t xml:space="preserve">ROCK CREEK                    </t>
  </si>
  <si>
    <t xml:space="preserve">ACHILLE                       </t>
  </si>
  <si>
    <t xml:space="preserve">COLBERT                       </t>
  </si>
  <si>
    <t xml:space="preserve">CADDO                         </t>
  </si>
  <si>
    <t xml:space="preserve">BENNINGTON                    </t>
  </si>
  <si>
    <t xml:space="preserve">CALERA                        </t>
  </si>
  <si>
    <t xml:space="preserve">DURANT                        </t>
  </si>
  <si>
    <t xml:space="preserve">CADDO       </t>
  </si>
  <si>
    <t xml:space="preserve">HYDRO-EAKLY                   </t>
  </si>
  <si>
    <t xml:space="preserve">LOOKEBA SICKLES               </t>
  </si>
  <si>
    <t xml:space="preserve">ANADARKO                      </t>
  </si>
  <si>
    <t xml:space="preserve">CARNEGIE                      </t>
  </si>
  <si>
    <t xml:space="preserve">BOONE-APACHE                  </t>
  </si>
  <si>
    <t xml:space="preserve">CYRIL                         </t>
  </si>
  <si>
    <t xml:space="preserve">GRACEMONT                     </t>
  </si>
  <si>
    <t xml:space="preserve">CEMENT                        </t>
  </si>
  <si>
    <t xml:space="preserve">HINTON                        </t>
  </si>
  <si>
    <t xml:space="preserve">FORT COBB-BROXTON             </t>
  </si>
  <si>
    <t xml:space="preserve">BINGER-ONEY                   </t>
  </si>
  <si>
    <t xml:space="preserve">CANADIAN    </t>
  </si>
  <si>
    <t xml:space="preserve">RIVERSIDE                     </t>
  </si>
  <si>
    <t xml:space="preserve">BANNER                        </t>
  </si>
  <si>
    <t xml:space="preserve">DARLINGTON                    </t>
  </si>
  <si>
    <t xml:space="preserve">MAPLE                         </t>
  </si>
  <si>
    <t xml:space="preserve">PIEDMONT                      </t>
  </si>
  <si>
    <t xml:space="preserve">YUKON                         </t>
  </si>
  <si>
    <t xml:space="preserve">EL RENO                       </t>
  </si>
  <si>
    <t xml:space="preserve">UNION CITY                    </t>
  </si>
  <si>
    <t xml:space="preserve">MUSTANG                       </t>
  </si>
  <si>
    <t xml:space="preserve">CALUMET                       </t>
  </si>
  <si>
    <t xml:space="preserve">CARTER      </t>
  </si>
  <si>
    <t xml:space="preserve">ZANEIS                        </t>
  </si>
  <si>
    <t xml:space="preserve">ARDMORE                       </t>
  </si>
  <si>
    <t xml:space="preserve">SPRINGER                      </t>
  </si>
  <si>
    <t xml:space="preserve">PLAINVIEW                     </t>
  </si>
  <si>
    <t xml:space="preserve">LONE GROVE                    </t>
  </si>
  <si>
    <t xml:space="preserve">WILSON                        </t>
  </si>
  <si>
    <t xml:space="preserve">HEALDTON                      </t>
  </si>
  <si>
    <t xml:space="preserve">FOX                           </t>
  </si>
  <si>
    <t xml:space="preserve">DICKSON                       </t>
  </si>
  <si>
    <t xml:space="preserve">CHEROKEE    </t>
  </si>
  <si>
    <t xml:space="preserve">LOWREY                        </t>
  </si>
  <si>
    <t xml:space="preserve">NORWOOD                       </t>
  </si>
  <si>
    <t xml:space="preserve">WOODALL                       </t>
  </si>
  <si>
    <t xml:space="preserve">SHADY GROVE                   </t>
  </si>
  <si>
    <t xml:space="preserve">PEGGS                         </t>
  </si>
  <si>
    <t xml:space="preserve">GRAND VIEW                    </t>
  </si>
  <si>
    <t xml:space="preserve">BRIGGS                        </t>
  </si>
  <si>
    <t xml:space="preserve">TENKILLER                     </t>
  </si>
  <si>
    <t xml:space="preserve">KEYS                          </t>
  </si>
  <si>
    <t xml:space="preserve">HULBERT                       </t>
  </si>
  <si>
    <t xml:space="preserve">TAHLEQUAH                     </t>
  </si>
  <si>
    <t xml:space="preserve">CHOCTAW     </t>
  </si>
  <si>
    <t xml:space="preserve">GRANT                         </t>
  </si>
  <si>
    <t xml:space="preserve">SWINK                         </t>
  </si>
  <si>
    <t xml:space="preserve">BOSWELL                       </t>
  </si>
  <si>
    <t xml:space="preserve">FORT TOWSON                   </t>
  </si>
  <si>
    <t xml:space="preserve">SOPER                         </t>
  </si>
  <si>
    <t xml:space="preserve">HUGO                          </t>
  </si>
  <si>
    <t xml:space="preserve">CIMARRON    </t>
  </si>
  <si>
    <t xml:space="preserve">BOISE CITY                    </t>
  </si>
  <si>
    <t xml:space="preserve">FELT                          </t>
  </si>
  <si>
    <t xml:space="preserve">KEYES                         </t>
  </si>
  <si>
    <t xml:space="preserve">CLEVELAND   </t>
  </si>
  <si>
    <t xml:space="preserve">ROBIN HILL                    </t>
  </si>
  <si>
    <t xml:space="preserve">MOORE                         </t>
  </si>
  <si>
    <t xml:space="preserve">NORMAN                        </t>
  </si>
  <si>
    <t xml:space="preserve">NOBLE                         </t>
  </si>
  <si>
    <t xml:space="preserve">LEXINGTON                     </t>
  </si>
  <si>
    <t xml:space="preserve">LITTLE AXE                    </t>
  </si>
  <si>
    <t xml:space="preserve">COAL        </t>
  </si>
  <si>
    <t xml:space="preserve">COTTONWOOD                    </t>
  </si>
  <si>
    <t xml:space="preserve">COALGATE                      </t>
  </si>
  <si>
    <t xml:space="preserve">TUPELO                        </t>
  </si>
  <si>
    <t xml:space="preserve">COMANCHE    </t>
  </si>
  <si>
    <t xml:space="preserve">FLOWER MOUND                  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</si>
  <si>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</si>
  <si>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</si>
  <si>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</si>
  <si>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</si>
  <si>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</si>
  <si>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 xml:space="preserve">LAWTON                        </t>
  </si>
  <si>
    <t xml:space="preserve">FLETCHER                      </t>
  </si>
  <si>
    <t xml:space="preserve">ELGIN                         </t>
  </si>
  <si>
    <t xml:space="preserve">CHATTANOOGA                   </t>
  </si>
  <si>
    <t xml:space="preserve">COTTON      </t>
  </si>
  <si>
    <t xml:space="preserve">WALTERS                       </t>
  </si>
  <si>
    <t xml:space="preserve">TEMPLE                        </t>
  </si>
  <si>
    <t xml:space="preserve">BIG PASTURE                   </t>
  </si>
  <si>
    <t xml:space="preserve">CRAIG       </t>
  </si>
  <si>
    <t xml:space="preserve">KETCHUM                       </t>
  </si>
  <si>
    <t xml:space="preserve">WELCH                         </t>
  </si>
  <si>
    <t xml:space="preserve">BLUEJACKET                    </t>
  </si>
  <si>
    <t xml:space="preserve">VINITA                        </t>
  </si>
  <si>
    <t xml:space="preserve">CREEK       </t>
  </si>
  <si>
    <t xml:space="preserve">LONE STAR                     </t>
  </si>
  <si>
    <t xml:space="preserve">GYPSY                         </t>
  </si>
  <si>
    <t xml:space="preserve">PRETTY WATER                  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</si>
  <si>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</si>
  <si>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</si>
  <si>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</si>
  <si>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</si>
  <si>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</si>
  <si>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</si>
  <si>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</si>
  <si>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</si>
  <si>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</si>
  <si>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</si>
  <si>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</si>
  <si>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</si>
  <si>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</si>
  <si>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</si>
  <si>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</si>
  <si>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 xml:space="preserve">CLINTON                       </t>
  </si>
  <si>
    <t xml:space="preserve">DELAWARE    </t>
  </si>
  <si>
    <t xml:space="preserve">CLEORA                        </t>
  </si>
  <si>
    <t xml:space="preserve">LEACH                         </t>
  </si>
  <si>
    <t xml:space="preserve">KENWOOD                       </t>
  </si>
  <si>
    <t xml:space="preserve">MOSELEY                       </t>
  </si>
  <si>
    <t xml:space="preserve">JAY    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</si>
  <si>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</si>
  <si>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</si>
  <si>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</si>
  <si>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</si>
  <si>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</si>
  <si>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</si>
  <si>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</si>
  <si>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</si>
  <si>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 xml:space="preserve">ELLIS       </t>
  </si>
  <si>
    <t xml:space="preserve">FARGO                         </t>
  </si>
  <si>
    <t xml:space="preserve">ARNETT                        </t>
  </si>
  <si>
    <t xml:space="preserve">GAGE                          </t>
  </si>
  <si>
    <t xml:space="preserve">SHATTUCK                      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</si>
  <si>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</si>
  <si>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</si>
  <si>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</si>
  <si>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</si>
  <si>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 xml:space="preserve">GARBER                        </t>
  </si>
  <si>
    <t xml:space="preserve">PIONEER-PLEASANT VALE         </t>
  </si>
  <si>
    <t xml:space="preserve">ENID                          </t>
  </si>
  <si>
    <t xml:space="preserve">DRUMMOND                      </t>
  </si>
  <si>
    <t xml:space="preserve">COVINGTON-DOUGLAS             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</si>
  <si>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</si>
  <si>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</si>
  <si>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</si>
  <si>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</si>
  <si>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</si>
  <si>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</si>
  <si>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</si>
  <si>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 xml:space="preserve">WYNNEWOOD                     </t>
  </si>
  <si>
    <t xml:space="preserve">ELMORE CITY-PERNELL           </t>
  </si>
  <si>
    <t xml:space="preserve">GRADY       </t>
  </si>
  <si>
    <t xml:space="preserve">FRIEND                        </t>
  </si>
  <si>
    <t xml:space="preserve">MIDDLEBERG                    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</si>
  <si>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</si>
  <si>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</si>
  <si>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</si>
  <si>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</si>
  <si>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</si>
  <si>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 xml:space="preserve">RUSH SPRINGS                  </t>
  </si>
  <si>
    <t xml:space="preserve">BRIDGE CREEK                  </t>
  </si>
  <si>
    <t xml:space="preserve">TUTTLE                        </t>
  </si>
  <si>
    <t xml:space="preserve">VERDEN                        </t>
  </si>
  <si>
    <t xml:space="preserve">AMBER-POCASSET                </t>
  </si>
  <si>
    <t xml:space="preserve">GRANT       </t>
  </si>
  <si>
    <t xml:space="preserve">MEDFORD                       </t>
  </si>
  <si>
    <t xml:space="preserve">POND CREEK-HUNTER             </t>
  </si>
  <si>
    <t xml:space="preserve">DEER CREEK-LAMONT             </t>
  </si>
  <si>
    <t xml:space="preserve">GREER       </t>
  </si>
  <si>
    <t xml:space="preserve">MANGUM                        </t>
  </si>
  <si>
    <t xml:space="preserve">GRANITE                       </t>
  </si>
  <si>
    <t xml:space="preserve">HARMON      </t>
  </si>
  <si>
    <t xml:space="preserve">HOLLIS                        </t>
  </si>
  <si>
    <t xml:space="preserve">HARPER      </t>
  </si>
  <si>
    <t xml:space="preserve">LAVERNE                       </t>
  </si>
  <si>
    <t xml:space="preserve">BUFFALO                       </t>
  </si>
  <si>
    <t xml:space="preserve">HASKELL     </t>
  </si>
  <si>
    <t xml:space="preserve">WHITEFIELD                    </t>
  </si>
  <si>
    <t xml:space="preserve">KINTA                         </t>
  </si>
  <si>
    <t xml:space="preserve">STIGLER                       </t>
  </si>
  <si>
    <t xml:space="preserve">MCCURTAIN                     </t>
  </si>
  <si>
    <t xml:space="preserve">KEOTA                         </t>
  </si>
  <si>
    <t xml:space="preserve">HUGHES      </t>
  </si>
  <si>
    <t xml:space="preserve">MOSS                          </t>
  </si>
  <si>
    <t xml:space="preserve">WETUMKA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</si>
  <si>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</si>
  <si>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</si>
  <si>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</si>
  <si>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 xml:space="preserve">JACKSON     </t>
  </si>
  <si>
    <t xml:space="preserve">NAVAJO                        </t>
  </si>
  <si>
    <t xml:space="preserve">DUKE                          </t>
  </si>
  <si>
    <t xml:space="preserve">ALTUS                         </t>
  </si>
  <si>
    <t xml:space="preserve">ELDORADO                      </t>
  </si>
  <si>
    <t xml:space="preserve">OLUSTEE                       </t>
  </si>
  <si>
    <t xml:space="preserve">BLAIR                         </t>
  </si>
  <si>
    <t xml:space="preserve">JEFFERSON   </t>
  </si>
  <si>
    <t xml:space="preserve">TERRAL                        </t>
  </si>
  <si>
    <t xml:space="preserve">RYAN                          </t>
  </si>
  <si>
    <t xml:space="preserve">RINGLING                      </t>
  </si>
  <si>
    <t xml:space="preserve">WAURIKA                       </t>
  </si>
  <si>
    <t xml:space="preserve">JOHNSTON    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</si>
  <si>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</si>
  <si>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</si>
  <si>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</si>
  <si>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</si>
  <si>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</si>
  <si>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</si>
  <si>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</si>
  <si>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 xml:space="preserve">KAY         </t>
  </si>
  <si>
    <t xml:space="preserve">PECKHAM                       </t>
  </si>
  <si>
    <t xml:space="preserve">KILDARE                       </t>
  </si>
  <si>
    <t xml:space="preserve">NEWKIRK                       </t>
  </si>
  <si>
    <t xml:space="preserve">BLACKWELL                     </t>
  </si>
  <si>
    <t xml:space="preserve">PONCA CITY                    </t>
  </si>
  <si>
    <t xml:space="preserve">TONKAWA                       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</si>
  <si>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</si>
  <si>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</si>
  <si>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</si>
  <si>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</si>
  <si>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</si>
  <si>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 xml:space="preserve">CASHION                       </t>
  </si>
  <si>
    <t xml:space="preserve">OKARCHE                       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</si>
  <si>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</si>
  <si>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</si>
  <si>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</si>
  <si>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</si>
  <si>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</si>
  <si>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 xml:space="preserve">LATIMER     </t>
  </si>
  <si>
    <t xml:space="preserve">WILBURTON                     </t>
  </si>
  <si>
    <t xml:space="preserve">RED OAK                       </t>
  </si>
  <si>
    <t xml:space="preserve">BUFFALO VALLEY                </t>
  </si>
  <si>
    <t xml:space="preserve">PANOLA                        </t>
  </si>
  <si>
    <t xml:space="preserve">LE FLORE    </t>
  </si>
  <si>
    <t xml:space="preserve">SHADY POINT                   </t>
  </si>
  <si>
    <t xml:space="preserve">MONROE                        </t>
  </si>
  <si>
    <t xml:space="preserve">HODGEN                        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</si>
  <si>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</si>
  <si>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</si>
  <si>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</si>
  <si>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</si>
  <si>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</si>
  <si>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</si>
  <si>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</si>
  <si>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</si>
  <si>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</si>
  <si>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 xml:space="preserve">WISTER                        </t>
  </si>
  <si>
    <t xml:space="preserve">TALIHINA                      </t>
  </si>
  <si>
    <t xml:space="preserve">WHITESBORO                    </t>
  </si>
  <si>
    <t xml:space="preserve">HOWE                          </t>
  </si>
  <si>
    <t xml:space="preserve">ARKOMA                        </t>
  </si>
  <si>
    <t xml:space="preserve">LINCOLN     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</si>
  <si>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</si>
  <si>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</si>
  <si>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</si>
  <si>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</si>
  <si>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</si>
  <si>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</si>
  <si>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 xml:space="preserve">PRAGUE                        </t>
  </si>
  <si>
    <t xml:space="preserve">CARNEY                        </t>
  </si>
  <si>
    <t xml:space="preserve">AGRA                          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</si>
  <si>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</si>
  <si>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</si>
  <si>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</si>
  <si>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</si>
  <si>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</si>
  <si>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 xml:space="preserve">LOVE        </t>
  </si>
  <si>
    <t xml:space="preserve">GREENVILLE                    </t>
  </si>
  <si>
    <t xml:space="preserve">THACKERVILLE                  </t>
  </si>
  <si>
    <t xml:space="preserve">TURNER                        </t>
  </si>
  <si>
    <t xml:space="preserve">MARIETTA                      </t>
  </si>
  <si>
    <t xml:space="preserve">MAJOR       </t>
  </si>
  <si>
    <t xml:space="preserve">RINGWOOD                      </t>
  </si>
  <si>
    <t xml:space="preserve">ALINE-CLEO                    </t>
  </si>
  <si>
    <t xml:space="preserve">FAIRVIEW                      </t>
  </si>
  <si>
    <t xml:space="preserve">CIMARRON                      </t>
  </si>
  <si>
    <t xml:space="preserve">MARSHALL    </t>
  </si>
  <si>
    <t xml:space="preserve">MADILL                        </t>
  </si>
  <si>
    <t xml:space="preserve">KINGSTON                      </t>
  </si>
  <si>
    <t xml:space="preserve">MAYES       </t>
  </si>
  <si>
    <t xml:space="preserve">SPAVINAW                      </t>
  </si>
  <si>
    <t xml:space="preserve">WICKLIFFE                     </t>
  </si>
  <si>
    <t xml:space="preserve">OSAGE                         </t>
  </si>
  <si>
    <t xml:space="preserve">PRYOR                         </t>
  </si>
  <si>
    <t xml:space="preserve">ADAIR                         </t>
  </si>
  <si>
    <t xml:space="preserve">SALINA                        </t>
  </si>
  <si>
    <t xml:space="preserve">LOCUST GROVE                  </t>
  </si>
  <si>
    <t xml:space="preserve">CHOUTEAU-MAZIE                </t>
  </si>
  <si>
    <t xml:space="preserve">MCCLAIN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</si>
  <si>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</si>
  <si>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</si>
  <si>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</si>
  <si>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</si>
  <si>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</si>
  <si>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</si>
  <si>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 xml:space="preserve">MCCURTAIN   </t>
  </si>
  <si>
    <t xml:space="preserve">FOREST GROVE                  </t>
  </si>
  <si>
    <t xml:space="preserve">LUKFATA                       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</si>
  <si>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</si>
  <si>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</si>
  <si>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</si>
  <si>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</si>
  <si>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</si>
  <si>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</si>
  <si>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</si>
  <si>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</si>
  <si>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</si>
  <si>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</si>
  <si>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</si>
  <si>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 xml:space="preserve">MCINTOSH    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</si>
  <si>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</si>
  <si>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</si>
  <si>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</si>
  <si>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</si>
  <si>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</si>
  <si>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</si>
  <si>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 xml:space="preserve">MURRAY      </t>
  </si>
  <si>
    <t xml:space="preserve">SULPHUR                       </t>
  </si>
  <si>
    <t xml:space="preserve">DAVIS                         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</si>
  <si>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</si>
  <si>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</si>
  <si>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</si>
  <si>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</si>
  <si>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</si>
  <si>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</si>
  <si>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</si>
  <si>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</si>
  <si>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</si>
  <si>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</si>
  <si>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 xml:space="preserve">PORUM                         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</si>
  <si>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</si>
  <si>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</si>
  <si>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</si>
  <si>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</si>
  <si>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</si>
  <si>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</si>
  <si>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</si>
  <si>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</si>
  <si>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</si>
  <si>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</si>
  <si>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</si>
  <si>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</si>
  <si>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</si>
  <si>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</si>
  <si>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</si>
  <si>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 xml:space="preserve">OKLAHOMA    </t>
  </si>
  <si>
    <t xml:space="preserve">OAKDALE                       </t>
  </si>
  <si>
    <t xml:space="preserve">CRUTCHO                       </t>
  </si>
  <si>
    <t xml:space="preserve">PUTNAM CITY                   </t>
  </si>
  <si>
    <t xml:space="preserve">LUTHER             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</si>
  <si>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</si>
  <si>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</si>
  <si>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</si>
  <si>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</si>
  <si>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</si>
  <si>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 xml:space="preserve">WESTERN HEIGHTS               </t>
  </si>
  <si>
    <t xml:space="preserve">MIDWEST CITY-DEL CITY         </t>
  </si>
  <si>
    <t xml:space="preserve">CROOKED OAK                   </t>
  </si>
  <si>
    <t xml:space="preserve">BETHANY                       </t>
  </si>
  <si>
    <t xml:space="preserve">OKLAHOMA CITY                 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</si>
  <si>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</si>
  <si>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</si>
  <si>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</si>
  <si>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</si>
  <si>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</si>
  <si>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</si>
  <si>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</si>
  <si>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</si>
  <si>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</si>
  <si>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</si>
  <si>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</si>
  <si>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</si>
  <si>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</si>
  <si>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 xml:space="preserve">ANDERSON                      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</si>
  <si>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</si>
  <si>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</si>
  <si>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</si>
  <si>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</si>
  <si>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</si>
  <si>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</si>
  <si>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 xml:space="preserve">PRUE                          </t>
  </si>
  <si>
    <t xml:space="preserve">WOODLAND                      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</si>
  <si>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</si>
  <si>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</si>
  <si>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</si>
  <si>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</si>
  <si>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</si>
  <si>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</si>
  <si>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</si>
  <si>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</si>
  <si>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 xml:space="preserve">PAWNEE      </t>
  </si>
  <si>
    <t xml:space="preserve">JENNINGS                      </t>
  </si>
  <si>
    <t xml:space="preserve">PAWNEE                        </t>
  </si>
  <si>
    <t xml:space="preserve">CLEVELAND                     </t>
  </si>
  <si>
    <t xml:space="preserve">PAYNE       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</si>
  <si>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</si>
  <si>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</si>
  <si>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</si>
  <si>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</si>
  <si>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</si>
  <si>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</si>
  <si>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</si>
  <si>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 xml:space="preserve">PITTSBURG   </t>
  </si>
  <si>
    <t xml:space="preserve">KREBS                         </t>
  </si>
  <si>
    <t xml:space="preserve">FRINK-CHAMBERS                </t>
  </si>
  <si>
    <t xml:space="preserve">TANNEHILL                     </t>
  </si>
  <si>
    <t xml:space="preserve">HAYWOOD                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</si>
  <si>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</si>
  <si>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</si>
  <si>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</si>
  <si>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</si>
  <si>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</si>
  <si>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</si>
  <si>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 xml:space="preserve">CROWDER                       </t>
  </si>
  <si>
    <t xml:space="preserve">SAVANNA                       </t>
  </si>
  <si>
    <t xml:space="preserve">PITTSBURG                     </t>
  </si>
  <si>
    <t xml:space="preserve">MCALESTER                     </t>
  </si>
  <si>
    <t xml:space="preserve">PONTOTOC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</si>
  <si>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</si>
  <si>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</si>
  <si>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</si>
  <si>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</si>
  <si>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 xml:space="preserve">LATTA                         </t>
  </si>
  <si>
    <t xml:space="preserve">STONEWALL                     </t>
  </si>
  <si>
    <t xml:space="preserve">ROFF                          </t>
  </si>
  <si>
    <t xml:space="preserve">NORTH ROCK CREEK              </t>
  </si>
  <si>
    <t xml:space="preserve">PLEASANT GROVE                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</si>
  <si>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</si>
  <si>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</si>
  <si>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</si>
  <si>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</si>
  <si>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</si>
  <si>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</si>
  <si>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TECUMSEH                      </t>
  </si>
  <si>
    <t xml:space="preserve">SHAWNEE                       </t>
  </si>
  <si>
    <t xml:space="preserve">ASHER                         </t>
  </si>
  <si>
    <t xml:space="preserve">WANETTE                       </t>
  </si>
  <si>
    <t xml:space="preserve">MAUD                          </t>
  </si>
  <si>
    <t xml:space="preserve">PUSHMATAHA  </t>
  </si>
  <si>
    <t xml:space="preserve">ALBION                        </t>
  </si>
  <si>
    <t xml:space="preserve">TUSKAHOMA                     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</si>
  <si>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</si>
  <si>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</si>
  <si>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</si>
  <si>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</si>
  <si>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</si>
  <si>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</si>
  <si>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</si>
  <si>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</si>
  <si>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</si>
  <si>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</si>
  <si>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</si>
  <si>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</si>
  <si>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</si>
  <si>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</si>
  <si>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</si>
  <si>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</si>
  <si>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</si>
  <si>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</si>
  <si>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</si>
  <si>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</si>
  <si>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</si>
  <si>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 xml:space="preserve">SEMINOLE    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</si>
  <si>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</si>
  <si>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</si>
  <si>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</si>
  <si>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</si>
  <si>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</si>
  <si>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</si>
  <si>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</si>
  <si>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</si>
  <si>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</si>
  <si>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</si>
  <si>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 xml:space="preserve">SEQUOYAH    </t>
  </si>
  <si>
    <t xml:space="preserve">LIBERTY                       </t>
  </si>
  <si>
    <t xml:space="preserve">MARBLE CITY                   </t>
  </si>
  <si>
    <t xml:space="preserve">BRUSHY                        </t>
  </si>
  <si>
    <t xml:space="preserve">BELFONTE                      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</si>
  <si>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</si>
  <si>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</si>
  <si>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</si>
  <si>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</si>
  <si>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</si>
  <si>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</si>
  <si>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</si>
  <si>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</si>
  <si>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 xml:space="preserve">STEPHENS    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</si>
  <si>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</si>
  <si>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</si>
  <si>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</si>
  <si>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</si>
  <si>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</si>
  <si>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</si>
  <si>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</si>
  <si>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</si>
  <si>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 xml:space="preserve">TEXAS       </t>
  </si>
  <si>
    <t xml:space="preserve">OPTIMA                        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</si>
  <si>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</si>
  <si>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</si>
  <si>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</si>
  <si>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</si>
  <si>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</si>
  <si>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</si>
  <si>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 xml:space="preserve">GOODWELL                      </t>
  </si>
  <si>
    <t xml:space="preserve">TEXHOMA                       </t>
  </si>
  <si>
    <t xml:space="preserve">TILLMAN     </t>
  </si>
  <si>
    <t xml:space="preserve">TIPTON                        </t>
  </si>
  <si>
    <t xml:space="preserve">DAVIDSON                      </t>
  </si>
  <si>
    <t xml:space="preserve">FREDERICK                     </t>
  </si>
  <si>
    <t xml:space="preserve">GRANDFIELD                    </t>
  </si>
  <si>
    <t xml:space="preserve">TULSA       </t>
  </si>
  <si>
    <t xml:space="preserve">KEYSTONE                      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</si>
  <si>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</si>
  <si>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</si>
  <si>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</si>
  <si>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</si>
  <si>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</si>
  <si>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</si>
  <si>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</si>
  <si>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</si>
  <si>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</si>
  <si>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</si>
  <si>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</si>
  <si>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</si>
  <si>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</si>
  <si>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</si>
  <si>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</si>
  <si>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</si>
  <si>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 xml:space="preserve">PORTER CONSOLIDATED           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</si>
  <si>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</si>
  <si>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</si>
  <si>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</si>
  <si>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</si>
  <si>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</si>
  <si>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</si>
  <si>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</si>
  <si>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</si>
  <si>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</si>
  <si>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 xml:space="preserve">CORDELL                       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</si>
  <si>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</si>
  <si>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</si>
  <si>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</si>
  <si>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</si>
  <si>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</si>
  <si>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</si>
  <si>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</si>
  <si>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</si>
  <si>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</si>
  <si>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>Gross</t>
  </si>
  <si>
    <t>High Year</t>
  </si>
  <si>
    <t>WADM</t>
  </si>
  <si>
    <t>Max</t>
  </si>
  <si>
    <t>Basic</t>
  </si>
  <si>
    <t>State Aid</t>
  </si>
  <si>
    <t>G003</t>
  </si>
  <si>
    <t xml:space="preserve">WHITE OAK                     </t>
  </si>
  <si>
    <t xml:space="preserve">CHOCTAW-NICOMA PARK           </t>
  </si>
  <si>
    <t>WADM x factor</t>
  </si>
  <si>
    <t xml:space="preserve"> WADM x factor</t>
  </si>
  <si>
    <t>Salary Inc.</t>
  </si>
  <si>
    <t>Adj. Valuation</t>
  </si>
  <si>
    <t>divided by 1000</t>
  </si>
  <si>
    <t>Adjusted</t>
  </si>
  <si>
    <t>Valuation</t>
  </si>
  <si>
    <t>Chargeable</t>
  </si>
  <si>
    <t>County</t>
  </si>
  <si>
    <t>times .75</t>
  </si>
  <si>
    <t>Prod.</t>
  </si>
  <si>
    <t>Per</t>
  </si>
  <si>
    <t>Capita</t>
  </si>
  <si>
    <t>Sal. Inc -</t>
  </si>
  <si>
    <t>minus Adj. Val</t>
  </si>
  <si>
    <t>County Name</t>
  </si>
  <si>
    <t>(Found,Transp &amp; Salary)</t>
  </si>
  <si>
    <t>Basic Formula</t>
  </si>
  <si>
    <t>w/BIA adj.</t>
  </si>
  <si>
    <t>I125</t>
  </si>
  <si>
    <t xml:space="preserve">GRAHAM-DUSTIN                 </t>
  </si>
  <si>
    <t>Salary Incent</t>
  </si>
  <si>
    <t>300%</t>
  </si>
  <si>
    <t>150%</t>
  </si>
  <si>
    <t>GFB</t>
  </si>
  <si>
    <t>Add</t>
  </si>
  <si>
    <t>Red</t>
  </si>
  <si>
    <t>No Found</t>
  </si>
  <si>
    <t>No Incent</t>
  </si>
  <si>
    <t>ADM cost</t>
  </si>
  <si>
    <t>(516 Districts + 32 Charters)</t>
  </si>
  <si>
    <t>FY16 Midyear</t>
  </si>
  <si>
    <t>T001</t>
  </si>
  <si>
    <t>CHEROKEE IMMERSION CHARTER SCH</t>
  </si>
  <si>
    <t>E001</t>
  </si>
  <si>
    <t xml:space="preserve">OKC CHARTER: INDEPENDENCE MS  </t>
  </si>
  <si>
    <t>E002</t>
  </si>
  <si>
    <t xml:space="preserve">OKC CHARTER: SEEWORTH ACADEMY </t>
  </si>
  <si>
    <t>E003</t>
  </si>
  <si>
    <t>OKC CHARTER: HUPFELD/W VILLAGE</t>
  </si>
  <si>
    <t>E005</t>
  </si>
  <si>
    <t>OKC CHARTER: DOVE SCIENCE ACAD</t>
  </si>
  <si>
    <t>E007</t>
  </si>
  <si>
    <t>OKC CHARTER: SANTA FE SOUTH HS</t>
  </si>
  <si>
    <t>E008</t>
  </si>
  <si>
    <t xml:space="preserve">OKC CHARTER: HARDING CHARTER  </t>
  </si>
  <si>
    <t>E010</t>
  </si>
  <si>
    <t>OKC CHARTER: HARDING FINE ARTS</t>
  </si>
  <si>
    <t>E011</t>
  </si>
  <si>
    <t>OKC CHARTER: SANTA FE SOUTH MS</t>
  </si>
  <si>
    <t>E012</t>
  </si>
  <si>
    <t xml:space="preserve">OKC CHARTER: KIPP REACH COLL. </t>
  </si>
  <si>
    <t>E013</t>
  </si>
  <si>
    <t xml:space="preserve">OKC CHARTER: DOVE SCIENCE ES  </t>
  </si>
  <si>
    <t>E016</t>
  </si>
  <si>
    <t xml:space="preserve">OKC CHARTER: HARPER ACADEMY   </t>
  </si>
  <si>
    <t>E020</t>
  </si>
  <si>
    <t xml:space="preserve">OKC CHARTER: LIGHTHOUSE OKC   </t>
  </si>
  <si>
    <t>G001</t>
  </si>
  <si>
    <t xml:space="preserve">SANTA FE SOUTH ES (CHARTER)   </t>
  </si>
  <si>
    <t>G004</t>
  </si>
  <si>
    <t xml:space="preserve">ASTEC CHARTERS                </t>
  </si>
  <si>
    <t>G007</t>
  </si>
  <si>
    <t xml:space="preserve">JOHN W REX CHARTER ELEMENTARY </t>
  </si>
  <si>
    <t>J001</t>
  </si>
  <si>
    <t xml:space="preserve">OKLAHOMA YOUTH ACADEMY        </t>
  </si>
  <si>
    <t>Z001</t>
  </si>
  <si>
    <t>EPIC ONE ON ONE CHARTER SCHOOL</t>
  </si>
  <si>
    <t>Z002</t>
  </si>
  <si>
    <t xml:space="preserve">OKLAHOMA VIRTUAL CHARTER ACAD </t>
  </si>
  <si>
    <t>Z003</t>
  </si>
  <si>
    <t xml:space="preserve">OKLAHOMA CONNECTIONS ACADEMY  </t>
  </si>
  <si>
    <t>Z004</t>
  </si>
  <si>
    <t xml:space="preserve">INSIGHT SCHOOL OF OKLAHOMA    </t>
  </si>
  <si>
    <t>Z005</t>
  </si>
  <si>
    <t xml:space="preserve">ABLE CHARTER ABLE LEARNING    </t>
  </si>
  <si>
    <t>E004</t>
  </si>
  <si>
    <t xml:space="preserve">TULSA CHARTER: SCHL ARTS/SCI. </t>
  </si>
  <si>
    <t xml:space="preserve">TULSA CHARTER: KIPP TULSA     </t>
  </si>
  <si>
    <t>E006</t>
  </si>
  <si>
    <t xml:space="preserve">TULSA LEGACY CHARTER SCHL INC </t>
  </si>
  <si>
    <t>E017</t>
  </si>
  <si>
    <t xml:space="preserve">TULSA CHARTER: COLLEGE BOUND  </t>
  </si>
  <si>
    <t>E018</t>
  </si>
  <si>
    <t xml:space="preserve">TULSA CHARTER: HONOR ACADEMY  </t>
  </si>
  <si>
    <t>E019</t>
  </si>
  <si>
    <t>TULSA CHARTER: COLLEGIATE HALL</t>
  </si>
  <si>
    <t xml:space="preserve">DEBORAH BROWN (CHARTER)       </t>
  </si>
  <si>
    <t xml:space="preserve">DISCOVERY SCHOOLS OF TULSA    </t>
  </si>
  <si>
    <t xml:space="preserve">SANKOFA MIDDLE SCHL (CHARTER) </t>
  </si>
  <si>
    <t>G005</t>
  </si>
  <si>
    <t>LANGSTON HUGHES ACAD ARTS-TECH</t>
  </si>
  <si>
    <t>OCAS</t>
  </si>
  <si>
    <t>Adj. 06/14/16</t>
  </si>
  <si>
    <t>ACE PT GRAD</t>
  </si>
  <si>
    <t>Adj.Val. X Mills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</si>
</sst>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&quot;$&quot;#,##0.00_);\(&quot;$&quot;#,##0.00\)"/>
    <numFmt numFmtId="164" formatCode="#,##0.0000"/>
    <numFmt numFmtId="167" formatCode="00"/>
    <numFmt numFmtId="168" formatCode="&quot;$&quot;#,##0.00"/>
  </numFmts>
  <fonts count="16">
    <font>
      <sz val="10"/>
      <name val="Geneva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10"/>
      <name val="Geneva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2" fillId="0" borderId="0"/>
    <xf numFmtId="0" fontId="8" fillId="0" borderId="0"/>
    <xf numFmtId="9" fontId="8" fillId="0" borderId="0" applyFont="0" applyFill="0" applyBorder="0" applyAlignment="0" applyProtection="0"/>
    <xf numFmtId="0" fontId="1" fillId="0" borderId="0"/>
    <xf numFmtId="0" fontId="1" fillId="0" borderId="0"/>
  </cellStyleXfs>
  <cellXfs count="69">
    <xf numFmtId="0" fontId="0" fillId="0" borderId="0" xfId="0"/>
    <xf numFmtId="0" fontId="9" fillId="0" borderId="0" xfId="0" applyFont="1" applyFill="1" applyAlignment="1">
      <alignment horizontal="center"/>
    </xf>
    <xf numFmtId="4" fontId="9" fillId="0" borderId="0" xfId="0" applyNumberFormat="1" applyFont="1" applyFill="1"/>
    <xf numFmtId="4" fontId="9" fillId="0" borderId="0" xfId="0" applyNumberFormat="1" applyFont="1" applyFill="1" applyAlignment="1">
      <alignment horizontal="center"/>
    </xf>
    <xf numFmtId="3" fontId="9" fillId="0" borderId="0" xfId="0" applyNumberFormat="1" applyFont="1" applyFill="1"/>
    <xf numFmtId="164" fontId="9" fillId="0" borderId="0" xfId="0" applyNumberFormat="1" applyFont="1" applyFill="1" applyAlignment="1">
      <alignment horizontal="center"/>
    </xf>
    <xf numFmtId="164" fontId="9" fillId="0" borderId="0" xfId="0" applyNumberFormat="1" applyFont="1" applyFill="1"/>
    <xf numFmtId="3" fontId="10" fillId="0" borderId="0" xfId="0" applyNumberFormat="1" applyFont="1" applyFill="1" applyBorder="1"/>
    <xf numFmtId="0" fontId="9" fillId="0" borderId="0" xfId="0" applyFont="1" applyFill="1"/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4" fontId="9" fillId="0" borderId="1" xfId="0" applyNumberFormat="1" applyFont="1" applyFill="1" applyBorder="1" applyAlignment="1">
      <alignment horizontal="center"/>
    </xf>
    <xf numFmtId="168" fontId="11" fillId="0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7" fontId="11" fillId="0" borderId="1" xfId="0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center"/>
    </xf>
    <xf numFmtId="4" fontId="9" fillId="0" borderId="0" xfId="0" applyNumberFormat="1" applyFont="1" applyFill="1" applyProtection="1">
      <protection locked="0"/>
    </xf>
    <xf numFmtId="0" fontId="9" fillId="0" borderId="0" xfId="0" applyFont="1" applyFill="1" applyProtection="1">
      <protection locked="0"/>
    </xf>
    <xf numFmtId="3" fontId="10" fillId="0" borderId="0" xfId="0" applyNumberFormat="1" applyFont="1" applyFill="1"/>
    <xf numFmtId="3" fontId="9" fillId="0" borderId="0" xfId="0" applyNumberFormat="1" applyFont="1" applyFill="1" applyProtection="1">
      <protection locked="0"/>
    </xf>
    <xf numFmtId="0" fontId="12" fillId="0" borderId="0" xfId="1" applyFont="1" applyFill="1"/>
    <xf numFmtId="0" fontId="12" fillId="0" borderId="0" xfId="1" applyFont="1" applyFill="1" applyAlignment="1">
      <alignment vertical="center"/>
    </xf>
    <xf numFmtId="167" fontId="9" fillId="0" borderId="0" xfId="0" applyNumberFormat="1" applyFont="1" applyFill="1" applyAlignment="1">
      <alignment horizontal="left"/>
    </xf>
    <xf numFmtId="0" fontId="10" fillId="0" borderId="0" xfId="0" applyFont="1" applyFill="1"/>
    <xf numFmtId="3" fontId="9" fillId="0" borderId="0" xfId="20" applyNumberFormat="1" applyFont="1" applyFill="1"/>
    <xf numFmtId="0" fontId="12" fillId="0" borderId="0" xfId="23" applyFont="1" applyFill="1"/>
    <xf numFmtId="3" fontId="9" fillId="0" borderId="0" xfId="20" quotePrefix="1" applyNumberFormat="1" applyFont="1" applyFill="1"/>
    <xf numFmtId="4" fontId="13" fillId="0" borderId="0" xfId="0" applyNumberFormat="1" applyFont="1" applyFill="1" applyAlignment="1">
      <alignment horizontal="center"/>
    </xf>
    <xf numFmtId="0" fontId="14" fillId="0" borderId="0" xfId="23" applyFont="1" applyFill="1"/>
    <xf numFmtId="4" fontId="10" fillId="0" borderId="0" xfId="0" applyNumberFormat="1" applyFont="1" applyFill="1" applyAlignment="1" applyProtection="1">
      <alignment horizontal="center" textRotation="90"/>
      <protection locked="0"/>
    </xf>
    <xf numFmtId="3" fontId="10" fillId="0" borderId="0" xfId="0" applyNumberFormat="1" applyFont="1" applyFill="1" applyAlignment="1" applyProtection="1">
      <alignment horizontal="center" textRotation="90"/>
      <protection locked="0"/>
    </xf>
    <xf numFmtId="164" fontId="10" fillId="0" borderId="0" xfId="0" applyNumberFormat="1" applyFont="1" applyFill="1" applyAlignment="1" applyProtection="1">
      <alignment horizontal="center" textRotation="90"/>
      <protection locked="0"/>
    </xf>
    <xf numFmtId="0" fontId="9" fillId="0" borderId="0" xfId="23" applyFont="1" applyFill="1"/>
    <xf numFmtId="3" fontId="9" fillId="0" borderId="0" xfId="24" applyNumberFormat="1" applyFont="1" applyFill="1"/>
    <xf numFmtId="0" fontId="9" fillId="0" borderId="0" xfId="24" applyFont="1" applyFill="1"/>
    <xf numFmtId="0" fontId="15" fillId="0" borderId="0" xfId="0" quotePrefix="1" applyFont="1" applyFill="1"/>
    <xf numFmtId="3" fontId="10" fillId="0" borderId="0" xfId="0" applyNumberFormat="1" applyFont="1" applyFill="1" applyAlignment="1">
      <alignment horizontal="center"/>
    </xf>
    <xf numFmtId="3" fontId="12" fillId="0" borderId="0" xfId="24" applyNumberFormat="1" applyFont="1" applyFill="1"/>
    <xf numFmtId="0" fontId="12" fillId="0" borderId="0" xfId="24" applyFont="1" applyFill="1"/>
    <xf numFmtId="0" fontId="14" fillId="0" borderId="0" xfId="23" applyFont="1" applyFill="1" applyAlignment="1">
      <alignment horizontal="center" textRotation="90"/>
    </xf>
    <xf numFmtId="4" fontId="13" fillId="0" borderId="1" xfId="0" applyNumberFormat="1" applyFont="1" applyFill="1" applyBorder="1" applyAlignment="1">
      <alignment horizontal="center"/>
    </xf>
    <xf numFmtId="37" fontId="9" fillId="0" borderId="0" xfId="23" applyNumberFormat="1" applyFont="1" applyFill="1"/>
    <xf numFmtId="37" fontId="12" fillId="0" borderId="0" xfId="23" applyNumberFormat="1" applyFont="1" applyFill="1"/>
    <xf numFmtId="39" fontId="9" fillId="0" borderId="0" xfId="24" applyNumberFormat="1" applyFont="1" applyFill="1"/>
    <xf numFmtId="39" fontId="12" fillId="0" borderId="0" xfId="24" applyNumberFormat="1" applyFont="1" applyFill="1"/>
    <xf numFmtId="3" fontId="10" fillId="0" borderId="2" xfId="0" applyNumberFormat="1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/>
    </xf>
    <xf numFmtId="3" fontId="10" fillId="0" borderId="4" xfId="0" quotePrefix="1" applyNumberFormat="1" applyFont="1" applyFill="1" applyBorder="1" applyAlignment="1">
      <alignment horizontal="center"/>
    </xf>
    <xf numFmtId="3" fontId="10" fillId="0" borderId="3" xfId="0" applyNumberFormat="1" applyFont="1" applyFill="1" applyBorder="1"/>
    <xf numFmtId="3" fontId="10" fillId="0" borderId="4" xfId="0" applyNumberFormat="1" applyFont="1" applyFill="1" applyBorder="1" applyAlignment="1" applyProtection="1">
      <alignment horizontal="center" textRotation="90"/>
      <protection locked="0"/>
    </xf>
    <xf numFmtId="0" fontId="9" fillId="0" borderId="3" xfId="0" applyFont="1" applyFill="1" applyBorder="1"/>
    <xf numFmtId="0" fontId="14" fillId="0" borderId="4" xfId="23" applyFont="1" applyFill="1" applyBorder="1" applyAlignment="1">
      <alignment textRotation="90"/>
    </xf>
    <xf numFmtId="3" fontId="9" fillId="0" borderId="0" xfId="0" applyNumberFormat="1" applyFont="1" applyFill="1" applyAlignment="1">
      <alignment horizontal="center"/>
    </xf>
    <xf numFmtId="4" fontId="9" fillId="0" borderId="0" xfId="0" applyNumberFormat="1" applyFont="1" applyFill="1" applyBorder="1" applyAlignment="1">
      <alignment horizontal="center" textRotation="90"/>
    </xf>
    <xf numFmtId="4" fontId="9" fillId="0" borderId="1" xfId="0" applyNumberFormat="1" applyFont="1" applyFill="1" applyBorder="1" applyAlignment="1">
      <alignment horizontal="center" textRotation="90"/>
    </xf>
    <xf numFmtId="4" fontId="9" fillId="0" borderId="0" xfId="0" applyNumberFormat="1" applyFont="1" applyFill="1" applyBorder="1" applyAlignment="1">
      <alignment horizontal="center" textRotation="90" wrapText="1"/>
    </xf>
    <xf numFmtId="4" fontId="9" fillId="0" borderId="1" xfId="0" applyNumberFormat="1" applyFont="1" applyFill="1" applyBorder="1" applyAlignment="1">
      <alignment horizontal="center" textRotation="90" wrapText="1"/>
    </xf>
    <xf numFmtId="0" fontId="9" fillId="0" borderId="2" xfId="0" applyFont="1" applyFill="1" applyBorder="1" applyAlignment="1">
      <alignment horizontal="center" textRotation="90"/>
    </xf>
    <xf numFmtId="0" fontId="9" fillId="0" borderId="3" xfId="0" applyFont="1" applyFill="1" applyBorder="1" applyAlignment="1">
      <alignment horizontal="center" textRotation="90"/>
    </xf>
    <xf numFmtId="0" fontId="9" fillId="0" borderId="4" xfId="0" applyFont="1" applyFill="1" applyBorder="1" applyAlignment="1">
      <alignment horizontal="center" textRotation="90"/>
    </xf>
    <xf numFmtId="3" fontId="10" fillId="0" borderId="0" xfId="0" applyNumberFormat="1" applyFont="1" applyFill="1" applyAlignment="1">
      <alignment horizontal="center" wrapText="1"/>
    </xf>
    <xf numFmtId="3" fontId="9" fillId="0" borderId="0" xfId="0" applyNumberFormat="1" applyFont="1" applyFill="1" applyBorder="1" applyAlignment="1">
      <alignment horizontal="center" textRotation="90" wrapText="1"/>
    </xf>
    <xf numFmtId="0" fontId="9" fillId="0" borderId="0" xfId="0" applyFont="1" applyFill="1" applyBorder="1" applyAlignment="1">
      <alignment horizontal="center" textRotation="90" wrapText="1"/>
    </xf>
    <xf numFmtId="0" fontId="9" fillId="0" borderId="1" xfId="0" applyFont="1" applyFill="1" applyBorder="1" applyAlignment="1">
      <alignment horizontal="center" textRotation="90" wrapText="1"/>
    </xf>
    <xf numFmtId="3" fontId="9" fillId="0" borderId="0" xfId="0" quotePrefix="1" applyNumberFormat="1" applyFont="1" applyFill="1" applyBorder="1" applyAlignment="1">
      <alignment horizontal="center" textRotation="90" wrapText="1"/>
    </xf>
    <xf numFmtId="0" fontId="9" fillId="0" borderId="0" xfId="0" applyFont="1" applyFill="1" applyBorder="1" applyAlignment="1">
      <alignment textRotation="90" wrapText="1"/>
    </xf>
    <xf numFmtId="0" fontId="9" fillId="0" borderId="1" xfId="0" applyFont="1" applyFill="1" applyBorder="1" applyAlignment="1">
      <alignment textRotation="90" wrapText="1"/>
    </xf>
  </cellXfs>
  <cellStyles count="25">
    <cellStyle name="Normal" xfId="0" builtinId="0"/>
    <cellStyle name="Normal 10" xfId="9"/>
    <cellStyle name="Normal 11" xfId="10"/>
    <cellStyle name="Normal 12" xfId="11"/>
    <cellStyle name="Normal 13" xfId="12"/>
    <cellStyle name="Normal 14" xfId="13"/>
    <cellStyle name="Normal 15" xfId="14"/>
    <cellStyle name="Normal 16" xfId="16"/>
    <cellStyle name="Normal 17" xfId="18"/>
    <cellStyle name="Normal 18" xfId="20"/>
    <cellStyle name="Normal 19" xfId="21"/>
    <cellStyle name="Normal 2" xfId="1"/>
    <cellStyle name="Normal 20" xfId="24"/>
    <cellStyle name="Normal 3" xfId="8"/>
    <cellStyle name="Normal 4" xfId="2"/>
    <cellStyle name="Normal 5" xfId="3"/>
    <cellStyle name="Normal 6" xfId="4"/>
    <cellStyle name="Normal 7" xfId="5"/>
    <cellStyle name="Normal 8" xfId="6"/>
    <cellStyle name="Normal 9" xfId="7"/>
    <cellStyle name="Normal_FY15 Midyear Alloc.123114" xfId="23"/>
    <cellStyle name="Percent 2" xfId="15"/>
    <cellStyle name="Percent 3" xfId="17"/>
    <cellStyle name="Percent 4" xfId="19"/>
    <cellStyle name="Percent 5" xfId="22"/>
  </cellStyles>
  <dxfs count="0"/>
  <tableStyles count="0" defaultTableStyle="TableStyleMedium9" defaultPivotStyle="PivotStyleLight16"/>
  <colors>
    <mruColors>
      <color rgb="FF990033"/>
      <color rgb="FFAFFFFF"/>
      <color rgb="FF0033CC"/>
      <color rgb="FF008000"/>
      <color rgb="FF006699"/>
      <color rgb="FF00CCFF"/>
      <color rgb="FFFFCDFF"/>
      <color rgb="FFFF99FF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G715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N17" sqref="N17"/>
    </sheetView>
  </sheetViews>
  <sheetFormatPr defaultRowHeight="14.1" customHeight="1"/>
  <cols>
    <col min="1" max="1" width="3.7109375" style="1" customWidth="1"/>
    <col min="2" max="2" width="13.28515625" style="8" customWidth="1"/>
    <col min="3" max="3" width="5.42578125" style="8" customWidth="1"/>
    <col min="4" max="4" width="25.7109375" style="8" customWidth="1"/>
    <col min="5" max="5" width="7.85546875" style="2" bestFit="1" customWidth="1"/>
    <col min="6" max="6" width="11.7109375" style="2" bestFit="1" customWidth="1"/>
    <col min="7" max="7" width="11.42578125" style="2" bestFit="1" customWidth="1"/>
    <col min="8" max="8" width="7.85546875" style="4" bestFit="1" customWidth="1"/>
    <col min="9" max="9" width="10" style="2" bestFit="1" customWidth="1"/>
    <col min="10" max="10" width="7.85546875" style="4" bestFit="1" customWidth="1"/>
    <col min="11" max="11" width="8.85546875" style="4" bestFit="1" customWidth="1"/>
    <col min="12" max="12" width="8.7109375" style="4" bestFit="1" customWidth="1"/>
    <col min="13" max="13" width="7.85546875" style="4" bestFit="1" customWidth="1"/>
    <col min="14" max="14" width="10.85546875" style="2" bestFit="1" customWidth="1"/>
    <col min="15" max="15" width="8.85546875" style="4" bestFit="1" customWidth="1"/>
    <col min="16" max="16" width="5.28515625" style="4" bestFit="1" customWidth="1"/>
    <col min="17" max="17" width="6" style="4" bestFit="1" customWidth="1"/>
    <col min="18" max="18" width="8.7109375" style="4" customWidth="1"/>
    <col min="19" max="19" width="13.140625" style="6" bestFit="1" customWidth="1"/>
    <col min="20" max="20" width="15.140625" style="4" bestFit="1" customWidth="1"/>
    <col min="21" max="21" width="12.85546875" style="6" bestFit="1" customWidth="1"/>
    <col min="22" max="22" width="12.140625" style="6" bestFit="1" customWidth="1"/>
    <col min="23" max="23" width="12.140625" style="4" bestFit="1" customWidth="1"/>
    <col min="24" max="24" width="10.85546875" style="20" customWidth="1"/>
    <col min="25" max="25" width="6.140625" style="4" customWidth="1"/>
    <col min="26" max="26" width="6.28515625" style="4" customWidth="1"/>
    <col min="27" max="27" width="9.5703125" style="4" bestFit="1" customWidth="1"/>
    <col min="28" max="28" width="4.7109375" style="4" customWidth="1"/>
    <col min="29" max="29" width="6.42578125" style="4" customWidth="1"/>
    <col min="30" max="30" width="6.7109375" style="4" customWidth="1"/>
    <col min="31" max="31" width="5.85546875" style="4" customWidth="1"/>
    <col min="32" max="32" width="6.7109375" style="4" customWidth="1"/>
    <col min="33" max="33" width="7.85546875" style="2" bestFit="1" customWidth="1"/>
    <col min="34" max="34" width="4.85546875" style="4" bestFit="1" customWidth="1"/>
    <col min="35" max="35" width="6.28515625" style="4" customWidth="1"/>
    <col min="36" max="36" width="10.7109375" style="7" bestFit="1" customWidth="1"/>
    <col min="37" max="38" width="3.140625" style="8" bestFit="1" customWidth="1"/>
    <col min="39" max="16384" width="9.140625" style="8"/>
  </cols>
  <sheetData>
    <row r="1" spans="1:345" ht="14.1" customHeight="1">
      <c r="B1" s="1"/>
      <c r="C1" s="1"/>
      <c r="D1" s="1"/>
      <c r="F1" s="3" t="s">
        <v>250</v>
      </c>
      <c r="G1" s="3"/>
      <c r="I1" s="3" t="s">
        <v>857</v>
      </c>
      <c r="K1" s="54" t="s">
        <v>840</v>
      </c>
      <c r="S1" s="5" t="s">
        <v>870</v>
      </c>
      <c r="T1" s="3"/>
      <c r="W1" s="54" t="s">
        <v>862</v>
      </c>
      <c r="X1" s="62" t="s">
        <v>865</v>
      </c>
      <c r="AB1" s="63" t="s">
        <v>941</v>
      </c>
      <c r="AC1" s="66" t="s">
        <v>871</v>
      </c>
      <c r="AD1" s="66" t="s">
        <v>872</v>
      </c>
      <c r="AE1" s="66" t="s">
        <v>878</v>
      </c>
      <c r="AF1" s="66" t="s">
        <v>873</v>
      </c>
      <c r="AG1" s="55" t="s">
        <v>874</v>
      </c>
      <c r="AH1" s="55" t="s">
        <v>875</v>
      </c>
      <c r="AI1" s="57" t="s">
        <v>943</v>
      </c>
      <c r="AJ1" s="47" t="s">
        <v>880</v>
      </c>
      <c r="AK1" s="59" t="s">
        <v>876</v>
      </c>
      <c r="AL1" s="59" t="s">
        <v>877</v>
      </c>
    </row>
    <row r="2" spans="1:345" ht="14.1" customHeight="1">
      <c r="E2" s="29" t="s">
        <v>841</v>
      </c>
      <c r="F2" s="29" t="s">
        <v>849</v>
      </c>
      <c r="G2" s="3" t="s">
        <v>855</v>
      </c>
      <c r="H2" s="54" t="s">
        <v>857</v>
      </c>
      <c r="I2" s="3" t="s">
        <v>241</v>
      </c>
      <c r="J2" s="54" t="s">
        <v>242</v>
      </c>
      <c r="K2" s="54" t="s">
        <v>859</v>
      </c>
      <c r="L2" s="54" t="s">
        <v>244</v>
      </c>
      <c r="M2" s="54" t="s">
        <v>246</v>
      </c>
      <c r="N2" s="3" t="s">
        <v>213</v>
      </c>
      <c r="O2" s="54" t="s">
        <v>249</v>
      </c>
      <c r="P2" s="54" t="s">
        <v>251</v>
      </c>
      <c r="Q2" s="54" t="s">
        <v>860</v>
      </c>
      <c r="R2" s="54"/>
      <c r="S2" s="5" t="s">
        <v>850</v>
      </c>
      <c r="T2" s="3" t="s">
        <v>854</v>
      </c>
      <c r="U2" s="5" t="s">
        <v>852</v>
      </c>
      <c r="V2" s="5" t="s">
        <v>851</v>
      </c>
      <c r="W2" s="54" t="s">
        <v>944</v>
      </c>
      <c r="X2" s="62"/>
      <c r="Y2" s="54" t="s">
        <v>843</v>
      </c>
      <c r="Z2" s="54"/>
      <c r="AA2" s="38" t="s">
        <v>844</v>
      </c>
      <c r="AB2" s="64"/>
      <c r="AC2" s="67"/>
      <c r="AD2" s="67"/>
      <c r="AE2" s="67"/>
      <c r="AF2" s="67"/>
      <c r="AG2" s="55"/>
      <c r="AH2" s="55"/>
      <c r="AI2" s="57"/>
      <c r="AJ2" s="48" t="s">
        <v>845</v>
      </c>
      <c r="AK2" s="60"/>
      <c r="AL2" s="60"/>
    </row>
    <row r="3" spans="1:345" s="11" customFormat="1" ht="14.1" customHeight="1">
      <c r="A3" s="9" t="s">
        <v>864</v>
      </c>
      <c r="B3" s="10"/>
      <c r="C3" s="9" t="s">
        <v>240</v>
      </c>
      <c r="E3" s="42" t="s">
        <v>842</v>
      </c>
      <c r="F3" s="13">
        <v>1592</v>
      </c>
      <c r="G3" s="12" t="s">
        <v>856</v>
      </c>
      <c r="H3" s="14" t="s">
        <v>241</v>
      </c>
      <c r="I3" s="12" t="s">
        <v>858</v>
      </c>
      <c r="J3" s="14" t="s">
        <v>243</v>
      </c>
      <c r="K3" s="14" t="s">
        <v>867</v>
      </c>
      <c r="L3" s="14" t="s">
        <v>245</v>
      </c>
      <c r="M3" s="14" t="s">
        <v>247</v>
      </c>
      <c r="N3" s="12" t="s">
        <v>248</v>
      </c>
      <c r="O3" s="14" t="s">
        <v>250</v>
      </c>
      <c r="P3" s="14" t="s">
        <v>252</v>
      </c>
      <c r="Q3" s="10" t="s">
        <v>861</v>
      </c>
      <c r="R3" s="14" t="s">
        <v>253</v>
      </c>
      <c r="S3" s="15">
        <v>72.13</v>
      </c>
      <c r="T3" s="14" t="s">
        <v>855</v>
      </c>
      <c r="U3" s="16" t="s">
        <v>853</v>
      </c>
      <c r="V3" s="16" t="s">
        <v>863</v>
      </c>
      <c r="W3" s="14">
        <v>20</v>
      </c>
      <c r="X3" s="17" t="s">
        <v>866</v>
      </c>
      <c r="Y3" s="14" t="s">
        <v>37</v>
      </c>
      <c r="Z3" s="14" t="s">
        <v>214</v>
      </c>
      <c r="AA3" s="17" t="s">
        <v>845</v>
      </c>
      <c r="AB3" s="65"/>
      <c r="AC3" s="68"/>
      <c r="AD3" s="68"/>
      <c r="AE3" s="68"/>
      <c r="AF3" s="68"/>
      <c r="AG3" s="56"/>
      <c r="AH3" s="56"/>
      <c r="AI3" s="58"/>
      <c r="AJ3" s="49" t="s">
        <v>942</v>
      </c>
      <c r="AK3" s="61"/>
      <c r="AL3" s="61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</row>
    <row r="4" spans="1:345" ht="15.95" customHeight="1">
      <c r="A4" s="34" t="s">
        <v>143</v>
      </c>
      <c r="B4" s="34" t="s">
        <v>254</v>
      </c>
      <c r="C4" s="34" t="s">
        <v>42</v>
      </c>
      <c r="D4" s="34" t="s">
        <v>255</v>
      </c>
      <c r="E4" s="18">
        <v>281.54000000000002</v>
      </c>
      <c r="F4" s="2">
        <f>SUM(E4*$F$3)</f>
        <v>448211.68000000005</v>
      </c>
      <c r="G4" s="45">
        <v>46495.46</v>
      </c>
      <c r="H4" s="35">
        <v>9246</v>
      </c>
      <c r="I4" s="2">
        <f t="shared" ref="I4:I67" si="0">ROUND(H4*0.75,2)</f>
        <v>6934.5</v>
      </c>
      <c r="J4" s="35">
        <v>21306</v>
      </c>
      <c r="K4" s="35">
        <v>0</v>
      </c>
      <c r="L4" s="35">
        <v>0</v>
      </c>
      <c r="M4" s="35">
        <v>28183</v>
      </c>
      <c r="N4" s="2">
        <f t="shared" ref="N4:N67" si="1">SUM(G4+I4+J4+K4+L4+M4)</f>
        <v>102918.95999999999</v>
      </c>
      <c r="O4" s="4">
        <f t="shared" ref="O4:O67" si="2">IF(F4&gt;N4,ROUND(SUM(F4-N4),0),0)</f>
        <v>345293</v>
      </c>
      <c r="P4" s="35">
        <v>120</v>
      </c>
      <c r="Q4" s="35">
        <v>64</v>
      </c>
      <c r="R4" s="4">
        <f t="shared" ref="R4:R67" si="3">ROUND(SUM(P4*Q4*1.39),0)</f>
        <v>10675</v>
      </c>
      <c r="S4" s="6">
        <f>ROUND(SUM(E4*$S$3),4)</f>
        <v>20307.480200000002</v>
      </c>
      <c r="T4" s="43">
        <v>3099697</v>
      </c>
      <c r="U4" s="6">
        <f t="shared" ref="U4:U67" si="4">ROUND(T4/1000,4)</f>
        <v>3099.6970000000001</v>
      </c>
      <c r="V4" s="6">
        <f t="shared" ref="V4:V67" si="5">IF(S4-U4&lt;0,0,S4-U4)</f>
        <v>17207.783200000002</v>
      </c>
      <c r="W4" s="4">
        <f t="shared" ref="W4:W67" si="6">IF(V4&gt;0,ROUND(SUM(V4*$W$3),0),0)</f>
        <v>344156</v>
      </c>
      <c r="X4" s="20">
        <f t="shared" ref="X4:X67" si="7">SUM(O4+R4+W4)</f>
        <v>700124</v>
      </c>
      <c r="Y4" s="21">
        <v>0</v>
      </c>
      <c r="Z4" s="19">
        <v>0</v>
      </c>
      <c r="AA4" s="4">
        <f t="shared" ref="AA4:AA67" si="8">ROUND(X4+Z4,0)</f>
        <v>700124</v>
      </c>
      <c r="AB4" s="21">
        <v>713</v>
      </c>
      <c r="AC4" s="21"/>
      <c r="AD4" s="21">
        <v>0</v>
      </c>
      <c r="AE4" s="21"/>
      <c r="AF4" s="21"/>
      <c r="AG4" s="26">
        <v>0</v>
      </c>
      <c r="AH4" s="26"/>
      <c r="AI4" s="26"/>
      <c r="AJ4" s="50">
        <f>SUM(AA4-AB4-AC4-AD4-AE4-AF4+AG4-AH4+AI4)</f>
        <v>699411</v>
      </c>
      <c r="AK4" s="52" t="str">
        <f t="shared" ref="AK4:AK67" si="9">IF(O4&gt;0," ",1)</f>
        <v xml:space="preserve"> </v>
      </c>
      <c r="AL4" s="52" t="str">
        <f t="shared" ref="AL4:AL67" si="10">IF(W4&gt;0," ",1)</f>
        <v xml:space="preserve"> </v>
      </c>
    </row>
    <row r="5" spans="1:345" ht="15.95" customHeight="1">
      <c r="A5" s="34" t="s">
        <v>143</v>
      </c>
      <c r="B5" s="34" t="s">
        <v>254</v>
      </c>
      <c r="C5" s="34" t="s">
        <v>146</v>
      </c>
      <c r="D5" s="34" t="s">
        <v>256</v>
      </c>
      <c r="E5" s="18">
        <v>1123.83</v>
      </c>
      <c r="F5" s="2">
        <f t="shared" ref="F5:F68" si="11">SUM(E5*$F$3)</f>
        <v>1789137.3599999999</v>
      </c>
      <c r="G5" s="45">
        <v>48409.53</v>
      </c>
      <c r="H5" s="35">
        <v>44370</v>
      </c>
      <c r="I5" s="2">
        <f t="shared" si="0"/>
        <v>33277.5</v>
      </c>
      <c r="J5" s="35">
        <v>101601</v>
      </c>
      <c r="K5" s="35">
        <v>0</v>
      </c>
      <c r="L5" s="35">
        <v>0</v>
      </c>
      <c r="M5" s="35">
        <v>31295</v>
      </c>
      <c r="N5" s="2">
        <f t="shared" si="1"/>
        <v>214583.03</v>
      </c>
      <c r="O5" s="4">
        <f t="shared" si="2"/>
        <v>1574554</v>
      </c>
      <c r="P5" s="35">
        <v>599</v>
      </c>
      <c r="Q5" s="35">
        <v>33</v>
      </c>
      <c r="R5" s="4">
        <f t="shared" si="3"/>
        <v>27476</v>
      </c>
      <c r="S5" s="6">
        <f t="shared" ref="S5:S68" si="12">ROUND(SUM(E5*$S$3),4)</f>
        <v>81061.857900000003</v>
      </c>
      <c r="T5" s="43">
        <v>3227302</v>
      </c>
      <c r="U5" s="6">
        <f t="shared" si="4"/>
        <v>3227.3020000000001</v>
      </c>
      <c r="V5" s="6">
        <f t="shared" si="5"/>
        <v>77834.555900000007</v>
      </c>
      <c r="W5" s="4">
        <f t="shared" si="6"/>
        <v>1556691</v>
      </c>
      <c r="X5" s="20">
        <f t="shared" si="7"/>
        <v>3158721</v>
      </c>
      <c r="Y5" s="21">
        <v>0</v>
      </c>
      <c r="Z5" s="19">
        <v>0</v>
      </c>
      <c r="AA5" s="4">
        <f t="shared" si="8"/>
        <v>3158721</v>
      </c>
      <c r="AB5" s="21"/>
      <c r="AC5" s="21"/>
      <c r="AD5" s="21">
        <v>0</v>
      </c>
      <c r="AE5" s="21"/>
      <c r="AF5" s="21"/>
      <c r="AG5" s="26">
        <v>0</v>
      </c>
      <c r="AH5" s="26"/>
      <c r="AI5" s="26"/>
      <c r="AJ5" s="50">
        <f t="shared" ref="AJ5:AJ68" si="13">SUM(AA5-AB5-AC5-AD5-AE5-AF5+AG5-AH5+AI5)</f>
        <v>3158721</v>
      </c>
      <c r="AK5" s="52" t="str">
        <f t="shared" si="9"/>
        <v xml:space="preserve"> </v>
      </c>
      <c r="AL5" s="52" t="str">
        <f t="shared" si="10"/>
        <v xml:space="preserve"> </v>
      </c>
    </row>
    <row r="6" spans="1:345" ht="15.95" customHeight="1">
      <c r="A6" s="34" t="s">
        <v>143</v>
      </c>
      <c r="B6" s="34" t="s">
        <v>254</v>
      </c>
      <c r="C6" s="34" t="s">
        <v>147</v>
      </c>
      <c r="D6" s="34" t="s">
        <v>257</v>
      </c>
      <c r="E6" s="18">
        <v>351.2</v>
      </c>
      <c r="F6" s="2">
        <f t="shared" si="11"/>
        <v>559110.40000000002</v>
      </c>
      <c r="G6" s="45">
        <v>17804.34</v>
      </c>
      <c r="H6" s="35">
        <v>12220</v>
      </c>
      <c r="I6" s="2">
        <f t="shared" si="0"/>
        <v>9165</v>
      </c>
      <c r="J6" s="35">
        <v>28232</v>
      </c>
      <c r="K6" s="35">
        <v>0</v>
      </c>
      <c r="L6" s="35">
        <v>0</v>
      </c>
      <c r="M6" s="35">
        <v>11305</v>
      </c>
      <c r="N6" s="2">
        <f t="shared" si="1"/>
        <v>66506.34</v>
      </c>
      <c r="O6" s="4">
        <f t="shared" si="2"/>
        <v>492604</v>
      </c>
      <c r="P6" s="35">
        <v>153</v>
      </c>
      <c r="Q6" s="35">
        <v>48</v>
      </c>
      <c r="R6" s="4">
        <f t="shared" si="3"/>
        <v>10208</v>
      </c>
      <c r="S6" s="6">
        <f t="shared" si="12"/>
        <v>25332.056</v>
      </c>
      <c r="T6" s="43">
        <v>1186956</v>
      </c>
      <c r="U6" s="6">
        <f t="shared" si="4"/>
        <v>1186.9559999999999</v>
      </c>
      <c r="V6" s="6">
        <f t="shared" si="5"/>
        <v>24145.100000000002</v>
      </c>
      <c r="W6" s="4">
        <f t="shared" si="6"/>
        <v>482902</v>
      </c>
      <c r="X6" s="20">
        <f t="shared" si="7"/>
        <v>985714</v>
      </c>
      <c r="Y6" s="21">
        <v>0</v>
      </c>
      <c r="Z6" s="19">
        <v>0</v>
      </c>
      <c r="AA6" s="4">
        <f t="shared" si="8"/>
        <v>985714</v>
      </c>
      <c r="AB6" s="21"/>
      <c r="AC6" s="21"/>
      <c r="AD6" s="21">
        <v>0</v>
      </c>
      <c r="AE6" s="21"/>
      <c r="AF6" s="21"/>
      <c r="AG6" s="26">
        <v>0</v>
      </c>
      <c r="AH6" s="26"/>
      <c r="AI6" s="26"/>
      <c r="AJ6" s="50">
        <f t="shared" si="13"/>
        <v>985714</v>
      </c>
      <c r="AK6" s="52" t="str">
        <f t="shared" si="9"/>
        <v xml:space="preserve"> </v>
      </c>
      <c r="AL6" s="52" t="str">
        <f t="shared" si="10"/>
        <v xml:space="preserve"> </v>
      </c>
    </row>
    <row r="7" spans="1:345" ht="15.95" customHeight="1">
      <c r="A7" s="34" t="s">
        <v>143</v>
      </c>
      <c r="B7" s="34" t="s">
        <v>254</v>
      </c>
      <c r="C7" s="34" t="s">
        <v>40</v>
      </c>
      <c r="D7" s="34" t="s">
        <v>258</v>
      </c>
      <c r="E7" s="18">
        <v>590.48</v>
      </c>
      <c r="F7" s="2">
        <f t="shared" si="11"/>
        <v>940044.16</v>
      </c>
      <c r="G7" s="45">
        <v>47640.75</v>
      </c>
      <c r="H7" s="35">
        <v>20496</v>
      </c>
      <c r="I7" s="2">
        <f t="shared" si="0"/>
        <v>15372</v>
      </c>
      <c r="J7" s="35">
        <v>47153</v>
      </c>
      <c r="K7" s="35">
        <v>0</v>
      </c>
      <c r="L7" s="35">
        <v>0</v>
      </c>
      <c r="M7" s="35">
        <v>16305</v>
      </c>
      <c r="N7" s="2">
        <f t="shared" si="1"/>
        <v>126470.75</v>
      </c>
      <c r="O7" s="4">
        <f t="shared" si="2"/>
        <v>813573</v>
      </c>
      <c r="P7" s="35">
        <v>342</v>
      </c>
      <c r="Q7" s="35">
        <v>33</v>
      </c>
      <c r="R7" s="4">
        <f t="shared" si="3"/>
        <v>15688</v>
      </c>
      <c r="S7" s="6">
        <f t="shared" si="12"/>
        <v>42591.322399999997</v>
      </c>
      <c r="T7" s="43">
        <v>3176050</v>
      </c>
      <c r="U7" s="6">
        <f t="shared" si="4"/>
        <v>3176.05</v>
      </c>
      <c r="V7" s="6">
        <f t="shared" si="5"/>
        <v>39415.272399999994</v>
      </c>
      <c r="W7" s="4">
        <f t="shared" si="6"/>
        <v>788305</v>
      </c>
      <c r="X7" s="20">
        <f t="shared" si="7"/>
        <v>1617566</v>
      </c>
      <c r="Y7" s="21">
        <v>0</v>
      </c>
      <c r="Z7" s="19">
        <v>0</v>
      </c>
      <c r="AA7" s="4">
        <f t="shared" si="8"/>
        <v>1617566</v>
      </c>
      <c r="AB7" s="21"/>
      <c r="AC7" s="21"/>
      <c r="AD7" s="21">
        <v>0</v>
      </c>
      <c r="AE7" s="21"/>
      <c r="AF7" s="21"/>
      <c r="AG7" s="26">
        <v>0</v>
      </c>
      <c r="AH7" s="26"/>
      <c r="AI7" s="26"/>
      <c r="AJ7" s="50">
        <f t="shared" si="13"/>
        <v>1617566</v>
      </c>
      <c r="AK7" s="52" t="str">
        <f t="shared" si="9"/>
        <v xml:space="preserve"> </v>
      </c>
      <c r="AL7" s="52" t="str">
        <f t="shared" si="10"/>
        <v xml:space="preserve"> </v>
      </c>
    </row>
    <row r="8" spans="1:345" ht="15.95" customHeight="1">
      <c r="A8" s="34" t="s">
        <v>143</v>
      </c>
      <c r="B8" s="34" t="s">
        <v>254</v>
      </c>
      <c r="C8" s="34" t="s">
        <v>41</v>
      </c>
      <c r="D8" s="34" t="s">
        <v>259</v>
      </c>
      <c r="E8" s="18">
        <v>240.81</v>
      </c>
      <c r="F8" s="2">
        <f t="shared" si="11"/>
        <v>383369.52</v>
      </c>
      <c r="G8" s="45">
        <v>20861.7</v>
      </c>
      <c r="H8" s="35">
        <v>8589</v>
      </c>
      <c r="I8" s="2">
        <f t="shared" si="0"/>
        <v>6441.75</v>
      </c>
      <c r="J8" s="35">
        <v>19722</v>
      </c>
      <c r="K8" s="35">
        <v>0</v>
      </c>
      <c r="L8" s="35">
        <v>0</v>
      </c>
      <c r="M8" s="35">
        <v>6360</v>
      </c>
      <c r="N8" s="2">
        <f t="shared" si="1"/>
        <v>53385.45</v>
      </c>
      <c r="O8" s="4">
        <f t="shared" si="2"/>
        <v>329984</v>
      </c>
      <c r="P8" s="35">
        <v>126</v>
      </c>
      <c r="Q8" s="35">
        <v>33</v>
      </c>
      <c r="R8" s="4">
        <f t="shared" si="3"/>
        <v>5780</v>
      </c>
      <c r="S8" s="6">
        <f t="shared" si="12"/>
        <v>17369.6253</v>
      </c>
      <c r="T8" s="43">
        <v>1390780</v>
      </c>
      <c r="U8" s="6">
        <f t="shared" si="4"/>
        <v>1390.78</v>
      </c>
      <c r="V8" s="6">
        <f t="shared" si="5"/>
        <v>15978.845299999999</v>
      </c>
      <c r="W8" s="4">
        <f t="shared" si="6"/>
        <v>319577</v>
      </c>
      <c r="X8" s="20">
        <f t="shared" si="7"/>
        <v>655341</v>
      </c>
      <c r="Y8" s="21">
        <v>0</v>
      </c>
      <c r="Z8" s="19">
        <v>0</v>
      </c>
      <c r="AA8" s="4">
        <f t="shared" si="8"/>
        <v>655341</v>
      </c>
      <c r="AB8" s="21"/>
      <c r="AC8" s="21"/>
      <c r="AD8" s="21">
        <v>0</v>
      </c>
      <c r="AE8" s="21"/>
      <c r="AF8" s="21"/>
      <c r="AG8" s="26">
        <v>0</v>
      </c>
      <c r="AH8" s="26"/>
      <c r="AI8" s="26"/>
      <c r="AJ8" s="50">
        <f t="shared" si="13"/>
        <v>655341</v>
      </c>
      <c r="AK8" s="52" t="str">
        <f t="shared" si="9"/>
        <v xml:space="preserve"> </v>
      </c>
      <c r="AL8" s="52" t="str">
        <f t="shared" si="10"/>
        <v xml:space="preserve"> </v>
      </c>
    </row>
    <row r="9" spans="1:345" ht="15.95" customHeight="1">
      <c r="A9" s="34" t="s">
        <v>143</v>
      </c>
      <c r="B9" s="34" t="s">
        <v>254</v>
      </c>
      <c r="C9" s="34" t="s">
        <v>206</v>
      </c>
      <c r="D9" s="34" t="s">
        <v>260</v>
      </c>
      <c r="E9" s="18">
        <v>210.9</v>
      </c>
      <c r="F9" s="2">
        <f t="shared" si="11"/>
        <v>335752.8</v>
      </c>
      <c r="G9" s="45">
        <v>23214.63</v>
      </c>
      <c r="H9" s="35">
        <v>5810</v>
      </c>
      <c r="I9" s="2">
        <f t="shared" si="0"/>
        <v>4357.5</v>
      </c>
      <c r="J9" s="35">
        <v>13649</v>
      </c>
      <c r="K9" s="35">
        <v>0</v>
      </c>
      <c r="L9" s="35">
        <v>0</v>
      </c>
      <c r="M9" s="35">
        <v>16754</v>
      </c>
      <c r="N9" s="2">
        <f t="shared" si="1"/>
        <v>57975.130000000005</v>
      </c>
      <c r="O9" s="4">
        <f t="shared" si="2"/>
        <v>277778</v>
      </c>
      <c r="P9" s="35">
        <v>83</v>
      </c>
      <c r="Q9" s="35">
        <v>81</v>
      </c>
      <c r="R9" s="4">
        <f t="shared" si="3"/>
        <v>9345</v>
      </c>
      <c r="S9" s="6">
        <f t="shared" si="12"/>
        <v>15212.217000000001</v>
      </c>
      <c r="T9" s="43">
        <v>1547642</v>
      </c>
      <c r="U9" s="6">
        <f t="shared" si="4"/>
        <v>1547.6420000000001</v>
      </c>
      <c r="V9" s="6">
        <f t="shared" si="5"/>
        <v>13664.575000000001</v>
      </c>
      <c r="W9" s="4">
        <f t="shared" si="6"/>
        <v>273292</v>
      </c>
      <c r="X9" s="20">
        <f t="shared" si="7"/>
        <v>560415</v>
      </c>
      <c r="Y9" s="21">
        <v>0</v>
      </c>
      <c r="Z9" s="19">
        <v>0</v>
      </c>
      <c r="AA9" s="4">
        <f t="shared" si="8"/>
        <v>560415</v>
      </c>
      <c r="AB9" s="21"/>
      <c r="AC9" s="21"/>
      <c r="AD9" s="21">
        <v>0</v>
      </c>
      <c r="AE9" s="21"/>
      <c r="AF9" s="21"/>
      <c r="AG9" s="26">
        <v>0</v>
      </c>
      <c r="AH9" s="26"/>
      <c r="AI9" s="26"/>
      <c r="AJ9" s="50">
        <f t="shared" si="13"/>
        <v>560415</v>
      </c>
      <c r="AK9" s="52" t="str">
        <f t="shared" si="9"/>
        <v xml:space="preserve"> </v>
      </c>
      <c r="AL9" s="52" t="str">
        <f t="shared" si="10"/>
        <v xml:space="preserve"> </v>
      </c>
    </row>
    <row r="10" spans="1:345" ht="15.95" customHeight="1">
      <c r="A10" s="34" t="s">
        <v>143</v>
      </c>
      <c r="B10" s="34" t="s">
        <v>254</v>
      </c>
      <c r="C10" s="34" t="s">
        <v>207</v>
      </c>
      <c r="D10" s="34" t="s">
        <v>261</v>
      </c>
      <c r="E10" s="18">
        <v>603.21</v>
      </c>
      <c r="F10" s="2">
        <f t="shared" si="11"/>
        <v>960310.32000000007</v>
      </c>
      <c r="G10" s="45">
        <v>130101.99</v>
      </c>
      <c r="H10" s="35">
        <v>20816</v>
      </c>
      <c r="I10" s="2">
        <f t="shared" si="0"/>
        <v>15612</v>
      </c>
      <c r="J10" s="35">
        <v>53057</v>
      </c>
      <c r="K10" s="35">
        <v>0</v>
      </c>
      <c r="L10" s="35">
        <v>140845</v>
      </c>
      <c r="M10" s="35">
        <v>40453</v>
      </c>
      <c r="N10" s="2">
        <f t="shared" si="1"/>
        <v>380068.99</v>
      </c>
      <c r="O10" s="4">
        <f t="shared" si="2"/>
        <v>580241</v>
      </c>
      <c r="P10" s="35">
        <v>256</v>
      </c>
      <c r="Q10" s="35">
        <v>57</v>
      </c>
      <c r="R10" s="4">
        <f t="shared" si="3"/>
        <v>20283</v>
      </c>
      <c r="S10" s="6">
        <f t="shared" si="12"/>
        <v>43509.537300000004</v>
      </c>
      <c r="T10" s="43">
        <v>8673466</v>
      </c>
      <c r="U10" s="6">
        <f t="shared" si="4"/>
        <v>8673.4660000000003</v>
      </c>
      <c r="V10" s="6">
        <f t="shared" si="5"/>
        <v>34836.071300000003</v>
      </c>
      <c r="W10" s="4">
        <f t="shared" si="6"/>
        <v>696721</v>
      </c>
      <c r="X10" s="20">
        <f t="shared" si="7"/>
        <v>1297245</v>
      </c>
      <c r="Y10" s="21">
        <v>0</v>
      </c>
      <c r="Z10" s="19">
        <v>0</v>
      </c>
      <c r="AA10" s="4">
        <f t="shared" si="8"/>
        <v>1297245</v>
      </c>
      <c r="AB10" s="21"/>
      <c r="AC10" s="21"/>
      <c r="AD10" s="21">
        <v>0</v>
      </c>
      <c r="AE10" s="21"/>
      <c r="AF10" s="21"/>
      <c r="AG10" s="26">
        <v>0</v>
      </c>
      <c r="AH10" s="26"/>
      <c r="AI10" s="26"/>
      <c r="AJ10" s="50">
        <f t="shared" si="13"/>
        <v>1297245</v>
      </c>
      <c r="AK10" s="52" t="str">
        <f t="shared" si="9"/>
        <v xml:space="preserve"> </v>
      </c>
      <c r="AL10" s="52" t="str">
        <f t="shared" si="10"/>
        <v xml:space="preserve"> </v>
      </c>
    </row>
    <row r="11" spans="1:345" ht="15.95" customHeight="1">
      <c r="A11" s="34" t="s">
        <v>143</v>
      </c>
      <c r="B11" s="34" t="s">
        <v>254</v>
      </c>
      <c r="C11" s="34" t="s">
        <v>208</v>
      </c>
      <c r="D11" s="34" t="s">
        <v>262</v>
      </c>
      <c r="E11" s="18">
        <v>1871.08</v>
      </c>
      <c r="F11" s="2">
        <f t="shared" si="11"/>
        <v>2978759.36</v>
      </c>
      <c r="G11" s="45">
        <v>342010.39</v>
      </c>
      <c r="H11" s="35">
        <v>70455</v>
      </c>
      <c r="I11" s="2">
        <f t="shared" si="0"/>
        <v>52841.25</v>
      </c>
      <c r="J11" s="35">
        <v>164907</v>
      </c>
      <c r="K11" s="35">
        <v>0</v>
      </c>
      <c r="L11" s="35">
        <v>408245</v>
      </c>
      <c r="M11" s="35">
        <v>177900</v>
      </c>
      <c r="N11" s="2">
        <f t="shared" si="1"/>
        <v>1145903.6400000001</v>
      </c>
      <c r="O11" s="4">
        <f t="shared" si="2"/>
        <v>1832856</v>
      </c>
      <c r="P11" s="35">
        <v>842</v>
      </c>
      <c r="Q11" s="35">
        <v>68</v>
      </c>
      <c r="R11" s="4">
        <f t="shared" si="3"/>
        <v>79586</v>
      </c>
      <c r="S11" s="6">
        <f t="shared" si="12"/>
        <v>134961.00039999999</v>
      </c>
      <c r="T11" s="43">
        <v>22783810</v>
      </c>
      <c r="U11" s="6">
        <f t="shared" si="4"/>
        <v>22783.81</v>
      </c>
      <c r="V11" s="6">
        <f t="shared" si="5"/>
        <v>112177.19039999999</v>
      </c>
      <c r="W11" s="4">
        <f t="shared" si="6"/>
        <v>2243544</v>
      </c>
      <c r="X11" s="20">
        <f t="shared" si="7"/>
        <v>4155986</v>
      </c>
      <c r="Y11" s="21">
        <v>0</v>
      </c>
      <c r="Z11" s="19">
        <v>0</v>
      </c>
      <c r="AA11" s="4">
        <f t="shared" si="8"/>
        <v>4155986</v>
      </c>
      <c r="AB11" s="21"/>
      <c r="AC11" s="21"/>
      <c r="AD11" s="21">
        <v>0</v>
      </c>
      <c r="AE11" s="21"/>
      <c r="AF11" s="21"/>
      <c r="AG11" s="26">
        <v>0</v>
      </c>
      <c r="AH11" s="26"/>
      <c r="AI11" s="26"/>
      <c r="AJ11" s="50">
        <f t="shared" si="13"/>
        <v>4155986</v>
      </c>
      <c r="AK11" s="52" t="str">
        <f t="shared" si="9"/>
        <v xml:space="preserve"> </v>
      </c>
      <c r="AL11" s="52" t="str">
        <f t="shared" si="10"/>
        <v xml:space="preserve"> </v>
      </c>
    </row>
    <row r="12" spans="1:345" ht="15.95" customHeight="1">
      <c r="A12" s="34" t="s">
        <v>143</v>
      </c>
      <c r="B12" s="34" t="s">
        <v>254</v>
      </c>
      <c r="C12" s="34" t="s">
        <v>209</v>
      </c>
      <c r="D12" s="34" t="s">
        <v>263</v>
      </c>
      <c r="E12" s="18">
        <v>2369.88</v>
      </c>
      <c r="F12" s="2">
        <f t="shared" si="11"/>
        <v>3772848.96</v>
      </c>
      <c r="G12" s="45">
        <v>395294.87</v>
      </c>
      <c r="H12" s="35">
        <v>85115</v>
      </c>
      <c r="I12" s="2">
        <f t="shared" si="0"/>
        <v>63836.25</v>
      </c>
      <c r="J12" s="35">
        <v>195867</v>
      </c>
      <c r="K12" s="35">
        <v>0</v>
      </c>
      <c r="L12" s="35">
        <v>543756</v>
      </c>
      <c r="M12" s="35">
        <v>88966</v>
      </c>
      <c r="N12" s="2">
        <f t="shared" si="1"/>
        <v>1287720.1200000001</v>
      </c>
      <c r="O12" s="4">
        <f t="shared" si="2"/>
        <v>2485129</v>
      </c>
      <c r="P12" s="35">
        <v>932</v>
      </c>
      <c r="Q12" s="35">
        <v>66</v>
      </c>
      <c r="R12" s="4">
        <f t="shared" si="3"/>
        <v>85502</v>
      </c>
      <c r="S12" s="6">
        <f t="shared" si="12"/>
        <v>170939.44440000001</v>
      </c>
      <c r="T12" s="43">
        <v>26352991</v>
      </c>
      <c r="U12" s="6">
        <f t="shared" si="4"/>
        <v>26352.991000000002</v>
      </c>
      <c r="V12" s="6">
        <f t="shared" si="5"/>
        <v>144586.4534</v>
      </c>
      <c r="W12" s="4">
        <f t="shared" si="6"/>
        <v>2891729</v>
      </c>
      <c r="X12" s="20">
        <f t="shared" si="7"/>
        <v>5462360</v>
      </c>
      <c r="Y12" s="21">
        <v>0</v>
      </c>
      <c r="Z12" s="19">
        <v>0</v>
      </c>
      <c r="AA12" s="4">
        <f t="shared" si="8"/>
        <v>5462360</v>
      </c>
      <c r="AB12" s="21"/>
      <c r="AC12" s="21"/>
      <c r="AD12" s="21">
        <v>0</v>
      </c>
      <c r="AE12" s="21"/>
      <c r="AF12" s="21"/>
      <c r="AG12" s="26">
        <v>0</v>
      </c>
      <c r="AH12" s="26"/>
      <c r="AI12" s="26"/>
      <c r="AJ12" s="50">
        <f t="shared" si="13"/>
        <v>5462360</v>
      </c>
      <c r="AK12" s="52" t="str">
        <f t="shared" si="9"/>
        <v xml:space="preserve"> </v>
      </c>
      <c r="AL12" s="52" t="str">
        <f t="shared" si="10"/>
        <v xml:space="preserve"> </v>
      </c>
    </row>
    <row r="13" spans="1:345" ht="15.95" customHeight="1">
      <c r="A13" s="34" t="s">
        <v>143</v>
      </c>
      <c r="B13" s="34" t="s">
        <v>254</v>
      </c>
      <c r="C13" s="34" t="s">
        <v>238</v>
      </c>
      <c r="D13" s="34" t="s">
        <v>264</v>
      </c>
      <c r="E13" s="18">
        <v>342.85</v>
      </c>
      <c r="F13" s="2">
        <f t="shared" si="11"/>
        <v>545817.20000000007</v>
      </c>
      <c r="G13" s="45">
        <v>29730.51</v>
      </c>
      <c r="H13" s="35">
        <v>11405</v>
      </c>
      <c r="I13" s="2">
        <f t="shared" si="0"/>
        <v>8553.75</v>
      </c>
      <c r="J13" s="35">
        <v>26377</v>
      </c>
      <c r="K13" s="35">
        <v>0</v>
      </c>
      <c r="L13" s="35">
        <v>88706</v>
      </c>
      <c r="M13" s="35">
        <v>14118</v>
      </c>
      <c r="N13" s="2">
        <f t="shared" si="1"/>
        <v>167485.26</v>
      </c>
      <c r="O13" s="4">
        <f t="shared" si="2"/>
        <v>378332</v>
      </c>
      <c r="P13" s="35">
        <v>165</v>
      </c>
      <c r="Q13" s="35">
        <v>92</v>
      </c>
      <c r="R13" s="4">
        <f t="shared" si="3"/>
        <v>21100</v>
      </c>
      <c r="S13" s="6">
        <f t="shared" si="12"/>
        <v>24729.770499999999</v>
      </c>
      <c r="T13" s="43">
        <v>1982034</v>
      </c>
      <c r="U13" s="6">
        <f t="shared" si="4"/>
        <v>1982.0340000000001</v>
      </c>
      <c r="V13" s="6">
        <f t="shared" si="5"/>
        <v>22747.736499999999</v>
      </c>
      <c r="W13" s="4">
        <f t="shared" si="6"/>
        <v>454955</v>
      </c>
      <c r="X13" s="20">
        <f t="shared" si="7"/>
        <v>854387</v>
      </c>
      <c r="Y13" s="21">
        <v>0</v>
      </c>
      <c r="Z13" s="19">
        <v>0</v>
      </c>
      <c r="AA13" s="4">
        <f t="shared" si="8"/>
        <v>854387</v>
      </c>
      <c r="AB13" s="21"/>
      <c r="AC13" s="21"/>
      <c r="AD13" s="21">
        <v>0</v>
      </c>
      <c r="AE13" s="21"/>
      <c r="AF13" s="21"/>
      <c r="AG13" s="26">
        <v>0</v>
      </c>
      <c r="AH13" s="26"/>
      <c r="AI13" s="26"/>
      <c r="AJ13" s="50">
        <f t="shared" si="13"/>
        <v>854387</v>
      </c>
      <c r="AK13" s="52" t="str">
        <f t="shared" si="9"/>
        <v xml:space="preserve"> </v>
      </c>
      <c r="AL13" s="52" t="str">
        <f t="shared" si="10"/>
        <v xml:space="preserve"> </v>
      </c>
    </row>
    <row r="14" spans="1:345" ht="15.95" customHeight="1">
      <c r="A14" s="34" t="s">
        <v>50</v>
      </c>
      <c r="B14" s="34" t="s">
        <v>265</v>
      </c>
      <c r="C14" s="34" t="s">
        <v>51</v>
      </c>
      <c r="D14" s="34" t="s">
        <v>266</v>
      </c>
      <c r="E14" s="18">
        <v>384.14</v>
      </c>
      <c r="F14" s="2">
        <f t="shared" si="11"/>
        <v>611550.88</v>
      </c>
      <c r="G14" s="45">
        <v>697250.85</v>
      </c>
      <c r="H14" s="35">
        <v>90202</v>
      </c>
      <c r="I14" s="2">
        <f t="shared" si="0"/>
        <v>67651.5</v>
      </c>
      <c r="J14" s="35">
        <v>21248</v>
      </c>
      <c r="K14" s="35">
        <v>1252508</v>
      </c>
      <c r="L14" s="35">
        <v>73491</v>
      </c>
      <c r="M14" s="35">
        <v>264855</v>
      </c>
      <c r="N14" s="2">
        <f t="shared" si="1"/>
        <v>2377004.35</v>
      </c>
      <c r="O14" s="4">
        <f t="shared" si="2"/>
        <v>0</v>
      </c>
      <c r="P14" s="35">
        <v>138</v>
      </c>
      <c r="Q14" s="35">
        <v>139</v>
      </c>
      <c r="R14" s="4">
        <f t="shared" si="3"/>
        <v>26663</v>
      </c>
      <c r="S14" s="6">
        <f t="shared" si="12"/>
        <v>27708.018199999999</v>
      </c>
      <c r="T14" s="43">
        <v>38607467</v>
      </c>
      <c r="U14" s="6">
        <f t="shared" si="4"/>
        <v>38607.466999999997</v>
      </c>
      <c r="V14" s="6">
        <f t="shared" si="5"/>
        <v>0</v>
      </c>
      <c r="W14" s="4">
        <f t="shared" si="6"/>
        <v>0</v>
      </c>
      <c r="X14" s="20">
        <f t="shared" si="7"/>
        <v>26663</v>
      </c>
      <c r="Y14" s="21">
        <v>0</v>
      </c>
      <c r="Z14" s="19">
        <v>0</v>
      </c>
      <c r="AA14" s="4">
        <f t="shared" si="8"/>
        <v>26663</v>
      </c>
      <c r="AB14" s="21"/>
      <c r="AC14" s="21"/>
      <c r="AD14" s="21">
        <v>0</v>
      </c>
      <c r="AE14" s="21"/>
      <c r="AF14" s="21"/>
      <c r="AG14" s="26">
        <v>0</v>
      </c>
      <c r="AH14" s="26"/>
      <c r="AI14" s="26"/>
      <c r="AJ14" s="50">
        <f t="shared" si="13"/>
        <v>26663</v>
      </c>
      <c r="AK14" s="52">
        <f t="shared" si="9"/>
        <v>1</v>
      </c>
      <c r="AL14" s="52">
        <f t="shared" si="10"/>
        <v>1</v>
      </c>
    </row>
    <row r="15" spans="1:345" ht="15.95" customHeight="1">
      <c r="A15" s="34" t="s">
        <v>50</v>
      </c>
      <c r="B15" s="34" t="s">
        <v>265</v>
      </c>
      <c r="C15" s="34" t="s">
        <v>52</v>
      </c>
      <c r="D15" s="34" t="s">
        <v>267</v>
      </c>
      <c r="E15" s="18">
        <v>684.51</v>
      </c>
      <c r="F15" s="2">
        <f t="shared" si="11"/>
        <v>1089739.92</v>
      </c>
      <c r="G15" s="45">
        <v>678040.56</v>
      </c>
      <c r="H15" s="35">
        <v>227097</v>
      </c>
      <c r="I15" s="2">
        <f t="shared" si="0"/>
        <v>170322.75</v>
      </c>
      <c r="J15" s="35">
        <v>53730</v>
      </c>
      <c r="K15" s="35">
        <v>3134063</v>
      </c>
      <c r="L15" s="35">
        <v>181882</v>
      </c>
      <c r="M15" s="35">
        <v>201047</v>
      </c>
      <c r="N15" s="2">
        <f t="shared" si="1"/>
        <v>4419085.3100000005</v>
      </c>
      <c r="O15" s="4">
        <f t="shared" si="2"/>
        <v>0</v>
      </c>
      <c r="P15" s="35">
        <v>75</v>
      </c>
      <c r="Q15" s="35">
        <v>152</v>
      </c>
      <c r="R15" s="4">
        <f t="shared" si="3"/>
        <v>15846</v>
      </c>
      <c r="S15" s="6">
        <f t="shared" si="12"/>
        <v>49373.706299999998</v>
      </c>
      <c r="T15" s="43">
        <v>35675595</v>
      </c>
      <c r="U15" s="6">
        <f t="shared" si="4"/>
        <v>35675.595000000001</v>
      </c>
      <c r="V15" s="6">
        <f t="shared" si="5"/>
        <v>13698.111299999997</v>
      </c>
      <c r="W15" s="4">
        <f t="shared" si="6"/>
        <v>273962</v>
      </c>
      <c r="X15" s="20">
        <f t="shared" si="7"/>
        <v>289808</v>
      </c>
      <c r="Y15" s="21">
        <v>0</v>
      </c>
      <c r="Z15" s="19">
        <v>0</v>
      </c>
      <c r="AA15" s="4">
        <f t="shared" si="8"/>
        <v>289808</v>
      </c>
      <c r="AB15" s="21"/>
      <c r="AC15" s="21"/>
      <c r="AD15" s="21">
        <v>87262</v>
      </c>
      <c r="AE15" s="21"/>
      <c r="AF15" s="21"/>
      <c r="AG15" s="26">
        <v>0</v>
      </c>
      <c r="AH15" s="26"/>
      <c r="AI15" s="26">
        <v>273</v>
      </c>
      <c r="AJ15" s="50">
        <f t="shared" si="13"/>
        <v>202819</v>
      </c>
      <c r="AK15" s="52">
        <f t="shared" si="9"/>
        <v>1</v>
      </c>
      <c r="AL15" s="52" t="str">
        <f t="shared" si="10"/>
        <v xml:space="preserve"> </v>
      </c>
    </row>
    <row r="16" spans="1:345" ht="15.95" customHeight="1">
      <c r="A16" s="34" t="s">
        <v>50</v>
      </c>
      <c r="B16" s="34" t="s">
        <v>265</v>
      </c>
      <c r="C16" s="34" t="s">
        <v>77</v>
      </c>
      <c r="D16" s="34" t="s">
        <v>268</v>
      </c>
      <c r="E16" s="18">
        <v>586.65</v>
      </c>
      <c r="F16" s="2">
        <f t="shared" si="11"/>
        <v>933946.79999999993</v>
      </c>
      <c r="G16" s="45">
        <v>634744.75</v>
      </c>
      <c r="H16" s="35">
        <v>165939</v>
      </c>
      <c r="I16" s="2">
        <f t="shared" si="0"/>
        <v>124454.25</v>
      </c>
      <c r="J16" s="35">
        <v>39268</v>
      </c>
      <c r="K16" s="35">
        <v>2289280</v>
      </c>
      <c r="L16" s="35">
        <v>190240</v>
      </c>
      <c r="M16" s="35">
        <v>295059</v>
      </c>
      <c r="N16" s="2">
        <f t="shared" si="1"/>
        <v>3573046</v>
      </c>
      <c r="O16" s="4">
        <f t="shared" si="2"/>
        <v>0</v>
      </c>
      <c r="P16" s="35">
        <v>213</v>
      </c>
      <c r="Q16" s="35">
        <v>136</v>
      </c>
      <c r="R16" s="4">
        <f t="shared" si="3"/>
        <v>40266</v>
      </c>
      <c r="S16" s="6">
        <f t="shared" si="12"/>
        <v>42315.0645</v>
      </c>
      <c r="T16" s="43">
        <v>36740725</v>
      </c>
      <c r="U16" s="6">
        <f t="shared" si="4"/>
        <v>36740.724999999999</v>
      </c>
      <c r="V16" s="6">
        <f t="shared" si="5"/>
        <v>5574.3395000000019</v>
      </c>
      <c r="W16" s="4">
        <f t="shared" si="6"/>
        <v>111487</v>
      </c>
      <c r="X16" s="20">
        <f t="shared" si="7"/>
        <v>151753</v>
      </c>
      <c r="Y16" s="21">
        <v>0</v>
      </c>
      <c r="Z16" s="19">
        <v>0</v>
      </c>
      <c r="AA16" s="4">
        <f t="shared" si="8"/>
        <v>151753</v>
      </c>
      <c r="AB16" s="21"/>
      <c r="AC16" s="21"/>
      <c r="AD16" s="21">
        <v>125566</v>
      </c>
      <c r="AE16" s="21"/>
      <c r="AF16" s="21"/>
      <c r="AG16" s="26">
        <v>69156</v>
      </c>
      <c r="AH16" s="26"/>
      <c r="AI16" s="26"/>
      <c r="AJ16" s="50">
        <f t="shared" si="13"/>
        <v>95343</v>
      </c>
      <c r="AK16" s="52">
        <f t="shared" si="9"/>
        <v>1</v>
      </c>
      <c r="AL16" s="52" t="str">
        <f t="shared" si="10"/>
        <v xml:space="preserve"> </v>
      </c>
    </row>
    <row r="17" spans="1:38" ht="15.95" customHeight="1">
      <c r="A17" s="34" t="s">
        <v>78</v>
      </c>
      <c r="B17" s="34" t="s">
        <v>269</v>
      </c>
      <c r="C17" s="34" t="s">
        <v>79</v>
      </c>
      <c r="D17" s="34" t="s">
        <v>270</v>
      </c>
      <c r="E17" s="18">
        <v>436.33</v>
      </c>
      <c r="F17" s="2">
        <f t="shared" si="11"/>
        <v>694637.36</v>
      </c>
      <c r="G17" s="45">
        <v>112164.91</v>
      </c>
      <c r="H17" s="35">
        <v>29457</v>
      </c>
      <c r="I17" s="2">
        <f t="shared" si="0"/>
        <v>22092.75</v>
      </c>
      <c r="J17" s="35">
        <v>33718</v>
      </c>
      <c r="K17" s="35">
        <v>0</v>
      </c>
      <c r="L17" s="35">
        <v>0</v>
      </c>
      <c r="M17" s="35">
        <v>87622</v>
      </c>
      <c r="N17" s="2">
        <f t="shared" si="1"/>
        <v>255597.66</v>
      </c>
      <c r="O17" s="4">
        <f t="shared" si="2"/>
        <v>439040</v>
      </c>
      <c r="P17" s="35">
        <v>193</v>
      </c>
      <c r="Q17" s="35">
        <v>84</v>
      </c>
      <c r="R17" s="4">
        <f t="shared" si="3"/>
        <v>22535</v>
      </c>
      <c r="S17" s="6">
        <f t="shared" si="12"/>
        <v>31472.482899999999</v>
      </c>
      <c r="T17" s="43">
        <v>6830993</v>
      </c>
      <c r="U17" s="6">
        <f t="shared" si="4"/>
        <v>6830.9930000000004</v>
      </c>
      <c r="V17" s="6">
        <f t="shared" si="5"/>
        <v>24641.4899</v>
      </c>
      <c r="W17" s="4">
        <f t="shared" si="6"/>
        <v>492830</v>
      </c>
      <c r="X17" s="20">
        <f t="shared" si="7"/>
        <v>954405</v>
      </c>
      <c r="Y17" s="21">
        <v>0</v>
      </c>
      <c r="Z17" s="19">
        <v>0</v>
      </c>
      <c r="AA17" s="4">
        <f t="shared" si="8"/>
        <v>954405</v>
      </c>
      <c r="AB17" s="21"/>
      <c r="AC17" s="21"/>
      <c r="AD17" s="21">
        <v>0</v>
      </c>
      <c r="AE17" s="21"/>
      <c r="AF17" s="21"/>
      <c r="AG17" s="26">
        <v>0</v>
      </c>
      <c r="AH17" s="26"/>
      <c r="AI17" s="26"/>
      <c r="AJ17" s="50">
        <f t="shared" si="13"/>
        <v>954405</v>
      </c>
      <c r="AK17" s="52" t="str">
        <f t="shared" si="9"/>
        <v xml:space="preserve"> </v>
      </c>
      <c r="AL17" s="52" t="str">
        <f t="shared" si="10"/>
        <v xml:space="preserve"> </v>
      </c>
    </row>
    <row r="18" spans="1:38" ht="15.95" customHeight="1">
      <c r="A18" s="34" t="s">
        <v>78</v>
      </c>
      <c r="B18" s="34" t="s">
        <v>269</v>
      </c>
      <c r="C18" s="34" t="s">
        <v>146</v>
      </c>
      <c r="D18" s="34" t="s">
        <v>271</v>
      </c>
      <c r="E18" s="18">
        <v>582.41</v>
      </c>
      <c r="F18" s="2">
        <f t="shared" si="11"/>
        <v>927196.72</v>
      </c>
      <c r="G18" s="45">
        <v>104755.74</v>
      </c>
      <c r="H18" s="35">
        <v>38257</v>
      </c>
      <c r="I18" s="2">
        <f t="shared" si="0"/>
        <v>28692.75</v>
      </c>
      <c r="J18" s="35">
        <v>43711</v>
      </c>
      <c r="K18" s="35">
        <v>0</v>
      </c>
      <c r="L18" s="35">
        <v>0</v>
      </c>
      <c r="M18" s="35">
        <v>95106</v>
      </c>
      <c r="N18" s="2">
        <f t="shared" si="1"/>
        <v>272265.49</v>
      </c>
      <c r="O18" s="4">
        <f t="shared" si="2"/>
        <v>654931</v>
      </c>
      <c r="P18" s="35">
        <v>237</v>
      </c>
      <c r="Q18" s="35">
        <v>92</v>
      </c>
      <c r="R18" s="4">
        <f t="shared" si="3"/>
        <v>30308</v>
      </c>
      <c r="S18" s="6">
        <f t="shared" si="12"/>
        <v>42009.2333</v>
      </c>
      <c r="T18" s="43">
        <v>6183928</v>
      </c>
      <c r="U18" s="6">
        <f t="shared" si="4"/>
        <v>6183.9279999999999</v>
      </c>
      <c r="V18" s="6">
        <f t="shared" si="5"/>
        <v>35825.3053</v>
      </c>
      <c r="W18" s="4">
        <f t="shared" si="6"/>
        <v>716506</v>
      </c>
      <c r="X18" s="20">
        <f t="shared" si="7"/>
        <v>1401745</v>
      </c>
      <c r="Y18" s="21">
        <v>0</v>
      </c>
      <c r="Z18" s="19">
        <v>0</v>
      </c>
      <c r="AA18" s="4">
        <f t="shared" si="8"/>
        <v>1401745</v>
      </c>
      <c r="AB18" s="21"/>
      <c r="AC18" s="21"/>
      <c r="AD18" s="21">
        <v>0</v>
      </c>
      <c r="AE18" s="21"/>
      <c r="AF18" s="21"/>
      <c r="AG18" s="26">
        <v>0</v>
      </c>
      <c r="AH18" s="26"/>
      <c r="AI18" s="26"/>
      <c r="AJ18" s="50">
        <f t="shared" si="13"/>
        <v>1401745</v>
      </c>
      <c r="AK18" s="52" t="str">
        <f t="shared" si="9"/>
        <v xml:space="preserve"> </v>
      </c>
      <c r="AL18" s="52" t="str">
        <f t="shared" si="10"/>
        <v xml:space="preserve"> </v>
      </c>
    </row>
    <row r="19" spans="1:38" ht="15.95" customHeight="1">
      <c r="A19" s="34" t="s">
        <v>78</v>
      </c>
      <c r="B19" s="34" t="s">
        <v>269</v>
      </c>
      <c r="C19" s="34" t="s">
        <v>56</v>
      </c>
      <c r="D19" s="34" t="s">
        <v>272</v>
      </c>
      <c r="E19" s="18">
        <v>488.85</v>
      </c>
      <c r="F19" s="2">
        <f t="shared" si="11"/>
        <v>778249.20000000007</v>
      </c>
      <c r="G19" s="45">
        <v>95350.19</v>
      </c>
      <c r="H19" s="35">
        <v>30914</v>
      </c>
      <c r="I19" s="2">
        <f t="shared" si="0"/>
        <v>23185.5</v>
      </c>
      <c r="J19" s="35">
        <v>35575</v>
      </c>
      <c r="K19" s="35">
        <v>17993</v>
      </c>
      <c r="L19" s="35">
        <v>82104</v>
      </c>
      <c r="M19" s="35">
        <v>54455</v>
      </c>
      <c r="N19" s="2">
        <f t="shared" si="1"/>
        <v>308662.69</v>
      </c>
      <c r="O19" s="4">
        <f t="shared" si="2"/>
        <v>469587</v>
      </c>
      <c r="P19" s="35">
        <v>202</v>
      </c>
      <c r="Q19" s="35">
        <v>92</v>
      </c>
      <c r="R19" s="4">
        <f t="shared" si="3"/>
        <v>25832</v>
      </c>
      <c r="S19" s="6">
        <f t="shared" si="12"/>
        <v>35260.750500000002</v>
      </c>
      <c r="T19" s="43">
        <v>5985638</v>
      </c>
      <c r="U19" s="6">
        <f t="shared" si="4"/>
        <v>5985.6379999999999</v>
      </c>
      <c r="V19" s="6">
        <f t="shared" si="5"/>
        <v>29275.112500000003</v>
      </c>
      <c r="W19" s="4">
        <f t="shared" si="6"/>
        <v>585502</v>
      </c>
      <c r="X19" s="20">
        <f t="shared" si="7"/>
        <v>1080921</v>
      </c>
      <c r="Y19" s="21">
        <v>0</v>
      </c>
      <c r="Z19" s="19">
        <v>0</v>
      </c>
      <c r="AA19" s="4">
        <f t="shared" si="8"/>
        <v>1080921</v>
      </c>
      <c r="AB19" s="21"/>
      <c r="AC19" s="21"/>
      <c r="AD19" s="21">
        <v>0</v>
      </c>
      <c r="AE19" s="21"/>
      <c r="AF19" s="21"/>
      <c r="AG19" s="26">
        <v>0</v>
      </c>
      <c r="AH19" s="26"/>
      <c r="AI19" s="26"/>
      <c r="AJ19" s="50">
        <f t="shared" si="13"/>
        <v>1080921</v>
      </c>
      <c r="AK19" s="52" t="str">
        <f t="shared" si="9"/>
        <v xml:space="preserve"> </v>
      </c>
      <c r="AL19" s="52" t="str">
        <f t="shared" si="10"/>
        <v xml:space="preserve"> </v>
      </c>
    </row>
    <row r="20" spans="1:38" ht="15.95" customHeight="1">
      <c r="A20" s="34" t="s">
        <v>78</v>
      </c>
      <c r="B20" s="34" t="s">
        <v>269</v>
      </c>
      <c r="C20" s="34" t="s">
        <v>86</v>
      </c>
      <c r="D20" s="34" t="s">
        <v>273</v>
      </c>
      <c r="E20" s="18">
        <v>1616.2</v>
      </c>
      <c r="F20" s="2">
        <f t="shared" si="11"/>
        <v>2572990.4</v>
      </c>
      <c r="G20" s="45">
        <v>426137.85</v>
      </c>
      <c r="H20" s="35">
        <v>104010</v>
      </c>
      <c r="I20" s="2">
        <f t="shared" si="0"/>
        <v>78007.5</v>
      </c>
      <c r="J20" s="35">
        <v>118992</v>
      </c>
      <c r="K20" s="35">
        <v>60667</v>
      </c>
      <c r="L20" s="35">
        <v>402175</v>
      </c>
      <c r="M20" s="35">
        <v>44102</v>
      </c>
      <c r="N20" s="2">
        <f t="shared" si="1"/>
        <v>1130081.3500000001</v>
      </c>
      <c r="O20" s="4">
        <f t="shared" si="2"/>
        <v>1442909</v>
      </c>
      <c r="P20" s="35">
        <v>825</v>
      </c>
      <c r="Q20" s="35">
        <v>84</v>
      </c>
      <c r="R20" s="4">
        <f t="shared" si="3"/>
        <v>96327</v>
      </c>
      <c r="S20" s="6">
        <f t="shared" si="12"/>
        <v>116576.50599999999</v>
      </c>
      <c r="T20" s="43">
        <v>26961648</v>
      </c>
      <c r="U20" s="6">
        <f t="shared" si="4"/>
        <v>26961.648000000001</v>
      </c>
      <c r="V20" s="6">
        <f t="shared" si="5"/>
        <v>89614.857999999993</v>
      </c>
      <c r="W20" s="4">
        <f t="shared" si="6"/>
        <v>1792297</v>
      </c>
      <c r="X20" s="20">
        <f t="shared" si="7"/>
        <v>3331533</v>
      </c>
      <c r="Y20" s="21">
        <v>0</v>
      </c>
      <c r="Z20" s="19">
        <v>0</v>
      </c>
      <c r="AA20" s="4">
        <f t="shared" si="8"/>
        <v>3331533</v>
      </c>
      <c r="AB20" s="21"/>
      <c r="AC20" s="21"/>
      <c r="AD20" s="21">
        <v>0</v>
      </c>
      <c r="AE20" s="21"/>
      <c r="AF20" s="21"/>
      <c r="AG20" s="26">
        <v>0</v>
      </c>
      <c r="AH20" s="26"/>
      <c r="AI20" s="26"/>
      <c r="AJ20" s="50">
        <f t="shared" si="13"/>
        <v>3331533</v>
      </c>
      <c r="AK20" s="52" t="str">
        <f t="shared" si="9"/>
        <v xml:space="preserve"> </v>
      </c>
      <c r="AL20" s="52" t="str">
        <f t="shared" si="10"/>
        <v xml:space="preserve"> </v>
      </c>
    </row>
    <row r="21" spans="1:38" ht="15.95" customHeight="1">
      <c r="A21" s="34" t="s">
        <v>78</v>
      </c>
      <c r="B21" s="34" t="s">
        <v>269</v>
      </c>
      <c r="C21" s="34" t="s">
        <v>87</v>
      </c>
      <c r="D21" s="34" t="s">
        <v>274</v>
      </c>
      <c r="E21" s="18">
        <v>750.28</v>
      </c>
      <c r="F21" s="2">
        <f t="shared" si="11"/>
        <v>1194445.76</v>
      </c>
      <c r="G21" s="45">
        <v>214516.63</v>
      </c>
      <c r="H21" s="35">
        <v>55939</v>
      </c>
      <c r="I21" s="2">
        <f t="shared" si="0"/>
        <v>41954.25</v>
      </c>
      <c r="J21" s="35">
        <v>63837</v>
      </c>
      <c r="K21" s="35">
        <v>32747</v>
      </c>
      <c r="L21" s="35">
        <v>140844</v>
      </c>
      <c r="M21" s="35">
        <v>37353</v>
      </c>
      <c r="N21" s="2">
        <f t="shared" si="1"/>
        <v>531251.88</v>
      </c>
      <c r="O21" s="4">
        <f t="shared" si="2"/>
        <v>663194</v>
      </c>
      <c r="P21" s="35">
        <v>400</v>
      </c>
      <c r="Q21" s="35">
        <v>53</v>
      </c>
      <c r="R21" s="4">
        <f t="shared" si="3"/>
        <v>29468</v>
      </c>
      <c r="S21" s="6">
        <f t="shared" si="12"/>
        <v>54117.696400000001</v>
      </c>
      <c r="T21" s="43">
        <v>13348888</v>
      </c>
      <c r="U21" s="6">
        <f t="shared" si="4"/>
        <v>13348.888000000001</v>
      </c>
      <c r="V21" s="6">
        <f t="shared" si="5"/>
        <v>40768.808400000002</v>
      </c>
      <c r="W21" s="4">
        <f t="shared" si="6"/>
        <v>815376</v>
      </c>
      <c r="X21" s="20">
        <f t="shared" si="7"/>
        <v>1508038</v>
      </c>
      <c r="Y21" s="21">
        <v>0</v>
      </c>
      <c r="Z21" s="19">
        <v>0</v>
      </c>
      <c r="AA21" s="4">
        <f t="shared" si="8"/>
        <v>1508038</v>
      </c>
      <c r="AB21" s="21"/>
      <c r="AC21" s="21"/>
      <c r="AD21" s="21">
        <v>0</v>
      </c>
      <c r="AE21" s="21"/>
      <c r="AF21" s="21"/>
      <c r="AG21" s="26">
        <v>0</v>
      </c>
      <c r="AH21" s="26"/>
      <c r="AI21" s="26"/>
      <c r="AJ21" s="50">
        <f t="shared" si="13"/>
        <v>1508038</v>
      </c>
      <c r="AK21" s="52" t="str">
        <f t="shared" si="9"/>
        <v xml:space="preserve"> </v>
      </c>
      <c r="AL21" s="52" t="str">
        <f t="shared" si="10"/>
        <v xml:space="preserve"> </v>
      </c>
    </row>
    <row r="22" spans="1:38" ht="15.95" customHeight="1">
      <c r="A22" s="34" t="s">
        <v>78</v>
      </c>
      <c r="B22" s="34" t="s">
        <v>269</v>
      </c>
      <c r="C22" s="34" t="s">
        <v>88</v>
      </c>
      <c r="D22" s="34" t="s">
        <v>275</v>
      </c>
      <c r="E22" s="18">
        <v>445.11</v>
      </c>
      <c r="F22" s="2">
        <f t="shared" si="11"/>
        <v>708615.12</v>
      </c>
      <c r="G22" s="45">
        <v>155908.14000000001</v>
      </c>
      <c r="H22" s="35">
        <v>32254</v>
      </c>
      <c r="I22" s="2">
        <f t="shared" si="0"/>
        <v>24190.5</v>
      </c>
      <c r="J22" s="35">
        <v>36942</v>
      </c>
      <c r="K22" s="35">
        <v>18815</v>
      </c>
      <c r="L22" s="35">
        <v>110319</v>
      </c>
      <c r="M22" s="35">
        <v>34555</v>
      </c>
      <c r="N22" s="2">
        <f t="shared" si="1"/>
        <v>380729.64</v>
      </c>
      <c r="O22" s="4">
        <f t="shared" si="2"/>
        <v>327885</v>
      </c>
      <c r="P22" s="35">
        <v>212</v>
      </c>
      <c r="Q22" s="35">
        <v>79</v>
      </c>
      <c r="R22" s="4">
        <f t="shared" si="3"/>
        <v>23280</v>
      </c>
      <c r="S22" s="6">
        <f t="shared" si="12"/>
        <v>32105.784299999999</v>
      </c>
      <c r="T22" s="43">
        <v>9547345</v>
      </c>
      <c r="U22" s="6">
        <f t="shared" si="4"/>
        <v>9547.3449999999993</v>
      </c>
      <c r="V22" s="6">
        <f t="shared" si="5"/>
        <v>22558.439299999998</v>
      </c>
      <c r="W22" s="4">
        <f t="shared" si="6"/>
        <v>451169</v>
      </c>
      <c r="X22" s="20">
        <f t="shared" si="7"/>
        <v>802334</v>
      </c>
      <c r="Y22" s="21">
        <v>0</v>
      </c>
      <c r="Z22" s="19">
        <v>0</v>
      </c>
      <c r="AA22" s="4">
        <f t="shared" si="8"/>
        <v>802334</v>
      </c>
      <c r="AB22" s="21"/>
      <c r="AC22" s="21"/>
      <c r="AD22" s="21">
        <v>0</v>
      </c>
      <c r="AE22" s="21"/>
      <c r="AF22" s="21"/>
      <c r="AG22" s="26">
        <v>0</v>
      </c>
      <c r="AH22" s="26"/>
      <c r="AI22" s="26"/>
      <c r="AJ22" s="50">
        <f t="shared" si="13"/>
        <v>802334</v>
      </c>
      <c r="AK22" s="52" t="str">
        <f t="shared" si="9"/>
        <v xml:space="preserve"> </v>
      </c>
      <c r="AL22" s="52" t="str">
        <f t="shared" si="10"/>
        <v xml:space="preserve"> </v>
      </c>
    </row>
    <row r="23" spans="1:38" ht="15.95" customHeight="1">
      <c r="A23" s="34" t="s">
        <v>47</v>
      </c>
      <c r="B23" s="34" t="s">
        <v>276</v>
      </c>
      <c r="C23" s="34" t="s">
        <v>48</v>
      </c>
      <c r="D23" s="34" t="s">
        <v>277</v>
      </c>
      <c r="E23" s="18">
        <v>750.06</v>
      </c>
      <c r="F23" s="2">
        <f t="shared" si="11"/>
        <v>1194095.52</v>
      </c>
      <c r="G23" s="45">
        <v>384626.6</v>
      </c>
      <c r="H23" s="35">
        <v>174627</v>
      </c>
      <c r="I23" s="2">
        <f t="shared" si="0"/>
        <v>130970.25</v>
      </c>
      <c r="J23" s="35">
        <v>53584</v>
      </c>
      <c r="K23" s="35">
        <v>549383</v>
      </c>
      <c r="L23" s="35">
        <v>215955</v>
      </c>
      <c r="M23" s="35">
        <v>116628</v>
      </c>
      <c r="N23" s="2">
        <f t="shared" si="1"/>
        <v>1451146.85</v>
      </c>
      <c r="O23" s="4">
        <f t="shared" si="2"/>
        <v>0</v>
      </c>
      <c r="P23" s="35">
        <v>50</v>
      </c>
      <c r="Q23" s="35">
        <v>167</v>
      </c>
      <c r="R23" s="4">
        <f t="shared" si="3"/>
        <v>11607</v>
      </c>
      <c r="S23" s="6">
        <f t="shared" si="12"/>
        <v>54101.827799999999</v>
      </c>
      <c r="T23" s="43">
        <v>25641773</v>
      </c>
      <c r="U23" s="6">
        <f t="shared" si="4"/>
        <v>25641.773000000001</v>
      </c>
      <c r="V23" s="6">
        <f t="shared" si="5"/>
        <v>28460.054799999998</v>
      </c>
      <c r="W23" s="4">
        <f t="shared" si="6"/>
        <v>569201</v>
      </c>
      <c r="X23" s="20">
        <f t="shared" si="7"/>
        <v>580808</v>
      </c>
      <c r="Y23" s="21">
        <v>0</v>
      </c>
      <c r="Z23" s="19">
        <v>0</v>
      </c>
      <c r="AA23" s="4">
        <f t="shared" si="8"/>
        <v>580808</v>
      </c>
      <c r="AB23" s="21"/>
      <c r="AC23" s="21"/>
      <c r="AD23" s="21">
        <v>0</v>
      </c>
      <c r="AE23" s="21"/>
      <c r="AF23" s="21"/>
      <c r="AG23" s="26">
        <v>0</v>
      </c>
      <c r="AH23" s="26"/>
      <c r="AI23" s="26"/>
      <c r="AJ23" s="50">
        <f t="shared" si="13"/>
        <v>580808</v>
      </c>
      <c r="AK23" s="52">
        <f t="shared" si="9"/>
        <v>1</v>
      </c>
      <c r="AL23" s="52" t="str">
        <f t="shared" si="10"/>
        <v xml:space="preserve"> </v>
      </c>
    </row>
    <row r="24" spans="1:38" ht="15.95" customHeight="1">
      <c r="A24" s="34" t="s">
        <v>47</v>
      </c>
      <c r="B24" s="34" t="s">
        <v>276</v>
      </c>
      <c r="C24" s="34" t="s">
        <v>49</v>
      </c>
      <c r="D24" s="34" t="s">
        <v>278</v>
      </c>
      <c r="E24" s="18">
        <v>363.08</v>
      </c>
      <c r="F24" s="2">
        <f t="shared" si="11"/>
        <v>578023.36</v>
      </c>
      <c r="G24" s="45">
        <v>504903.08</v>
      </c>
      <c r="H24" s="35">
        <v>72706</v>
      </c>
      <c r="I24" s="2">
        <f t="shared" si="0"/>
        <v>54529.5</v>
      </c>
      <c r="J24" s="35">
        <v>22279</v>
      </c>
      <c r="K24" s="35">
        <v>232112</v>
      </c>
      <c r="L24" s="35">
        <v>75600</v>
      </c>
      <c r="M24" s="35">
        <v>228570</v>
      </c>
      <c r="N24" s="2">
        <f t="shared" si="1"/>
        <v>1117993.58</v>
      </c>
      <c r="O24" s="4">
        <f t="shared" si="2"/>
        <v>0</v>
      </c>
      <c r="P24" s="35">
        <v>133</v>
      </c>
      <c r="Q24" s="35">
        <v>167</v>
      </c>
      <c r="R24" s="4">
        <f t="shared" si="3"/>
        <v>30873</v>
      </c>
      <c r="S24" s="6">
        <f t="shared" si="12"/>
        <v>26188.9604</v>
      </c>
      <c r="T24" s="43">
        <v>33660205</v>
      </c>
      <c r="U24" s="6">
        <f t="shared" si="4"/>
        <v>33660.205000000002</v>
      </c>
      <c r="V24" s="6">
        <f t="shared" si="5"/>
        <v>0</v>
      </c>
      <c r="W24" s="4">
        <f t="shared" si="6"/>
        <v>0</v>
      </c>
      <c r="X24" s="20">
        <f t="shared" si="7"/>
        <v>30873</v>
      </c>
      <c r="Y24" s="21">
        <v>0</v>
      </c>
      <c r="Z24" s="19">
        <v>0</v>
      </c>
      <c r="AA24" s="4">
        <f t="shared" si="8"/>
        <v>30873</v>
      </c>
      <c r="AB24" s="21"/>
      <c r="AC24" s="21"/>
      <c r="AD24" s="21">
        <v>0</v>
      </c>
      <c r="AE24" s="21"/>
      <c r="AF24" s="21"/>
      <c r="AG24" s="26">
        <v>0</v>
      </c>
      <c r="AH24" s="26"/>
      <c r="AI24" s="26"/>
      <c r="AJ24" s="50">
        <f t="shared" si="13"/>
        <v>30873</v>
      </c>
      <c r="AK24" s="52">
        <f t="shared" si="9"/>
        <v>1</v>
      </c>
      <c r="AL24" s="52">
        <f t="shared" si="10"/>
        <v>1</v>
      </c>
    </row>
    <row r="25" spans="1:38" ht="15.95" customHeight="1">
      <c r="A25" s="34" t="s">
        <v>47</v>
      </c>
      <c r="B25" s="34" t="s">
        <v>276</v>
      </c>
      <c r="C25" s="34" t="s">
        <v>210</v>
      </c>
      <c r="D25" s="34" t="s">
        <v>279</v>
      </c>
      <c r="E25" s="18">
        <v>397.09</v>
      </c>
      <c r="F25" s="2">
        <f t="shared" si="11"/>
        <v>632167.27999999991</v>
      </c>
      <c r="G25" s="45">
        <v>459158.33</v>
      </c>
      <c r="H25" s="35">
        <v>70407</v>
      </c>
      <c r="I25" s="2">
        <f t="shared" si="0"/>
        <v>52805.25</v>
      </c>
      <c r="J25" s="35">
        <v>21550</v>
      </c>
      <c r="K25" s="35">
        <v>227332</v>
      </c>
      <c r="L25" s="35">
        <v>88765</v>
      </c>
      <c r="M25" s="35">
        <v>92072</v>
      </c>
      <c r="N25" s="2">
        <f t="shared" si="1"/>
        <v>941682.58000000007</v>
      </c>
      <c r="O25" s="4">
        <f t="shared" si="2"/>
        <v>0</v>
      </c>
      <c r="P25" s="35">
        <v>20</v>
      </c>
      <c r="Q25" s="35">
        <v>167</v>
      </c>
      <c r="R25" s="4">
        <f t="shared" si="3"/>
        <v>4643</v>
      </c>
      <c r="S25" s="6">
        <f t="shared" si="12"/>
        <v>28642.101699999999</v>
      </c>
      <c r="T25" s="43">
        <v>30610555</v>
      </c>
      <c r="U25" s="6">
        <f t="shared" si="4"/>
        <v>30610.555</v>
      </c>
      <c r="V25" s="6">
        <f t="shared" si="5"/>
        <v>0</v>
      </c>
      <c r="W25" s="4">
        <f t="shared" si="6"/>
        <v>0</v>
      </c>
      <c r="X25" s="20">
        <f t="shared" si="7"/>
        <v>4643</v>
      </c>
      <c r="Y25" s="21">
        <v>0</v>
      </c>
      <c r="Z25" s="19">
        <v>0</v>
      </c>
      <c r="AA25" s="4">
        <f t="shared" si="8"/>
        <v>4643</v>
      </c>
      <c r="AB25" s="21"/>
      <c r="AC25" s="21"/>
      <c r="AD25" s="21">
        <v>0</v>
      </c>
      <c r="AE25" s="21"/>
      <c r="AF25" s="21"/>
      <c r="AG25" s="26">
        <v>0</v>
      </c>
      <c r="AH25" s="26"/>
      <c r="AI25" s="26"/>
      <c r="AJ25" s="50">
        <f t="shared" si="13"/>
        <v>4643</v>
      </c>
      <c r="AK25" s="52">
        <f t="shared" si="9"/>
        <v>1</v>
      </c>
      <c r="AL25" s="52">
        <f t="shared" si="10"/>
        <v>1</v>
      </c>
    </row>
    <row r="26" spans="1:38" ht="15.95" customHeight="1">
      <c r="A26" s="34" t="s">
        <v>47</v>
      </c>
      <c r="B26" s="34" t="s">
        <v>276</v>
      </c>
      <c r="C26" s="34" t="s">
        <v>83</v>
      </c>
      <c r="D26" s="34" t="s">
        <v>280</v>
      </c>
      <c r="E26" s="18">
        <v>851.29</v>
      </c>
      <c r="F26" s="2">
        <f t="shared" si="11"/>
        <v>1355253.68</v>
      </c>
      <c r="G26" s="45">
        <v>469733.11</v>
      </c>
      <c r="H26" s="35">
        <v>201131</v>
      </c>
      <c r="I26" s="2">
        <f t="shared" si="0"/>
        <v>150848.25</v>
      </c>
      <c r="J26" s="35">
        <v>61704</v>
      </c>
      <c r="K26" s="35">
        <v>634405</v>
      </c>
      <c r="L26" s="35">
        <v>215147</v>
      </c>
      <c r="M26" s="35">
        <v>161680</v>
      </c>
      <c r="N26" s="2">
        <f t="shared" si="1"/>
        <v>1693517.3599999999</v>
      </c>
      <c r="O26" s="4">
        <f t="shared" si="2"/>
        <v>0</v>
      </c>
      <c r="P26" s="35">
        <v>307</v>
      </c>
      <c r="Q26" s="35">
        <v>106</v>
      </c>
      <c r="R26" s="4">
        <f t="shared" si="3"/>
        <v>45233</v>
      </c>
      <c r="S26" s="6">
        <f t="shared" si="12"/>
        <v>61403.547700000003</v>
      </c>
      <c r="T26" s="43">
        <v>31315540</v>
      </c>
      <c r="U26" s="6">
        <f t="shared" si="4"/>
        <v>31315.54</v>
      </c>
      <c r="V26" s="6">
        <f t="shared" si="5"/>
        <v>30088.007700000002</v>
      </c>
      <c r="W26" s="4">
        <f t="shared" si="6"/>
        <v>601760</v>
      </c>
      <c r="X26" s="20">
        <f t="shared" si="7"/>
        <v>646993</v>
      </c>
      <c r="Y26" s="21">
        <v>0</v>
      </c>
      <c r="Z26" s="19">
        <v>0</v>
      </c>
      <c r="AA26" s="4">
        <f t="shared" si="8"/>
        <v>646993</v>
      </c>
      <c r="AB26" s="21"/>
      <c r="AC26" s="21"/>
      <c r="AD26" s="21">
        <v>0</v>
      </c>
      <c r="AE26" s="21"/>
      <c r="AF26" s="21"/>
      <c r="AG26" s="26">
        <v>0</v>
      </c>
      <c r="AH26" s="26"/>
      <c r="AI26" s="26"/>
      <c r="AJ26" s="50">
        <f t="shared" si="13"/>
        <v>646993</v>
      </c>
      <c r="AK26" s="52">
        <f t="shared" si="9"/>
        <v>1</v>
      </c>
      <c r="AL26" s="52" t="str">
        <f t="shared" si="10"/>
        <v xml:space="preserve"> </v>
      </c>
    </row>
    <row r="27" spans="1:38" ht="15.95" customHeight="1">
      <c r="A27" s="34" t="s">
        <v>189</v>
      </c>
      <c r="B27" s="34" t="s">
        <v>281</v>
      </c>
      <c r="C27" s="34" t="s">
        <v>190</v>
      </c>
      <c r="D27" s="34" t="s">
        <v>282</v>
      </c>
      <c r="E27" s="18">
        <v>1249.21</v>
      </c>
      <c r="F27" s="2">
        <f t="shared" si="11"/>
        <v>1988742.32</v>
      </c>
      <c r="G27" s="45">
        <v>808437.31</v>
      </c>
      <c r="H27" s="35">
        <v>178363</v>
      </c>
      <c r="I27" s="2">
        <f t="shared" si="0"/>
        <v>133772.25</v>
      </c>
      <c r="J27" s="35">
        <v>105866</v>
      </c>
      <c r="K27" s="35">
        <v>397510</v>
      </c>
      <c r="L27" s="35">
        <v>253291</v>
      </c>
      <c r="M27" s="35">
        <v>161584</v>
      </c>
      <c r="N27" s="2">
        <f t="shared" si="1"/>
        <v>1860460.56</v>
      </c>
      <c r="O27" s="4">
        <f t="shared" si="2"/>
        <v>128282</v>
      </c>
      <c r="P27" s="35">
        <v>726</v>
      </c>
      <c r="Q27" s="35">
        <v>75</v>
      </c>
      <c r="R27" s="4">
        <f t="shared" si="3"/>
        <v>75686</v>
      </c>
      <c r="S27" s="6">
        <f t="shared" si="12"/>
        <v>90105.517300000007</v>
      </c>
      <c r="T27" s="43">
        <v>50205289</v>
      </c>
      <c r="U27" s="6">
        <f t="shared" si="4"/>
        <v>50205.288999999997</v>
      </c>
      <c r="V27" s="6">
        <f t="shared" si="5"/>
        <v>39900.22830000001</v>
      </c>
      <c r="W27" s="4">
        <f t="shared" si="6"/>
        <v>798005</v>
      </c>
      <c r="X27" s="20">
        <f t="shared" si="7"/>
        <v>1001973</v>
      </c>
      <c r="Y27" s="21">
        <v>0</v>
      </c>
      <c r="Z27" s="19">
        <v>0</v>
      </c>
      <c r="AA27" s="4">
        <f t="shared" si="8"/>
        <v>1001973</v>
      </c>
      <c r="AB27" s="21"/>
      <c r="AC27" s="21"/>
      <c r="AD27" s="21">
        <v>0</v>
      </c>
      <c r="AE27" s="21"/>
      <c r="AF27" s="21"/>
      <c r="AG27" s="26">
        <v>0</v>
      </c>
      <c r="AH27" s="26"/>
      <c r="AI27" s="26"/>
      <c r="AJ27" s="50">
        <f t="shared" si="13"/>
        <v>1001973</v>
      </c>
      <c r="AK27" s="52" t="str">
        <f t="shared" si="9"/>
        <v xml:space="preserve"> </v>
      </c>
      <c r="AL27" s="52" t="str">
        <f t="shared" si="10"/>
        <v xml:space="preserve"> </v>
      </c>
    </row>
    <row r="28" spans="1:38" ht="15.95" customHeight="1">
      <c r="A28" s="34" t="s">
        <v>189</v>
      </c>
      <c r="B28" s="34" t="s">
        <v>281</v>
      </c>
      <c r="C28" s="34" t="s">
        <v>191</v>
      </c>
      <c r="D28" s="34" t="s">
        <v>283</v>
      </c>
      <c r="E28" s="18">
        <v>3468.64</v>
      </c>
      <c r="F28" s="2">
        <f t="shared" si="11"/>
        <v>5522074.8799999999</v>
      </c>
      <c r="G28" s="45">
        <v>1466017.69</v>
      </c>
      <c r="H28" s="35">
        <v>573430</v>
      </c>
      <c r="I28" s="2">
        <f t="shared" si="0"/>
        <v>430072.5</v>
      </c>
      <c r="J28" s="35">
        <v>338718</v>
      </c>
      <c r="K28" s="35">
        <v>1281889</v>
      </c>
      <c r="L28" s="35">
        <v>998051</v>
      </c>
      <c r="M28" s="35">
        <v>44096</v>
      </c>
      <c r="N28" s="2">
        <f t="shared" si="1"/>
        <v>4558844.1899999995</v>
      </c>
      <c r="O28" s="4">
        <f t="shared" si="2"/>
        <v>963231</v>
      </c>
      <c r="P28" s="35">
        <v>1256</v>
      </c>
      <c r="Q28" s="35">
        <v>33</v>
      </c>
      <c r="R28" s="4">
        <f t="shared" si="3"/>
        <v>57613</v>
      </c>
      <c r="S28" s="6">
        <f t="shared" si="12"/>
        <v>250193.00320000001</v>
      </c>
      <c r="T28" s="43">
        <v>91341385</v>
      </c>
      <c r="U28" s="6">
        <f t="shared" si="4"/>
        <v>91341.384999999995</v>
      </c>
      <c r="V28" s="6">
        <f t="shared" si="5"/>
        <v>158851.61820000003</v>
      </c>
      <c r="W28" s="4">
        <f t="shared" si="6"/>
        <v>3177032</v>
      </c>
      <c r="X28" s="20">
        <f t="shared" si="7"/>
        <v>4197876</v>
      </c>
      <c r="Y28" s="21">
        <v>0</v>
      </c>
      <c r="Z28" s="19">
        <v>0</v>
      </c>
      <c r="AA28" s="4">
        <f t="shared" si="8"/>
        <v>4197876</v>
      </c>
      <c r="AB28" s="21"/>
      <c r="AC28" s="21"/>
      <c r="AD28" s="21">
        <v>0</v>
      </c>
      <c r="AE28" s="21"/>
      <c r="AF28" s="21"/>
      <c r="AG28" s="26">
        <v>0</v>
      </c>
      <c r="AH28" s="26"/>
      <c r="AI28" s="26"/>
      <c r="AJ28" s="50">
        <f t="shared" si="13"/>
        <v>4197876</v>
      </c>
      <c r="AK28" s="52" t="str">
        <f t="shared" si="9"/>
        <v xml:space="preserve"> </v>
      </c>
      <c r="AL28" s="52" t="str">
        <f t="shared" si="10"/>
        <v xml:space="preserve"> </v>
      </c>
    </row>
    <row r="29" spans="1:38" ht="15.95" customHeight="1">
      <c r="A29" s="34" t="s">
        <v>189</v>
      </c>
      <c r="B29" s="34" t="s">
        <v>281</v>
      </c>
      <c r="C29" s="34" t="s">
        <v>192</v>
      </c>
      <c r="D29" s="34" t="s">
        <v>284</v>
      </c>
      <c r="E29" s="18">
        <v>1157.54</v>
      </c>
      <c r="F29" s="2">
        <f t="shared" si="11"/>
        <v>1842803.68</v>
      </c>
      <c r="G29" s="45">
        <v>1339627.21</v>
      </c>
      <c r="H29" s="35">
        <v>187602</v>
      </c>
      <c r="I29" s="2">
        <f t="shared" si="0"/>
        <v>140701.5</v>
      </c>
      <c r="J29" s="35">
        <v>111104</v>
      </c>
      <c r="K29" s="35">
        <v>418495</v>
      </c>
      <c r="L29" s="35">
        <v>358195</v>
      </c>
      <c r="M29" s="35">
        <v>129695</v>
      </c>
      <c r="N29" s="2">
        <f t="shared" si="1"/>
        <v>2497817.71</v>
      </c>
      <c r="O29" s="4">
        <f t="shared" si="2"/>
        <v>0</v>
      </c>
      <c r="P29" s="35">
        <v>529</v>
      </c>
      <c r="Q29" s="35">
        <v>86</v>
      </c>
      <c r="R29" s="4">
        <f t="shared" si="3"/>
        <v>63237</v>
      </c>
      <c r="S29" s="6">
        <f t="shared" si="12"/>
        <v>83493.360199999996</v>
      </c>
      <c r="T29" s="43">
        <v>81580502</v>
      </c>
      <c r="U29" s="6">
        <f t="shared" si="4"/>
        <v>81580.501999999993</v>
      </c>
      <c r="V29" s="6">
        <f t="shared" si="5"/>
        <v>1912.8582000000024</v>
      </c>
      <c r="W29" s="4">
        <f t="shared" si="6"/>
        <v>38257</v>
      </c>
      <c r="X29" s="20">
        <f t="shared" si="7"/>
        <v>101494</v>
      </c>
      <c r="Y29" s="21">
        <v>0</v>
      </c>
      <c r="Z29" s="19">
        <v>0</v>
      </c>
      <c r="AA29" s="4">
        <f t="shared" si="8"/>
        <v>101494</v>
      </c>
      <c r="AB29" s="21"/>
      <c r="AC29" s="21"/>
      <c r="AD29" s="21">
        <v>0</v>
      </c>
      <c r="AE29" s="21"/>
      <c r="AF29" s="21"/>
      <c r="AG29" s="26">
        <v>0</v>
      </c>
      <c r="AH29" s="26"/>
      <c r="AI29" s="26"/>
      <c r="AJ29" s="50">
        <f t="shared" si="13"/>
        <v>101494</v>
      </c>
      <c r="AK29" s="52">
        <f t="shared" si="9"/>
        <v>1</v>
      </c>
      <c r="AL29" s="52" t="str">
        <f t="shared" si="10"/>
        <v xml:space="preserve"> </v>
      </c>
    </row>
    <row r="30" spans="1:38" ht="15.95" customHeight="1">
      <c r="A30" s="34" t="s">
        <v>189</v>
      </c>
      <c r="B30" s="34" t="s">
        <v>281</v>
      </c>
      <c r="C30" s="34" t="s">
        <v>218</v>
      </c>
      <c r="D30" s="34" t="s">
        <v>285</v>
      </c>
      <c r="E30" s="18">
        <v>555</v>
      </c>
      <c r="F30" s="2">
        <f t="shared" si="11"/>
        <v>883560</v>
      </c>
      <c r="G30" s="45">
        <v>181606.37</v>
      </c>
      <c r="H30" s="35">
        <v>65005</v>
      </c>
      <c r="I30" s="2">
        <f t="shared" si="0"/>
        <v>48753.75</v>
      </c>
      <c r="J30" s="35">
        <v>38367</v>
      </c>
      <c r="K30" s="35">
        <v>145449</v>
      </c>
      <c r="L30" s="35">
        <v>133595</v>
      </c>
      <c r="M30" s="35">
        <v>50957</v>
      </c>
      <c r="N30" s="2">
        <f t="shared" si="1"/>
        <v>598728.12</v>
      </c>
      <c r="O30" s="4">
        <f t="shared" si="2"/>
        <v>284832</v>
      </c>
      <c r="P30" s="35">
        <v>78</v>
      </c>
      <c r="Q30" s="35">
        <v>167</v>
      </c>
      <c r="R30" s="4">
        <f t="shared" si="3"/>
        <v>18106</v>
      </c>
      <c r="S30" s="6">
        <f t="shared" si="12"/>
        <v>40032.15</v>
      </c>
      <c r="T30" s="43">
        <v>10738285</v>
      </c>
      <c r="U30" s="6">
        <f t="shared" si="4"/>
        <v>10738.285</v>
      </c>
      <c r="V30" s="6">
        <f t="shared" si="5"/>
        <v>29293.865000000002</v>
      </c>
      <c r="W30" s="4">
        <f t="shared" si="6"/>
        <v>585877</v>
      </c>
      <c r="X30" s="20">
        <f t="shared" si="7"/>
        <v>888815</v>
      </c>
      <c r="Y30" s="21">
        <v>0</v>
      </c>
      <c r="Z30" s="19">
        <v>0</v>
      </c>
      <c r="AA30" s="4">
        <f t="shared" si="8"/>
        <v>888815</v>
      </c>
      <c r="AB30" s="21"/>
      <c r="AC30" s="21"/>
      <c r="AD30" s="21">
        <v>0</v>
      </c>
      <c r="AE30" s="21"/>
      <c r="AF30" s="21"/>
      <c r="AG30" s="26">
        <v>0</v>
      </c>
      <c r="AH30" s="26"/>
      <c r="AI30" s="26"/>
      <c r="AJ30" s="50">
        <f t="shared" si="13"/>
        <v>888815</v>
      </c>
      <c r="AK30" s="52" t="str">
        <f t="shared" si="9"/>
        <v xml:space="preserve"> </v>
      </c>
      <c r="AL30" s="52" t="str">
        <f t="shared" si="10"/>
        <v xml:space="preserve"> </v>
      </c>
    </row>
    <row r="31" spans="1:38" ht="15.95" customHeight="1">
      <c r="A31" s="34" t="s">
        <v>219</v>
      </c>
      <c r="B31" s="34" t="s">
        <v>286</v>
      </c>
      <c r="C31" s="34" t="s">
        <v>93</v>
      </c>
      <c r="D31" s="34" t="s">
        <v>287</v>
      </c>
      <c r="E31" s="18">
        <v>666.06</v>
      </c>
      <c r="F31" s="2">
        <f t="shared" si="11"/>
        <v>1060367.52</v>
      </c>
      <c r="G31" s="45">
        <v>375914.51</v>
      </c>
      <c r="H31" s="35">
        <v>95553</v>
      </c>
      <c r="I31" s="2">
        <f t="shared" si="0"/>
        <v>71664.75</v>
      </c>
      <c r="J31" s="35">
        <v>48187</v>
      </c>
      <c r="K31" s="35">
        <v>214506</v>
      </c>
      <c r="L31" s="35">
        <v>159914</v>
      </c>
      <c r="M31" s="35">
        <v>167427</v>
      </c>
      <c r="N31" s="2">
        <f t="shared" si="1"/>
        <v>1037613.26</v>
      </c>
      <c r="O31" s="4">
        <f t="shared" si="2"/>
        <v>22754</v>
      </c>
      <c r="P31" s="35">
        <v>90</v>
      </c>
      <c r="Q31" s="35">
        <v>154</v>
      </c>
      <c r="R31" s="4">
        <f t="shared" si="3"/>
        <v>19265</v>
      </c>
      <c r="S31" s="6">
        <f t="shared" si="12"/>
        <v>48042.907800000001</v>
      </c>
      <c r="T31" s="43">
        <v>22258997</v>
      </c>
      <c r="U31" s="6">
        <f t="shared" si="4"/>
        <v>22258.996999999999</v>
      </c>
      <c r="V31" s="6">
        <f t="shared" si="5"/>
        <v>25783.910800000001</v>
      </c>
      <c r="W31" s="4">
        <f t="shared" si="6"/>
        <v>515678</v>
      </c>
      <c r="X31" s="20">
        <f t="shared" si="7"/>
        <v>557697</v>
      </c>
      <c r="Y31" s="21">
        <v>0</v>
      </c>
      <c r="Z31" s="19">
        <v>0</v>
      </c>
      <c r="AA31" s="4">
        <f t="shared" si="8"/>
        <v>557697</v>
      </c>
      <c r="AB31" s="21"/>
      <c r="AC31" s="21"/>
      <c r="AD31" s="21">
        <v>0</v>
      </c>
      <c r="AE31" s="21"/>
      <c r="AF31" s="21"/>
      <c r="AG31" s="26">
        <v>0</v>
      </c>
      <c r="AH31" s="26"/>
      <c r="AI31" s="26"/>
      <c r="AJ31" s="50">
        <f t="shared" si="13"/>
        <v>557697</v>
      </c>
      <c r="AK31" s="52" t="str">
        <f t="shared" si="9"/>
        <v xml:space="preserve"> </v>
      </c>
      <c r="AL31" s="52" t="str">
        <f t="shared" si="10"/>
        <v xml:space="preserve"> </v>
      </c>
    </row>
    <row r="32" spans="1:38" ht="15.95" customHeight="1">
      <c r="A32" s="34" t="s">
        <v>219</v>
      </c>
      <c r="B32" s="34" t="s">
        <v>286</v>
      </c>
      <c r="C32" s="34" t="s">
        <v>94</v>
      </c>
      <c r="D32" s="34" t="s">
        <v>288</v>
      </c>
      <c r="E32" s="18">
        <v>1232.93</v>
      </c>
      <c r="F32" s="2">
        <f t="shared" si="11"/>
        <v>1962824.56</v>
      </c>
      <c r="G32" s="45">
        <v>600111.21</v>
      </c>
      <c r="H32" s="35">
        <v>231685</v>
      </c>
      <c r="I32" s="2">
        <f t="shared" si="0"/>
        <v>173763.75</v>
      </c>
      <c r="J32" s="35">
        <v>116344</v>
      </c>
      <c r="K32" s="35">
        <v>519806</v>
      </c>
      <c r="L32" s="35">
        <v>412464</v>
      </c>
      <c r="M32" s="35">
        <v>122273</v>
      </c>
      <c r="N32" s="2">
        <f t="shared" si="1"/>
        <v>1944761.96</v>
      </c>
      <c r="O32" s="4">
        <f t="shared" si="2"/>
        <v>18063</v>
      </c>
      <c r="P32" s="35">
        <v>302</v>
      </c>
      <c r="Q32" s="35">
        <v>90</v>
      </c>
      <c r="R32" s="4">
        <f t="shared" si="3"/>
        <v>37780</v>
      </c>
      <c r="S32" s="6">
        <f t="shared" si="12"/>
        <v>88931.240900000004</v>
      </c>
      <c r="T32" s="43">
        <v>35678431</v>
      </c>
      <c r="U32" s="6">
        <f t="shared" si="4"/>
        <v>35678.430999999997</v>
      </c>
      <c r="V32" s="6">
        <f t="shared" si="5"/>
        <v>53252.809900000007</v>
      </c>
      <c r="W32" s="4">
        <f t="shared" si="6"/>
        <v>1065056</v>
      </c>
      <c r="X32" s="20">
        <f t="shared" si="7"/>
        <v>1120899</v>
      </c>
      <c r="Y32" s="21">
        <v>0</v>
      </c>
      <c r="Z32" s="19">
        <v>0</v>
      </c>
      <c r="AA32" s="4">
        <f t="shared" si="8"/>
        <v>1120899</v>
      </c>
      <c r="AB32" s="21"/>
      <c r="AC32" s="21"/>
      <c r="AD32" s="21">
        <v>0</v>
      </c>
      <c r="AE32" s="21"/>
      <c r="AF32" s="21"/>
      <c r="AG32" s="26">
        <v>0</v>
      </c>
      <c r="AH32" s="26"/>
      <c r="AI32" s="26"/>
      <c r="AJ32" s="50">
        <f t="shared" si="13"/>
        <v>1120899</v>
      </c>
      <c r="AK32" s="52" t="str">
        <f t="shared" si="9"/>
        <v xml:space="preserve"> </v>
      </c>
      <c r="AL32" s="52" t="str">
        <f t="shared" si="10"/>
        <v xml:space="preserve"> </v>
      </c>
    </row>
    <row r="33" spans="1:38" ht="15.95" customHeight="1">
      <c r="A33" s="34" t="s">
        <v>219</v>
      </c>
      <c r="B33" s="34" t="s">
        <v>286</v>
      </c>
      <c r="C33" s="34" t="s">
        <v>95</v>
      </c>
      <c r="D33" s="34" t="s">
        <v>289</v>
      </c>
      <c r="E33" s="18">
        <v>834.08</v>
      </c>
      <c r="F33" s="2">
        <f t="shared" si="11"/>
        <v>1327855.3600000001</v>
      </c>
      <c r="G33" s="45">
        <v>730560.41</v>
      </c>
      <c r="H33" s="35">
        <v>118635</v>
      </c>
      <c r="I33" s="2">
        <f t="shared" si="0"/>
        <v>88976.25</v>
      </c>
      <c r="J33" s="35">
        <v>59858</v>
      </c>
      <c r="K33" s="35">
        <v>267420</v>
      </c>
      <c r="L33" s="35">
        <v>232826</v>
      </c>
      <c r="M33" s="35">
        <v>70695</v>
      </c>
      <c r="N33" s="2">
        <f t="shared" si="1"/>
        <v>1450335.6600000001</v>
      </c>
      <c r="O33" s="4">
        <f t="shared" si="2"/>
        <v>0</v>
      </c>
      <c r="P33" s="35">
        <v>122</v>
      </c>
      <c r="Q33" s="35">
        <v>154</v>
      </c>
      <c r="R33" s="4">
        <f t="shared" si="3"/>
        <v>26115</v>
      </c>
      <c r="S33" s="6">
        <f t="shared" si="12"/>
        <v>60162.190399999999</v>
      </c>
      <c r="T33" s="43">
        <v>42026081</v>
      </c>
      <c r="U33" s="6">
        <f t="shared" si="4"/>
        <v>42026.080999999998</v>
      </c>
      <c r="V33" s="6">
        <f t="shared" si="5"/>
        <v>18136.109400000001</v>
      </c>
      <c r="W33" s="4">
        <f t="shared" si="6"/>
        <v>362722</v>
      </c>
      <c r="X33" s="20">
        <f t="shared" si="7"/>
        <v>388837</v>
      </c>
      <c r="Y33" s="21">
        <v>0</v>
      </c>
      <c r="Z33" s="19">
        <v>0</v>
      </c>
      <c r="AA33" s="4">
        <f t="shared" si="8"/>
        <v>388837</v>
      </c>
      <c r="AB33" s="21"/>
      <c r="AC33" s="21"/>
      <c r="AD33" s="21">
        <v>0</v>
      </c>
      <c r="AE33" s="21"/>
      <c r="AF33" s="21"/>
      <c r="AG33" s="26">
        <v>0</v>
      </c>
      <c r="AH33" s="26"/>
      <c r="AI33" s="26"/>
      <c r="AJ33" s="50">
        <f t="shared" si="13"/>
        <v>388837</v>
      </c>
      <c r="AK33" s="52">
        <f t="shared" si="9"/>
        <v>1</v>
      </c>
      <c r="AL33" s="52" t="str">
        <f t="shared" si="10"/>
        <v xml:space="preserve"> </v>
      </c>
    </row>
    <row r="34" spans="1:38" ht="15.95" customHeight="1">
      <c r="A34" s="34" t="s">
        <v>219</v>
      </c>
      <c r="B34" s="34" t="s">
        <v>286</v>
      </c>
      <c r="C34" s="34" t="s">
        <v>97</v>
      </c>
      <c r="D34" s="34" t="s">
        <v>290</v>
      </c>
      <c r="E34" s="18">
        <v>800.01</v>
      </c>
      <c r="F34" s="2">
        <f t="shared" si="11"/>
        <v>1273615.92</v>
      </c>
      <c r="G34" s="45">
        <v>874937.07</v>
      </c>
      <c r="H34" s="35">
        <v>111308</v>
      </c>
      <c r="I34" s="2">
        <f t="shared" si="0"/>
        <v>83481</v>
      </c>
      <c r="J34" s="35">
        <v>56193</v>
      </c>
      <c r="K34" s="35">
        <v>250530</v>
      </c>
      <c r="L34" s="35">
        <v>203525</v>
      </c>
      <c r="M34" s="35">
        <v>128025</v>
      </c>
      <c r="N34" s="2">
        <f t="shared" si="1"/>
        <v>1596691.0699999998</v>
      </c>
      <c r="O34" s="4">
        <f t="shared" si="2"/>
        <v>0</v>
      </c>
      <c r="P34" s="35">
        <v>363</v>
      </c>
      <c r="Q34" s="35">
        <v>90</v>
      </c>
      <c r="R34" s="4">
        <f t="shared" si="3"/>
        <v>45411</v>
      </c>
      <c r="S34" s="6">
        <f t="shared" si="12"/>
        <v>57704.721299999997</v>
      </c>
      <c r="T34" s="43">
        <v>52194570</v>
      </c>
      <c r="U34" s="6">
        <f t="shared" si="4"/>
        <v>52194.57</v>
      </c>
      <c r="V34" s="6">
        <f t="shared" si="5"/>
        <v>5510.1512999999977</v>
      </c>
      <c r="W34" s="4">
        <f t="shared" si="6"/>
        <v>110203</v>
      </c>
      <c r="X34" s="20">
        <f t="shared" si="7"/>
        <v>155614</v>
      </c>
      <c r="Y34" s="21">
        <v>0</v>
      </c>
      <c r="Z34" s="19">
        <v>0</v>
      </c>
      <c r="AA34" s="4">
        <f t="shared" si="8"/>
        <v>155614</v>
      </c>
      <c r="AB34" s="21"/>
      <c r="AC34" s="21"/>
      <c r="AD34" s="21">
        <v>0</v>
      </c>
      <c r="AE34" s="21"/>
      <c r="AF34" s="21"/>
      <c r="AG34" s="26">
        <v>78417</v>
      </c>
      <c r="AH34" s="26"/>
      <c r="AI34" s="26"/>
      <c r="AJ34" s="50">
        <f t="shared" si="13"/>
        <v>234031</v>
      </c>
      <c r="AK34" s="52">
        <f t="shared" si="9"/>
        <v>1</v>
      </c>
      <c r="AL34" s="52" t="str">
        <f t="shared" si="10"/>
        <v xml:space="preserve"> </v>
      </c>
    </row>
    <row r="35" spans="1:38" ht="15.95" customHeight="1">
      <c r="A35" s="34" t="s">
        <v>221</v>
      </c>
      <c r="B35" s="34" t="s">
        <v>291</v>
      </c>
      <c r="C35" s="34" t="s">
        <v>51</v>
      </c>
      <c r="D35" s="34" t="s">
        <v>292</v>
      </c>
      <c r="E35" s="18">
        <v>1445.25</v>
      </c>
      <c r="F35" s="2">
        <f t="shared" si="11"/>
        <v>2300838</v>
      </c>
      <c r="G35" s="45">
        <v>760067.07</v>
      </c>
      <c r="H35" s="35">
        <v>137620</v>
      </c>
      <c r="I35" s="2">
        <f t="shared" si="0"/>
        <v>103215</v>
      </c>
      <c r="J35" s="35">
        <v>120023</v>
      </c>
      <c r="K35" s="35">
        <v>8707</v>
      </c>
      <c r="L35" s="35">
        <v>225225</v>
      </c>
      <c r="M35" s="35">
        <v>118983</v>
      </c>
      <c r="N35" s="2">
        <f t="shared" si="1"/>
        <v>1336220.0699999998</v>
      </c>
      <c r="O35" s="4">
        <f t="shared" si="2"/>
        <v>964618</v>
      </c>
      <c r="P35" s="35">
        <v>824</v>
      </c>
      <c r="Q35" s="35">
        <v>53</v>
      </c>
      <c r="R35" s="4">
        <f t="shared" si="3"/>
        <v>60704</v>
      </c>
      <c r="S35" s="6">
        <f t="shared" si="12"/>
        <v>104245.88250000001</v>
      </c>
      <c r="T35" s="43">
        <v>46744592</v>
      </c>
      <c r="U35" s="6">
        <f t="shared" si="4"/>
        <v>46744.591999999997</v>
      </c>
      <c r="V35" s="6">
        <f t="shared" si="5"/>
        <v>57501.29050000001</v>
      </c>
      <c r="W35" s="4">
        <f t="shared" si="6"/>
        <v>1150026</v>
      </c>
      <c r="X35" s="20">
        <f t="shared" si="7"/>
        <v>2175348</v>
      </c>
      <c r="Y35" s="21">
        <v>0</v>
      </c>
      <c r="Z35" s="19">
        <v>0</v>
      </c>
      <c r="AA35" s="4">
        <f t="shared" si="8"/>
        <v>2175348</v>
      </c>
      <c r="AB35" s="21"/>
      <c r="AC35" s="21"/>
      <c r="AD35" s="21">
        <v>0</v>
      </c>
      <c r="AE35" s="21"/>
      <c r="AF35" s="21"/>
      <c r="AG35" s="26">
        <v>0</v>
      </c>
      <c r="AH35" s="26"/>
      <c r="AI35" s="26"/>
      <c r="AJ35" s="50">
        <f t="shared" si="13"/>
        <v>2175348</v>
      </c>
      <c r="AK35" s="52" t="str">
        <f t="shared" si="9"/>
        <v xml:space="preserve"> </v>
      </c>
      <c r="AL35" s="52" t="str">
        <f t="shared" si="10"/>
        <v xml:space="preserve"> </v>
      </c>
    </row>
    <row r="36" spans="1:38" ht="15.95" customHeight="1">
      <c r="A36" s="34" t="s">
        <v>221</v>
      </c>
      <c r="B36" s="34" t="s">
        <v>291</v>
      </c>
      <c r="C36" s="34" t="s">
        <v>190</v>
      </c>
      <c r="D36" s="34" t="s">
        <v>293</v>
      </c>
      <c r="E36" s="18">
        <v>951.03</v>
      </c>
      <c r="F36" s="2">
        <f t="shared" si="11"/>
        <v>1514039.76</v>
      </c>
      <c r="G36" s="45">
        <v>320360.09999999998</v>
      </c>
      <c r="H36" s="35">
        <v>80816</v>
      </c>
      <c r="I36" s="2">
        <f t="shared" si="0"/>
        <v>60612</v>
      </c>
      <c r="J36" s="35">
        <v>70469</v>
      </c>
      <c r="K36" s="35">
        <v>5109</v>
      </c>
      <c r="L36" s="35">
        <v>200509</v>
      </c>
      <c r="M36" s="35">
        <v>147024</v>
      </c>
      <c r="N36" s="2">
        <f t="shared" si="1"/>
        <v>804083.1</v>
      </c>
      <c r="O36" s="4">
        <f t="shared" si="2"/>
        <v>709957</v>
      </c>
      <c r="P36" s="35">
        <v>389</v>
      </c>
      <c r="Q36" s="35">
        <v>88</v>
      </c>
      <c r="R36" s="4">
        <f t="shared" si="3"/>
        <v>47582</v>
      </c>
      <c r="S36" s="6">
        <f t="shared" si="12"/>
        <v>68597.793900000004</v>
      </c>
      <c r="T36" s="43">
        <v>19619456</v>
      </c>
      <c r="U36" s="6">
        <f t="shared" si="4"/>
        <v>19619.455999999998</v>
      </c>
      <c r="V36" s="6">
        <f t="shared" si="5"/>
        <v>48978.337900000006</v>
      </c>
      <c r="W36" s="4">
        <f t="shared" si="6"/>
        <v>979567</v>
      </c>
      <c r="X36" s="20">
        <f t="shared" si="7"/>
        <v>1737106</v>
      </c>
      <c r="Y36" s="21">
        <v>0</v>
      </c>
      <c r="Z36" s="19">
        <v>0</v>
      </c>
      <c r="AA36" s="4">
        <f t="shared" si="8"/>
        <v>1737106</v>
      </c>
      <c r="AB36" s="21"/>
      <c r="AC36" s="21"/>
      <c r="AD36" s="21">
        <v>0</v>
      </c>
      <c r="AE36" s="21"/>
      <c r="AF36" s="21"/>
      <c r="AG36" s="26">
        <v>0</v>
      </c>
      <c r="AH36" s="26"/>
      <c r="AI36" s="26"/>
      <c r="AJ36" s="50">
        <f t="shared" si="13"/>
        <v>1737106</v>
      </c>
      <c r="AK36" s="52" t="str">
        <f t="shared" si="9"/>
        <v xml:space="preserve"> </v>
      </c>
      <c r="AL36" s="52" t="str">
        <f t="shared" si="10"/>
        <v xml:space="preserve"> </v>
      </c>
    </row>
    <row r="37" spans="1:38" ht="15.95" customHeight="1">
      <c r="A37" s="34" t="s">
        <v>221</v>
      </c>
      <c r="B37" s="34" t="s">
        <v>291</v>
      </c>
      <c r="C37" s="34" t="s">
        <v>96</v>
      </c>
      <c r="D37" s="34" t="s">
        <v>294</v>
      </c>
      <c r="E37" s="18">
        <v>571.53</v>
      </c>
      <c r="F37" s="2">
        <f t="shared" si="11"/>
        <v>909875.76</v>
      </c>
      <c r="G37" s="45">
        <v>466973.04</v>
      </c>
      <c r="H37" s="35">
        <v>51438</v>
      </c>
      <c r="I37" s="2">
        <f t="shared" si="0"/>
        <v>38578.5</v>
      </c>
      <c r="J37" s="35">
        <v>44760</v>
      </c>
      <c r="K37" s="35">
        <v>3250</v>
      </c>
      <c r="L37" s="35">
        <v>185212</v>
      </c>
      <c r="M37" s="35">
        <v>126255</v>
      </c>
      <c r="N37" s="2">
        <f t="shared" si="1"/>
        <v>865028.54</v>
      </c>
      <c r="O37" s="4">
        <f t="shared" si="2"/>
        <v>44847</v>
      </c>
      <c r="P37" s="35">
        <v>234</v>
      </c>
      <c r="Q37" s="35">
        <v>90</v>
      </c>
      <c r="R37" s="4">
        <f t="shared" si="3"/>
        <v>29273</v>
      </c>
      <c r="S37" s="6">
        <f t="shared" si="12"/>
        <v>41224.458899999998</v>
      </c>
      <c r="T37" s="43">
        <v>28596022</v>
      </c>
      <c r="U37" s="6">
        <f t="shared" si="4"/>
        <v>28596.022000000001</v>
      </c>
      <c r="V37" s="6">
        <f t="shared" si="5"/>
        <v>12628.436899999997</v>
      </c>
      <c r="W37" s="4">
        <f t="shared" si="6"/>
        <v>252569</v>
      </c>
      <c r="X37" s="20">
        <f t="shared" si="7"/>
        <v>326689</v>
      </c>
      <c r="Y37" s="21">
        <v>0</v>
      </c>
      <c r="Z37" s="19">
        <v>0</v>
      </c>
      <c r="AA37" s="4">
        <f t="shared" si="8"/>
        <v>326689</v>
      </c>
      <c r="AB37" s="21"/>
      <c r="AC37" s="21"/>
      <c r="AD37" s="21">
        <v>0</v>
      </c>
      <c r="AE37" s="21"/>
      <c r="AF37" s="21"/>
      <c r="AG37" s="26">
        <v>0</v>
      </c>
      <c r="AH37" s="26"/>
      <c r="AI37" s="26"/>
      <c r="AJ37" s="50">
        <f t="shared" si="13"/>
        <v>326689</v>
      </c>
      <c r="AK37" s="52" t="str">
        <f t="shared" si="9"/>
        <v xml:space="preserve"> </v>
      </c>
      <c r="AL37" s="52" t="str">
        <f t="shared" si="10"/>
        <v xml:space="preserve"> </v>
      </c>
    </row>
    <row r="38" spans="1:38" ht="15.95" customHeight="1">
      <c r="A38" s="34" t="s">
        <v>221</v>
      </c>
      <c r="B38" s="34" t="s">
        <v>291</v>
      </c>
      <c r="C38" s="34" t="s">
        <v>207</v>
      </c>
      <c r="D38" s="34" t="s">
        <v>295</v>
      </c>
      <c r="E38" s="18">
        <v>1506.17</v>
      </c>
      <c r="F38" s="2">
        <f t="shared" si="11"/>
        <v>2397822.64</v>
      </c>
      <c r="G38" s="45">
        <v>307889.02</v>
      </c>
      <c r="H38" s="35">
        <v>147458</v>
      </c>
      <c r="I38" s="2">
        <f t="shared" si="0"/>
        <v>110593.5</v>
      </c>
      <c r="J38" s="35">
        <v>128585</v>
      </c>
      <c r="K38" s="35">
        <v>9319</v>
      </c>
      <c r="L38" s="35">
        <v>321859</v>
      </c>
      <c r="M38" s="35">
        <v>36708</v>
      </c>
      <c r="N38" s="2">
        <f t="shared" si="1"/>
        <v>914953.52</v>
      </c>
      <c r="O38" s="4">
        <f t="shared" si="2"/>
        <v>1482869</v>
      </c>
      <c r="P38" s="35">
        <v>627</v>
      </c>
      <c r="Q38" s="35">
        <v>35</v>
      </c>
      <c r="R38" s="4">
        <f t="shared" si="3"/>
        <v>30504</v>
      </c>
      <c r="S38" s="6">
        <f t="shared" si="12"/>
        <v>108640.04210000001</v>
      </c>
      <c r="T38" s="43">
        <v>19437438</v>
      </c>
      <c r="U38" s="6">
        <f t="shared" si="4"/>
        <v>19437.437999999998</v>
      </c>
      <c r="V38" s="6">
        <f t="shared" si="5"/>
        <v>89202.604100000011</v>
      </c>
      <c r="W38" s="4">
        <f t="shared" si="6"/>
        <v>1784052</v>
      </c>
      <c r="X38" s="20">
        <f t="shared" si="7"/>
        <v>3297425</v>
      </c>
      <c r="Y38" s="21">
        <v>0</v>
      </c>
      <c r="Z38" s="19">
        <v>0</v>
      </c>
      <c r="AA38" s="4">
        <f t="shared" si="8"/>
        <v>3297425</v>
      </c>
      <c r="AB38" s="21"/>
      <c r="AC38" s="21"/>
      <c r="AD38" s="21">
        <v>0</v>
      </c>
      <c r="AE38" s="21"/>
      <c r="AF38" s="21"/>
      <c r="AG38" s="26">
        <v>0</v>
      </c>
      <c r="AH38" s="26"/>
      <c r="AI38" s="26"/>
      <c r="AJ38" s="50">
        <f t="shared" si="13"/>
        <v>3297425</v>
      </c>
      <c r="AK38" s="52" t="str">
        <f t="shared" si="9"/>
        <v xml:space="preserve"> </v>
      </c>
      <c r="AL38" s="52" t="str">
        <f t="shared" si="10"/>
        <v xml:space="preserve"> </v>
      </c>
    </row>
    <row r="39" spans="1:38" ht="15.95" customHeight="1">
      <c r="A39" s="34" t="s">
        <v>221</v>
      </c>
      <c r="B39" s="34" t="s">
        <v>291</v>
      </c>
      <c r="C39" s="34" t="s">
        <v>222</v>
      </c>
      <c r="D39" s="34" t="s">
        <v>296</v>
      </c>
      <c r="E39" s="18">
        <v>849.95</v>
      </c>
      <c r="F39" s="2">
        <f t="shared" si="11"/>
        <v>1353120.4000000001</v>
      </c>
      <c r="G39" s="45">
        <v>241684.77</v>
      </c>
      <c r="H39" s="35">
        <v>78644</v>
      </c>
      <c r="I39" s="2">
        <f t="shared" si="0"/>
        <v>58983</v>
      </c>
      <c r="J39" s="35">
        <v>68495</v>
      </c>
      <c r="K39" s="35">
        <v>4975</v>
      </c>
      <c r="L39" s="35">
        <v>166473</v>
      </c>
      <c r="M39" s="35">
        <v>71739</v>
      </c>
      <c r="N39" s="2">
        <f t="shared" si="1"/>
        <v>612349.77</v>
      </c>
      <c r="O39" s="4">
        <f t="shared" si="2"/>
        <v>740771</v>
      </c>
      <c r="P39" s="35">
        <v>317</v>
      </c>
      <c r="Q39" s="35">
        <v>81</v>
      </c>
      <c r="R39" s="4">
        <f t="shared" si="3"/>
        <v>35691</v>
      </c>
      <c r="S39" s="6">
        <f t="shared" si="12"/>
        <v>61306.893499999998</v>
      </c>
      <c r="T39" s="43">
        <v>14892917</v>
      </c>
      <c r="U39" s="6">
        <f t="shared" si="4"/>
        <v>14892.916999999999</v>
      </c>
      <c r="V39" s="6">
        <f t="shared" si="5"/>
        <v>46413.976499999997</v>
      </c>
      <c r="W39" s="4">
        <f t="shared" si="6"/>
        <v>928280</v>
      </c>
      <c r="X39" s="20">
        <f t="shared" si="7"/>
        <v>1704742</v>
      </c>
      <c r="Y39" s="21">
        <v>0</v>
      </c>
      <c r="Z39" s="19">
        <v>0</v>
      </c>
      <c r="AA39" s="4">
        <f t="shared" si="8"/>
        <v>1704742</v>
      </c>
      <c r="AB39" s="21"/>
      <c r="AC39" s="21"/>
      <c r="AD39" s="21">
        <v>0</v>
      </c>
      <c r="AE39" s="21"/>
      <c r="AF39" s="21"/>
      <c r="AG39" s="26">
        <v>0</v>
      </c>
      <c r="AH39" s="26"/>
      <c r="AI39" s="26"/>
      <c r="AJ39" s="50">
        <f t="shared" si="13"/>
        <v>1704742</v>
      </c>
      <c r="AK39" s="52" t="str">
        <f t="shared" si="9"/>
        <v xml:space="preserve"> </v>
      </c>
      <c r="AL39" s="52" t="str">
        <f t="shared" si="10"/>
        <v xml:space="preserve"> </v>
      </c>
    </row>
    <row r="40" spans="1:38" ht="15.95" customHeight="1">
      <c r="A40" s="34" t="s">
        <v>221</v>
      </c>
      <c r="B40" s="34" t="s">
        <v>291</v>
      </c>
      <c r="C40" s="34" t="s">
        <v>223</v>
      </c>
      <c r="D40" s="34" t="s">
        <v>297</v>
      </c>
      <c r="E40" s="18">
        <v>601.12</v>
      </c>
      <c r="F40" s="2">
        <f t="shared" si="11"/>
        <v>956983.04</v>
      </c>
      <c r="G40" s="45">
        <v>538568.57999999996</v>
      </c>
      <c r="H40" s="35">
        <v>46153</v>
      </c>
      <c r="I40" s="2">
        <f t="shared" si="0"/>
        <v>34614.75</v>
      </c>
      <c r="J40" s="35">
        <v>40284</v>
      </c>
      <c r="K40" s="35">
        <v>2909</v>
      </c>
      <c r="L40" s="35">
        <v>102441</v>
      </c>
      <c r="M40" s="35">
        <v>64417</v>
      </c>
      <c r="N40" s="2">
        <f t="shared" si="1"/>
        <v>783234.33</v>
      </c>
      <c r="O40" s="4">
        <f t="shared" si="2"/>
        <v>173749</v>
      </c>
      <c r="P40" s="35">
        <v>218</v>
      </c>
      <c r="Q40" s="35">
        <v>90</v>
      </c>
      <c r="R40" s="4">
        <f t="shared" si="3"/>
        <v>27272</v>
      </c>
      <c r="S40" s="6">
        <f t="shared" si="12"/>
        <v>43358.785600000003</v>
      </c>
      <c r="T40" s="43">
        <v>33618513</v>
      </c>
      <c r="U40" s="6">
        <f t="shared" si="4"/>
        <v>33618.512999999999</v>
      </c>
      <c r="V40" s="6">
        <f t="shared" si="5"/>
        <v>9740.2726000000039</v>
      </c>
      <c r="W40" s="4">
        <f t="shared" si="6"/>
        <v>194805</v>
      </c>
      <c r="X40" s="20">
        <f t="shared" si="7"/>
        <v>395826</v>
      </c>
      <c r="Y40" s="21">
        <v>0</v>
      </c>
      <c r="Z40" s="19">
        <v>0</v>
      </c>
      <c r="AA40" s="4">
        <f t="shared" si="8"/>
        <v>395826</v>
      </c>
      <c r="AB40" s="21"/>
      <c r="AC40" s="21"/>
      <c r="AD40" s="21">
        <v>0</v>
      </c>
      <c r="AE40" s="21"/>
      <c r="AF40" s="21"/>
      <c r="AG40" s="26">
        <v>0</v>
      </c>
      <c r="AH40" s="26"/>
      <c r="AI40" s="26"/>
      <c r="AJ40" s="50">
        <f t="shared" si="13"/>
        <v>395826</v>
      </c>
      <c r="AK40" s="52" t="str">
        <f t="shared" si="9"/>
        <v xml:space="preserve"> </v>
      </c>
      <c r="AL40" s="52" t="str">
        <f t="shared" si="10"/>
        <v xml:space="preserve"> </v>
      </c>
    </row>
    <row r="41" spans="1:38" ht="15.95" customHeight="1">
      <c r="A41" s="34" t="s">
        <v>221</v>
      </c>
      <c r="B41" s="34" t="s">
        <v>291</v>
      </c>
      <c r="C41" s="34" t="s">
        <v>224</v>
      </c>
      <c r="D41" s="34" t="s">
        <v>298</v>
      </c>
      <c r="E41" s="18">
        <v>1239.48</v>
      </c>
      <c r="F41" s="2">
        <f t="shared" si="11"/>
        <v>1973252.16</v>
      </c>
      <c r="G41" s="45">
        <v>495506.65</v>
      </c>
      <c r="H41" s="35">
        <v>110201</v>
      </c>
      <c r="I41" s="2">
        <f t="shared" si="0"/>
        <v>82650.75</v>
      </c>
      <c r="J41" s="35">
        <v>96535</v>
      </c>
      <c r="K41" s="35">
        <v>6976</v>
      </c>
      <c r="L41" s="35">
        <v>212875</v>
      </c>
      <c r="M41" s="35">
        <v>36264</v>
      </c>
      <c r="N41" s="2">
        <f t="shared" si="1"/>
        <v>930807.4</v>
      </c>
      <c r="O41" s="4">
        <f t="shared" si="2"/>
        <v>1042445</v>
      </c>
      <c r="P41" s="35">
        <v>451</v>
      </c>
      <c r="Q41" s="35">
        <v>35</v>
      </c>
      <c r="R41" s="4">
        <f t="shared" si="3"/>
        <v>21941</v>
      </c>
      <c r="S41" s="6">
        <f t="shared" si="12"/>
        <v>89403.6924</v>
      </c>
      <c r="T41" s="43">
        <v>31560933</v>
      </c>
      <c r="U41" s="6">
        <f t="shared" si="4"/>
        <v>31560.933000000001</v>
      </c>
      <c r="V41" s="6">
        <f t="shared" si="5"/>
        <v>57842.759399999995</v>
      </c>
      <c r="W41" s="4">
        <f t="shared" si="6"/>
        <v>1156855</v>
      </c>
      <c r="X41" s="20">
        <f t="shared" si="7"/>
        <v>2221241</v>
      </c>
      <c r="Y41" s="21">
        <v>0</v>
      </c>
      <c r="Z41" s="19">
        <v>0</v>
      </c>
      <c r="AA41" s="4">
        <f t="shared" si="8"/>
        <v>2221241</v>
      </c>
      <c r="AB41" s="21"/>
      <c r="AC41" s="21"/>
      <c r="AD41" s="21">
        <v>0</v>
      </c>
      <c r="AE41" s="21"/>
      <c r="AF41" s="21"/>
      <c r="AG41" s="26">
        <v>0</v>
      </c>
      <c r="AH41" s="26"/>
      <c r="AI41" s="26"/>
      <c r="AJ41" s="50">
        <f t="shared" si="13"/>
        <v>2221241</v>
      </c>
      <c r="AK41" s="52" t="str">
        <f t="shared" si="9"/>
        <v xml:space="preserve"> </v>
      </c>
      <c r="AL41" s="52" t="str">
        <f t="shared" si="10"/>
        <v xml:space="preserve"> </v>
      </c>
    </row>
    <row r="42" spans="1:38" ht="15.95" customHeight="1">
      <c r="A42" s="34" t="s">
        <v>221</v>
      </c>
      <c r="B42" s="34" t="s">
        <v>291</v>
      </c>
      <c r="C42" s="34" t="s">
        <v>225</v>
      </c>
      <c r="D42" s="34" t="s">
        <v>299</v>
      </c>
      <c r="E42" s="18">
        <v>6256.75</v>
      </c>
      <c r="F42" s="2">
        <f t="shared" si="11"/>
        <v>9960746</v>
      </c>
      <c r="G42" s="45">
        <v>1836457.75</v>
      </c>
      <c r="H42" s="35">
        <v>590110</v>
      </c>
      <c r="I42" s="2">
        <f t="shared" si="0"/>
        <v>442582.5</v>
      </c>
      <c r="J42" s="35">
        <v>514931</v>
      </c>
      <c r="K42" s="35">
        <v>37246</v>
      </c>
      <c r="L42" s="35">
        <v>1208044</v>
      </c>
      <c r="M42" s="35">
        <v>34632</v>
      </c>
      <c r="N42" s="2">
        <f t="shared" si="1"/>
        <v>4073893.25</v>
      </c>
      <c r="O42" s="4">
        <f t="shared" si="2"/>
        <v>5886853</v>
      </c>
      <c r="P42" s="35">
        <v>2212</v>
      </c>
      <c r="Q42" s="35">
        <v>33</v>
      </c>
      <c r="R42" s="4">
        <f t="shared" si="3"/>
        <v>101464</v>
      </c>
      <c r="S42" s="6">
        <f t="shared" si="12"/>
        <v>451299.3775</v>
      </c>
      <c r="T42" s="43">
        <v>118557634</v>
      </c>
      <c r="U42" s="6">
        <f t="shared" si="4"/>
        <v>118557.63400000001</v>
      </c>
      <c r="V42" s="6">
        <f t="shared" si="5"/>
        <v>332741.74349999998</v>
      </c>
      <c r="W42" s="4">
        <f t="shared" si="6"/>
        <v>6654835</v>
      </c>
      <c r="X42" s="20">
        <f t="shared" si="7"/>
        <v>12643152</v>
      </c>
      <c r="Y42" s="21">
        <v>0</v>
      </c>
      <c r="Z42" s="19">
        <v>0</v>
      </c>
      <c r="AA42" s="4">
        <f t="shared" si="8"/>
        <v>12643152</v>
      </c>
      <c r="AB42" s="21"/>
      <c r="AC42" s="21"/>
      <c r="AD42" s="21">
        <v>0</v>
      </c>
      <c r="AE42" s="21"/>
      <c r="AF42" s="21"/>
      <c r="AG42" s="26">
        <v>0</v>
      </c>
      <c r="AH42" s="26"/>
      <c r="AI42" s="26"/>
      <c r="AJ42" s="50">
        <f t="shared" si="13"/>
        <v>12643152</v>
      </c>
      <c r="AK42" s="52" t="str">
        <f t="shared" si="9"/>
        <v xml:space="preserve"> </v>
      </c>
      <c r="AL42" s="52" t="str">
        <f t="shared" si="10"/>
        <v xml:space="preserve"> </v>
      </c>
    </row>
    <row r="43" spans="1:38" ht="15.95" customHeight="1">
      <c r="A43" s="34" t="s">
        <v>226</v>
      </c>
      <c r="B43" s="34" t="s">
        <v>300</v>
      </c>
      <c r="C43" s="34" t="s">
        <v>208</v>
      </c>
      <c r="D43" s="34" t="s">
        <v>301</v>
      </c>
      <c r="E43" s="18">
        <v>790.6</v>
      </c>
      <c r="F43" s="2">
        <f t="shared" si="11"/>
        <v>1258635.2</v>
      </c>
      <c r="G43" s="45">
        <v>337707.84</v>
      </c>
      <c r="H43" s="35">
        <v>68743</v>
      </c>
      <c r="I43" s="2">
        <f t="shared" si="0"/>
        <v>51557.25</v>
      </c>
      <c r="J43" s="35">
        <v>63679</v>
      </c>
      <c r="K43" s="35">
        <v>113882</v>
      </c>
      <c r="L43" s="35">
        <v>224486</v>
      </c>
      <c r="M43" s="35">
        <v>99547</v>
      </c>
      <c r="N43" s="2">
        <f t="shared" si="1"/>
        <v>890859.09000000008</v>
      </c>
      <c r="O43" s="4">
        <f t="shared" si="2"/>
        <v>367776</v>
      </c>
      <c r="P43" s="35">
        <v>281</v>
      </c>
      <c r="Q43" s="35">
        <v>90</v>
      </c>
      <c r="R43" s="4">
        <f t="shared" si="3"/>
        <v>35153</v>
      </c>
      <c r="S43" s="6">
        <f t="shared" si="12"/>
        <v>57025.978000000003</v>
      </c>
      <c r="T43" s="43">
        <v>20392847</v>
      </c>
      <c r="U43" s="6">
        <f t="shared" si="4"/>
        <v>20392.847000000002</v>
      </c>
      <c r="V43" s="6">
        <f t="shared" si="5"/>
        <v>36633.131000000001</v>
      </c>
      <c r="W43" s="4">
        <f t="shared" si="6"/>
        <v>732663</v>
      </c>
      <c r="X43" s="20">
        <f t="shared" si="7"/>
        <v>1135592</v>
      </c>
      <c r="Y43" s="21">
        <v>0</v>
      </c>
      <c r="Z43" s="19">
        <v>0</v>
      </c>
      <c r="AA43" s="4">
        <f t="shared" si="8"/>
        <v>1135592</v>
      </c>
      <c r="AB43" s="21"/>
      <c r="AC43" s="21"/>
      <c r="AD43" s="21">
        <v>0</v>
      </c>
      <c r="AE43" s="21"/>
      <c r="AF43" s="21"/>
      <c r="AG43" s="26">
        <v>0</v>
      </c>
      <c r="AH43" s="26"/>
      <c r="AI43" s="26"/>
      <c r="AJ43" s="50">
        <f t="shared" si="13"/>
        <v>1135592</v>
      </c>
      <c r="AK43" s="52" t="str">
        <f t="shared" si="9"/>
        <v xml:space="preserve"> </v>
      </c>
      <c r="AL43" s="52" t="str">
        <f t="shared" si="10"/>
        <v xml:space="preserve"> </v>
      </c>
    </row>
    <row r="44" spans="1:38" ht="15.95" customHeight="1">
      <c r="A44" s="34" t="s">
        <v>226</v>
      </c>
      <c r="B44" s="34" t="s">
        <v>300</v>
      </c>
      <c r="C44" s="34" t="s">
        <v>99</v>
      </c>
      <c r="D44" s="34" t="s">
        <v>302</v>
      </c>
      <c r="E44" s="18">
        <v>448.76</v>
      </c>
      <c r="F44" s="2">
        <f t="shared" si="11"/>
        <v>714425.92</v>
      </c>
      <c r="G44" s="45">
        <v>112364.33</v>
      </c>
      <c r="H44" s="35">
        <v>40195</v>
      </c>
      <c r="I44" s="2">
        <f t="shared" si="0"/>
        <v>30146.25</v>
      </c>
      <c r="J44" s="35">
        <v>38374</v>
      </c>
      <c r="K44" s="35">
        <v>67681</v>
      </c>
      <c r="L44" s="35">
        <v>111240</v>
      </c>
      <c r="M44" s="35">
        <v>84802</v>
      </c>
      <c r="N44" s="2">
        <f t="shared" si="1"/>
        <v>444607.58</v>
      </c>
      <c r="O44" s="4">
        <f t="shared" si="2"/>
        <v>269818</v>
      </c>
      <c r="P44" s="35">
        <v>228</v>
      </c>
      <c r="Q44" s="35">
        <v>84</v>
      </c>
      <c r="R44" s="4">
        <f t="shared" si="3"/>
        <v>26621</v>
      </c>
      <c r="S44" s="6">
        <f t="shared" si="12"/>
        <v>32369.058799999999</v>
      </c>
      <c r="T44" s="43">
        <v>6867526</v>
      </c>
      <c r="U44" s="6">
        <f t="shared" si="4"/>
        <v>6867.5259999999998</v>
      </c>
      <c r="V44" s="6">
        <f t="shared" si="5"/>
        <v>25501.532800000001</v>
      </c>
      <c r="W44" s="4">
        <f t="shared" si="6"/>
        <v>510031</v>
      </c>
      <c r="X44" s="20">
        <f t="shared" si="7"/>
        <v>806470</v>
      </c>
      <c r="Y44" s="21">
        <v>0</v>
      </c>
      <c r="Z44" s="19">
        <v>0</v>
      </c>
      <c r="AA44" s="4">
        <f t="shared" si="8"/>
        <v>806470</v>
      </c>
      <c r="AB44" s="21"/>
      <c r="AC44" s="21"/>
      <c r="AD44" s="21">
        <v>0</v>
      </c>
      <c r="AE44" s="21"/>
      <c r="AF44" s="21"/>
      <c r="AG44" s="26">
        <v>0</v>
      </c>
      <c r="AH44" s="26"/>
      <c r="AI44" s="26"/>
      <c r="AJ44" s="50">
        <f t="shared" si="13"/>
        <v>806470</v>
      </c>
      <c r="AK44" s="52" t="str">
        <f t="shared" si="9"/>
        <v xml:space="preserve"> </v>
      </c>
      <c r="AL44" s="52" t="str">
        <f t="shared" si="10"/>
        <v xml:space="preserve"> </v>
      </c>
    </row>
    <row r="45" spans="1:38" ht="15.95" customHeight="1">
      <c r="A45" s="34" t="s">
        <v>226</v>
      </c>
      <c r="B45" s="34" t="s">
        <v>300</v>
      </c>
      <c r="C45" s="34" t="s">
        <v>26</v>
      </c>
      <c r="D45" s="34" t="s">
        <v>303</v>
      </c>
      <c r="E45" s="18">
        <v>3047.4</v>
      </c>
      <c r="F45" s="2">
        <f t="shared" si="11"/>
        <v>4851460.8</v>
      </c>
      <c r="G45" s="45">
        <v>533955.56999999995</v>
      </c>
      <c r="H45" s="35">
        <v>294114</v>
      </c>
      <c r="I45" s="2">
        <f t="shared" si="0"/>
        <v>220585.5</v>
      </c>
      <c r="J45" s="35">
        <v>275374</v>
      </c>
      <c r="K45" s="35">
        <v>490078</v>
      </c>
      <c r="L45" s="35">
        <v>811449</v>
      </c>
      <c r="M45" s="35">
        <v>274183</v>
      </c>
      <c r="N45" s="2">
        <f t="shared" si="1"/>
        <v>2605625.0699999998</v>
      </c>
      <c r="O45" s="4">
        <f t="shared" si="2"/>
        <v>2245836</v>
      </c>
      <c r="P45" s="35">
        <v>1217</v>
      </c>
      <c r="Q45" s="35">
        <v>33</v>
      </c>
      <c r="R45" s="4">
        <f t="shared" si="3"/>
        <v>55824</v>
      </c>
      <c r="S45" s="6">
        <f t="shared" si="12"/>
        <v>219808.962</v>
      </c>
      <c r="T45" s="43">
        <v>34293871</v>
      </c>
      <c r="U45" s="6">
        <f t="shared" si="4"/>
        <v>34293.870999999999</v>
      </c>
      <c r="V45" s="6">
        <f t="shared" si="5"/>
        <v>185515.09100000001</v>
      </c>
      <c r="W45" s="4">
        <f t="shared" si="6"/>
        <v>3710302</v>
      </c>
      <c r="X45" s="20">
        <f t="shared" si="7"/>
        <v>6011962</v>
      </c>
      <c r="Y45" s="21">
        <v>0</v>
      </c>
      <c r="Z45" s="19">
        <v>0</v>
      </c>
      <c r="AA45" s="4">
        <f t="shared" si="8"/>
        <v>6011962</v>
      </c>
      <c r="AB45" s="21"/>
      <c r="AC45" s="21"/>
      <c r="AD45" s="21">
        <v>0</v>
      </c>
      <c r="AE45" s="21"/>
      <c r="AF45" s="21"/>
      <c r="AG45" s="26">
        <v>0</v>
      </c>
      <c r="AH45" s="26"/>
      <c r="AI45" s="26"/>
      <c r="AJ45" s="50">
        <f t="shared" si="13"/>
        <v>6011962</v>
      </c>
      <c r="AK45" s="52" t="str">
        <f t="shared" si="9"/>
        <v xml:space="preserve"> </v>
      </c>
      <c r="AL45" s="52" t="str">
        <f t="shared" si="10"/>
        <v xml:space="preserve"> </v>
      </c>
    </row>
    <row r="46" spans="1:38" ht="15.95" customHeight="1">
      <c r="A46" s="34" t="s">
        <v>226</v>
      </c>
      <c r="B46" s="34" t="s">
        <v>300</v>
      </c>
      <c r="C46" s="34" t="s">
        <v>27</v>
      </c>
      <c r="D46" s="34" t="s">
        <v>304</v>
      </c>
      <c r="E46" s="18">
        <v>965.8</v>
      </c>
      <c r="F46" s="2">
        <f t="shared" si="11"/>
        <v>1537553.5999999999</v>
      </c>
      <c r="G46" s="45">
        <v>281692.83</v>
      </c>
      <c r="H46" s="35">
        <v>77752</v>
      </c>
      <c r="I46" s="2">
        <f t="shared" si="0"/>
        <v>58314</v>
      </c>
      <c r="J46" s="35">
        <v>81749</v>
      </c>
      <c r="K46" s="35">
        <v>145503</v>
      </c>
      <c r="L46" s="35">
        <v>288467</v>
      </c>
      <c r="M46" s="35">
        <v>128510</v>
      </c>
      <c r="N46" s="2">
        <f t="shared" si="1"/>
        <v>984235.83000000007</v>
      </c>
      <c r="O46" s="4">
        <f t="shared" si="2"/>
        <v>553318</v>
      </c>
      <c r="P46" s="35">
        <v>420</v>
      </c>
      <c r="Q46" s="35">
        <v>84</v>
      </c>
      <c r="R46" s="4">
        <f t="shared" si="3"/>
        <v>49039</v>
      </c>
      <c r="S46" s="6">
        <f t="shared" si="12"/>
        <v>69663.153999999995</v>
      </c>
      <c r="T46" s="43">
        <v>17450012</v>
      </c>
      <c r="U46" s="6">
        <f t="shared" si="4"/>
        <v>17450.011999999999</v>
      </c>
      <c r="V46" s="6">
        <f t="shared" si="5"/>
        <v>52213.141999999993</v>
      </c>
      <c r="W46" s="4">
        <f t="shared" si="6"/>
        <v>1044263</v>
      </c>
      <c r="X46" s="20">
        <f t="shared" si="7"/>
        <v>1646620</v>
      </c>
      <c r="Y46" s="21">
        <v>0</v>
      </c>
      <c r="Z46" s="19">
        <v>0</v>
      </c>
      <c r="AA46" s="4">
        <f t="shared" si="8"/>
        <v>1646620</v>
      </c>
      <c r="AB46" s="21"/>
      <c r="AC46" s="21"/>
      <c r="AD46" s="21">
        <v>0</v>
      </c>
      <c r="AE46" s="21"/>
      <c r="AF46" s="21"/>
      <c r="AG46" s="26">
        <v>0</v>
      </c>
      <c r="AH46" s="26">
        <v>7192</v>
      </c>
      <c r="AI46" s="26"/>
      <c r="AJ46" s="50">
        <f t="shared" si="13"/>
        <v>1639428</v>
      </c>
      <c r="AK46" s="52" t="str">
        <f t="shared" si="9"/>
        <v xml:space="preserve"> </v>
      </c>
      <c r="AL46" s="52" t="str">
        <f t="shared" si="10"/>
        <v xml:space="preserve"> </v>
      </c>
    </row>
    <row r="47" spans="1:38" ht="15.95" customHeight="1">
      <c r="A47" s="34" t="s">
        <v>226</v>
      </c>
      <c r="B47" s="34" t="s">
        <v>300</v>
      </c>
      <c r="C47" s="34" t="s">
        <v>28</v>
      </c>
      <c r="D47" s="34" t="s">
        <v>305</v>
      </c>
      <c r="E47" s="18">
        <v>936.7</v>
      </c>
      <c r="F47" s="2">
        <f t="shared" si="11"/>
        <v>1491226.4000000001</v>
      </c>
      <c r="G47" s="45">
        <v>427224.17</v>
      </c>
      <c r="H47" s="35">
        <v>80246</v>
      </c>
      <c r="I47" s="2">
        <f t="shared" si="0"/>
        <v>60184.5</v>
      </c>
      <c r="J47" s="35">
        <v>85085</v>
      </c>
      <c r="K47" s="35">
        <v>150332</v>
      </c>
      <c r="L47" s="35">
        <v>263876</v>
      </c>
      <c r="M47" s="35">
        <v>81242</v>
      </c>
      <c r="N47" s="2">
        <f t="shared" si="1"/>
        <v>1067943.67</v>
      </c>
      <c r="O47" s="4">
        <f t="shared" si="2"/>
        <v>423283</v>
      </c>
      <c r="P47" s="35">
        <v>397</v>
      </c>
      <c r="Q47" s="35">
        <v>75</v>
      </c>
      <c r="R47" s="4">
        <f t="shared" si="3"/>
        <v>41387</v>
      </c>
      <c r="S47" s="6">
        <f t="shared" si="12"/>
        <v>67564.171000000002</v>
      </c>
      <c r="T47" s="43">
        <v>25850965</v>
      </c>
      <c r="U47" s="6">
        <f t="shared" si="4"/>
        <v>25850.965</v>
      </c>
      <c r="V47" s="6">
        <f t="shared" si="5"/>
        <v>41713.206000000006</v>
      </c>
      <c r="W47" s="4">
        <f t="shared" si="6"/>
        <v>834264</v>
      </c>
      <c r="X47" s="20">
        <f t="shared" si="7"/>
        <v>1298934</v>
      </c>
      <c r="Y47" s="21">
        <v>0</v>
      </c>
      <c r="Z47" s="19">
        <v>0</v>
      </c>
      <c r="AA47" s="4">
        <f t="shared" si="8"/>
        <v>1298934</v>
      </c>
      <c r="AB47" s="21"/>
      <c r="AC47" s="21"/>
      <c r="AD47" s="21">
        <v>0</v>
      </c>
      <c r="AE47" s="21"/>
      <c r="AF47" s="21"/>
      <c r="AG47" s="26">
        <v>0</v>
      </c>
      <c r="AH47" s="26">
        <v>6933</v>
      </c>
      <c r="AI47" s="26"/>
      <c r="AJ47" s="50">
        <f t="shared" si="13"/>
        <v>1292001</v>
      </c>
      <c r="AK47" s="52" t="str">
        <f t="shared" si="9"/>
        <v xml:space="preserve"> </v>
      </c>
      <c r="AL47" s="52" t="str">
        <f t="shared" si="10"/>
        <v xml:space="preserve"> </v>
      </c>
    </row>
    <row r="48" spans="1:38" ht="15.95" customHeight="1">
      <c r="A48" s="34" t="s">
        <v>226</v>
      </c>
      <c r="B48" s="34" t="s">
        <v>300</v>
      </c>
      <c r="C48" s="34" t="s">
        <v>227</v>
      </c>
      <c r="D48" s="34" t="s">
        <v>306</v>
      </c>
      <c r="E48" s="18">
        <v>620.79</v>
      </c>
      <c r="F48" s="2">
        <f t="shared" si="11"/>
        <v>988297.67999999993</v>
      </c>
      <c r="G48" s="45">
        <v>128117.78</v>
      </c>
      <c r="H48" s="35">
        <v>52840</v>
      </c>
      <c r="I48" s="2">
        <f t="shared" si="0"/>
        <v>39630</v>
      </c>
      <c r="J48" s="35">
        <v>49874</v>
      </c>
      <c r="K48" s="35">
        <v>88418</v>
      </c>
      <c r="L48" s="35">
        <v>162862</v>
      </c>
      <c r="M48" s="35">
        <v>86380</v>
      </c>
      <c r="N48" s="2">
        <f t="shared" si="1"/>
        <v>555281.78</v>
      </c>
      <c r="O48" s="4">
        <f t="shared" si="2"/>
        <v>433016</v>
      </c>
      <c r="P48" s="35">
        <v>200</v>
      </c>
      <c r="Q48" s="35">
        <v>68</v>
      </c>
      <c r="R48" s="4">
        <f t="shared" si="3"/>
        <v>18904</v>
      </c>
      <c r="S48" s="6">
        <f t="shared" si="12"/>
        <v>44777.582699999999</v>
      </c>
      <c r="T48" s="43">
        <v>8202542</v>
      </c>
      <c r="U48" s="6">
        <f t="shared" si="4"/>
        <v>8202.5419999999995</v>
      </c>
      <c r="V48" s="6">
        <f t="shared" si="5"/>
        <v>36575.040699999998</v>
      </c>
      <c r="W48" s="4">
        <f t="shared" si="6"/>
        <v>731501</v>
      </c>
      <c r="X48" s="20">
        <f t="shared" si="7"/>
        <v>1183421</v>
      </c>
      <c r="Y48" s="21">
        <v>0</v>
      </c>
      <c r="Z48" s="19">
        <v>0</v>
      </c>
      <c r="AA48" s="4">
        <f t="shared" si="8"/>
        <v>1183421</v>
      </c>
      <c r="AB48" s="21"/>
      <c r="AC48" s="21"/>
      <c r="AD48" s="21">
        <v>0</v>
      </c>
      <c r="AE48" s="21"/>
      <c r="AF48" s="21"/>
      <c r="AG48" s="26">
        <v>0</v>
      </c>
      <c r="AH48" s="26"/>
      <c r="AI48" s="26"/>
      <c r="AJ48" s="50">
        <f t="shared" si="13"/>
        <v>1183421</v>
      </c>
      <c r="AK48" s="52" t="str">
        <f t="shared" si="9"/>
        <v xml:space="preserve"> </v>
      </c>
      <c r="AL48" s="52" t="str">
        <f t="shared" si="10"/>
        <v xml:space="preserve"> </v>
      </c>
    </row>
    <row r="49" spans="1:38" ht="15.95" customHeight="1">
      <c r="A49" s="34" t="s">
        <v>226</v>
      </c>
      <c r="B49" s="34" t="s">
        <v>300</v>
      </c>
      <c r="C49" s="34" t="s">
        <v>228</v>
      </c>
      <c r="D49" s="34" t="s">
        <v>307</v>
      </c>
      <c r="E49" s="18">
        <v>266.94</v>
      </c>
      <c r="F49" s="2">
        <f t="shared" si="11"/>
        <v>424968.48</v>
      </c>
      <c r="G49" s="45">
        <v>86904.79</v>
      </c>
      <c r="H49" s="35">
        <v>22987</v>
      </c>
      <c r="I49" s="2">
        <f t="shared" si="0"/>
        <v>17240.25</v>
      </c>
      <c r="J49" s="35">
        <v>21661</v>
      </c>
      <c r="K49" s="35">
        <v>38423</v>
      </c>
      <c r="L49" s="35">
        <v>102468</v>
      </c>
      <c r="M49" s="35">
        <v>53083</v>
      </c>
      <c r="N49" s="2">
        <f t="shared" si="1"/>
        <v>319780.03999999998</v>
      </c>
      <c r="O49" s="4">
        <f t="shared" si="2"/>
        <v>105188</v>
      </c>
      <c r="P49" s="35">
        <v>94</v>
      </c>
      <c r="Q49" s="35">
        <v>101</v>
      </c>
      <c r="R49" s="4">
        <f t="shared" si="3"/>
        <v>13197</v>
      </c>
      <c r="S49" s="6">
        <f t="shared" si="12"/>
        <v>19254.3822</v>
      </c>
      <c r="T49" s="43">
        <v>5130153</v>
      </c>
      <c r="U49" s="6">
        <f t="shared" si="4"/>
        <v>5130.1530000000002</v>
      </c>
      <c r="V49" s="6">
        <f t="shared" si="5"/>
        <v>14124.2292</v>
      </c>
      <c r="W49" s="4">
        <f t="shared" si="6"/>
        <v>282485</v>
      </c>
      <c r="X49" s="20">
        <f t="shared" si="7"/>
        <v>400870</v>
      </c>
      <c r="Y49" s="21">
        <v>0</v>
      </c>
      <c r="Z49" s="19">
        <v>0</v>
      </c>
      <c r="AA49" s="4">
        <f t="shared" si="8"/>
        <v>400870</v>
      </c>
      <c r="AB49" s="21"/>
      <c r="AC49" s="21"/>
      <c r="AD49" s="21">
        <v>0</v>
      </c>
      <c r="AE49" s="21"/>
      <c r="AF49" s="21"/>
      <c r="AG49" s="26">
        <v>0</v>
      </c>
      <c r="AH49" s="26"/>
      <c r="AI49" s="26"/>
      <c r="AJ49" s="50">
        <f t="shared" si="13"/>
        <v>400870</v>
      </c>
      <c r="AK49" s="52" t="str">
        <f t="shared" si="9"/>
        <v xml:space="preserve"> </v>
      </c>
      <c r="AL49" s="52" t="str">
        <f t="shared" si="10"/>
        <v xml:space="preserve"> </v>
      </c>
    </row>
    <row r="50" spans="1:38" ht="15.95" customHeight="1">
      <c r="A50" s="34" t="s">
        <v>226</v>
      </c>
      <c r="B50" s="34" t="s">
        <v>300</v>
      </c>
      <c r="C50" s="34" t="s">
        <v>229</v>
      </c>
      <c r="D50" s="34" t="s">
        <v>308</v>
      </c>
      <c r="E50" s="18">
        <v>420.26</v>
      </c>
      <c r="F50" s="2">
        <f t="shared" si="11"/>
        <v>669053.92000000004</v>
      </c>
      <c r="G50" s="45">
        <v>153129.34</v>
      </c>
      <c r="H50" s="35">
        <v>37496</v>
      </c>
      <c r="I50" s="2">
        <f t="shared" si="0"/>
        <v>28122</v>
      </c>
      <c r="J50" s="35">
        <v>34671</v>
      </c>
      <c r="K50" s="35">
        <v>62062</v>
      </c>
      <c r="L50" s="35">
        <v>138086</v>
      </c>
      <c r="M50" s="35">
        <v>50312</v>
      </c>
      <c r="N50" s="2">
        <f t="shared" si="1"/>
        <v>466382.33999999997</v>
      </c>
      <c r="O50" s="4">
        <f t="shared" si="2"/>
        <v>202672</v>
      </c>
      <c r="P50" s="35">
        <v>211</v>
      </c>
      <c r="Q50" s="35">
        <v>75</v>
      </c>
      <c r="R50" s="4">
        <f t="shared" si="3"/>
        <v>21997</v>
      </c>
      <c r="S50" s="6">
        <f t="shared" si="12"/>
        <v>30313.353800000001</v>
      </c>
      <c r="T50" s="43">
        <v>9668247</v>
      </c>
      <c r="U50" s="6">
        <f t="shared" si="4"/>
        <v>9668.2469999999994</v>
      </c>
      <c r="V50" s="6">
        <f t="shared" si="5"/>
        <v>20645.106800000001</v>
      </c>
      <c r="W50" s="4">
        <f t="shared" si="6"/>
        <v>412902</v>
      </c>
      <c r="X50" s="20">
        <f t="shared" si="7"/>
        <v>637571</v>
      </c>
      <c r="Y50" s="21">
        <v>0</v>
      </c>
      <c r="Z50" s="19">
        <v>0</v>
      </c>
      <c r="AA50" s="4">
        <f t="shared" si="8"/>
        <v>637571</v>
      </c>
      <c r="AB50" s="21"/>
      <c r="AC50" s="21"/>
      <c r="AD50" s="21">
        <v>0</v>
      </c>
      <c r="AE50" s="21"/>
      <c r="AF50" s="21"/>
      <c r="AG50" s="26">
        <v>0</v>
      </c>
      <c r="AH50" s="26"/>
      <c r="AI50" s="26"/>
      <c r="AJ50" s="50">
        <f t="shared" si="13"/>
        <v>637571</v>
      </c>
      <c r="AK50" s="52" t="str">
        <f t="shared" si="9"/>
        <v xml:space="preserve"> </v>
      </c>
      <c r="AL50" s="52" t="str">
        <f t="shared" si="10"/>
        <v xml:space="preserve"> </v>
      </c>
    </row>
    <row r="51" spans="1:38" ht="15.95" customHeight="1">
      <c r="A51" s="34" t="s">
        <v>226</v>
      </c>
      <c r="B51" s="34" t="s">
        <v>300</v>
      </c>
      <c r="C51" s="34" t="s">
        <v>102</v>
      </c>
      <c r="D51" s="34" t="s">
        <v>309</v>
      </c>
      <c r="E51" s="18">
        <v>1105.58</v>
      </c>
      <c r="F51" s="2">
        <f t="shared" si="11"/>
        <v>1760083.3599999999</v>
      </c>
      <c r="G51" s="45">
        <v>564306.68000000005</v>
      </c>
      <c r="H51" s="35">
        <v>106015</v>
      </c>
      <c r="I51" s="2">
        <f t="shared" si="0"/>
        <v>79511.25</v>
      </c>
      <c r="J51" s="35">
        <v>99690</v>
      </c>
      <c r="K51" s="35">
        <v>177059</v>
      </c>
      <c r="L51" s="35">
        <v>245984</v>
      </c>
      <c r="M51" s="35">
        <v>104634</v>
      </c>
      <c r="N51" s="2">
        <f t="shared" si="1"/>
        <v>1271184.9300000002</v>
      </c>
      <c r="O51" s="4">
        <f t="shared" si="2"/>
        <v>488898</v>
      </c>
      <c r="P51" s="35">
        <v>408</v>
      </c>
      <c r="Q51" s="35">
        <v>84</v>
      </c>
      <c r="R51" s="4">
        <f t="shared" si="3"/>
        <v>47638</v>
      </c>
      <c r="S51" s="6">
        <f t="shared" si="12"/>
        <v>79745.485400000005</v>
      </c>
      <c r="T51" s="43">
        <v>35565822</v>
      </c>
      <c r="U51" s="6">
        <f t="shared" si="4"/>
        <v>35565.822</v>
      </c>
      <c r="V51" s="6">
        <f t="shared" si="5"/>
        <v>44179.663400000005</v>
      </c>
      <c r="W51" s="4">
        <f t="shared" si="6"/>
        <v>883593</v>
      </c>
      <c r="X51" s="20">
        <f t="shared" si="7"/>
        <v>1420129</v>
      </c>
      <c r="Y51" s="21">
        <v>0</v>
      </c>
      <c r="Z51" s="19">
        <v>0</v>
      </c>
      <c r="AA51" s="4">
        <f t="shared" si="8"/>
        <v>1420129</v>
      </c>
      <c r="AB51" s="21"/>
      <c r="AC51" s="21"/>
      <c r="AD51" s="21">
        <v>0</v>
      </c>
      <c r="AE51" s="21"/>
      <c r="AF51" s="21"/>
      <c r="AG51" s="26">
        <v>0</v>
      </c>
      <c r="AH51" s="26"/>
      <c r="AI51" s="26"/>
      <c r="AJ51" s="50">
        <f t="shared" si="13"/>
        <v>1420129</v>
      </c>
      <c r="AK51" s="52" t="str">
        <f t="shared" si="9"/>
        <v xml:space="preserve"> </v>
      </c>
      <c r="AL51" s="52" t="str">
        <f t="shared" si="10"/>
        <v xml:space="preserve"> </v>
      </c>
    </row>
    <row r="52" spans="1:38" ht="15.95" customHeight="1">
      <c r="A52" s="34" t="s">
        <v>226</v>
      </c>
      <c r="B52" s="34" t="s">
        <v>300</v>
      </c>
      <c r="C52" s="34" t="s">
        <v>103</v>
      </c>
      <c r="D52" s="34" t="s">
        <v>310</v>
      </c>
      <c r="E52" s="18">
        <v>582.62</v>
      </c>
      <c r="F52" s="2">
        <f t="shared" si="11"/>
        <v>927531.04</v>
      </c>
      <c r="G52" s="45">
        <v>135581.64000000001</v>
      </c>
      <c r="H52" s="35">
        <v>51616</v>
      </c>
      <c r="I52" s="2">
        <f t="shared" si="0"/>
        <v>38712</v>
      </c>
      <c r="J52" s="35">
        <v>47783</v>
      </c>
      <c r="K52" s="35">
        <v>85479</v>
      </c>
      <c r="L52" s="35">
        <v>192153</v>
      </c>
      <c r="M52" s="35">
        <v>175467</v>
      </c>
      <c r="N52" s="2">
        <f t="shared" si="1"/>
        <v>675175.64</v>
      </c>
      <c r="O52" s="4">
        <f t="shared" si="2"/>
        <v>252355</v>
      </c>
      <c r="P52" s="35">
        <v>217</v>
      </c>
      <c r="Q52" s="35">
        <v>90</v>
      </c>
      <c r="R52" s="4">
        <f t="shared" si="3"/>
        <v>27147</v>
      </c>
      <c r="S52" s="6">
        <f t="shared" si="12"/>
        <v>42024.380599999997</v>
      </c>
      <c r="T52" s="43">
        <v>8338354</v>
      </c>
      <c r="U52" s="6">
        <f t="shared" si="4"/>
        <v>8338.3539999999994</v>
      </c>
      <c r="V52" s="6">
        <f t="shared" si="5"/>
        <v>33686.026599999997</v>
      </c>
      <c r="W52" s="4">
        <f t="shared" si="6"/>
        <v>673721</v>
      </c>
      <c r="X52" s="20">
        <f t="shared" si="7"/>
        <v>953223</v>
      </c>
      <c r="Y52" s="21">
        <v>0</v>
      </c>
      <c r="Z52" s="19">
        <v>0</v>
      </c>
      <c r="AA52" s="4">
        <f t="shared" si="8"/>
        <v>953223</v>
      </c>
      <c r="AB52" s="21"/>
      <c r="AC52" s="21"/>
      <c r="AD52" s="21">
        <v>0</v>
      </c>
      <c r="AE52" s="21"/>
      <c r="AF52" s="21"/>
      <c r="AG52" s="26">
        <v>0</v>
      </c>
      <c r="AH52" s="26"/>
      <c r="AI52" s="26"/>
      <c r="AJ52" s="50">
        <f t="shared" si="13"/>
        <v>953223</v>
      </c>
      <c r="AK52" s="52" t="str">
        <f t="shared" si="9"/>
        <v xml:space="preserve"> </v>
      </c>
      <c r="AL52" s="52" t="str">
        <f t="shared" si="10"/>
        <v xml:space="preserve"> </v>
      </c>
    </row>
    <row r="53" spans="1:38" ht="15.95" customHeight="1">
      <c r="A53" s="34" t="s">
        <v>226</v>
      </c>
      <c r="B53" s="34" t="s">
        <v>300</v>
      </c>
      <c r="C53" s="34" t="s">
        <v>104</v>
      </c>
      <c r="D53" s="34" t="s">
        <v>311</v>
      </c>
      <c r="E53" s="18">
        <v>680.31</v>
      </c>
      <c r="F53" s="2">
        <f t="shared" si="11"/>
        <v>1083053.52</v>
      </c>
      <c r="G53" s="45">
        <v>347931.95</v>
      </c>
      <c r="H53" s="35">
        <v>54069</v>
      </c>
      <c r="I53" s="2">
        <f t="shared" si="0"/>
        <v>40551.75</v>
      </c>
      <c r="J53" s="35">
        <v>57432</v>
      </c>
      <c r="K53" s="35">
        <v>101398</v>
      </c>
      <c r="L53" s="35">
        <v>176816</v>
      </c>
      <c r="M53" s="35">
        <v>142715</v>
      </c>
      <c r="N53" s="2">
        <f t="shared" si="1"/>
        <v>866844.7</v>
      </c>
      <c r="O53" s="4">
        <f t="shared" si="2"/>
        <v>216209</v>
      </c>
      <c r="P53" s="35">
        <v>215</v>
      </c>
      <c r="Q53" s="35">
        <v>90</v>
      </c>
      <c r="R53" s="4">
        <f t="shared" si="3"/>
        <v>26897</v>
      </c>
      <c r="S53" s="6">
        <f t="shared" si="12"/>
        <v>49070.760300000002</v>
      </c>
      <c r="T53" s="43">
        <v>21772963</v>
      </c>
      <c r="U53" s="6">
        <f t="shared" si="4"/>
        <v>21772.963</v>
      </c>
      <c r="V53" s="6">
        <f t="shared" si="5"/>
        <v>27297.797300000002</v>
      </c>
      <c r="W53" s="4">
        <f t="shared" si="6"/>
        <v>545956</v>
      </c>
      <c r="X53" s="20">
        <f t="shared" si="7"/>
        <v>789062</v>
      </c>
      <c r="Y53" s="21">
        <v>0</v>
      </c>
      <c r="Z53" s="19">
        <v>0</v>
      </c>
      <c r="AA53" s="4">
        <f t="shared" si="8"/>
        <v>789062</v>
      </c>
      <c r="AB53" s="21"/>
      <c r="AC53" s="21"/>
      <c r="AD53" s="21">
        <v>0</v>
      </c>
      <c r="AE53" s="21"/>
      <c r="AF53" s="21"/>
      <c r="AG53" s="26">
        <v>0</v>
      </c>
      <c r="AH53" s="26">
        <v>4644</v>
      </c>
      <c r="AI53" s="26"/>
      <c r="AJ53" s="50">
        <f t="shared" si="13"/>
        <v>784418</v>
      </c>
      <c r="AK53" s="52" t="str">
        <f t="shared" si="9"/>
        <v xml:space="preserve"> </v>
      </c>
      <c r="AL53" s="52" t="str">
        <f t="shared" si="10"/>
        <v xml:space="preserve"> </v>
      </c>
    </row>
    <row r="54" spans="1:38" ht="15.95" customHeight="1">
      <c r="A54" s="34" t="s">
        <v>122</v>
      </c>
      <c r="B54" s="34" t="s">
        <v>312</v>
      </c>
      <c r="C54" s="34" t="s">
        <v>41</v>
      </c>
      <c r="D54" s="34" t="s">
        <v>313</v>
      </c>
      <c r="E54" s="18">
        <v>289.49</v>
      </c>
      <c r="F54" s="2">
        <f t="shared" si="11"/>
        <v>460868.08</v>
      </c>
      <c r="G54" s="45">
        <v>540378.12</v>
      </c>
      <c r="H54" s="35">
        <v>32195</v>
      </c>
      <c r="I54" s="2">
        <f t="shared" si="0"/>
        <v>24146.25</v>
      </c>
      <c r="J54" s="35">
        <v>24257</v>
      </c>
      <c r="K54" s="35">
        <v>0</v>
      </c>
      <c r="L54" s="35">
        <v>0</v>
      </c>
      <c r="M54" s="35">
        <v>10674</v>
      </c>
      <c r="N54" s="2">
        <f t="shared" si="1"/>
        <v>599455.37</v>
      </c>
      <c r="O54" s="4">
        <f t="shared" si="2"/>
        <v>0</v>
      </c>
      <c r="P54" s="35">
        <v>122</v>
      </c>
      <c r="Q54" s="35">
        <v>68</v>
      </c>
      <c r="R54" s="4">
        <f t="shared" si="3"/>
        <v>11531</v>
      </c>
      <c r="S54" s="6">
        <f t="shared" si="12"/>
        <v>20880.913700000001</v>
      </c>
      <c r="T54" s="43">
        <v>33752537</v>
      </c>
      <c r="U54" s="6">
        <f t="shared" si="4"/>
        <v>33752.536999999997</v>
      </c>
      <c r="V54" s="6">
        <f t="shared" si="5"/>
        <v>0</v>
      </c>
      <c r="W54" s="4">
        <f t="shared" si="6"/>
        <v>0</v>
      </c>
      <c r="X54" s="20">
        <f t="shared" si="7"/>
        <v>11531</v>
      </c>
      <c r="Y54" s="21">
        <v>0</v>
      </c>
      <c r="Z54" s="19">
        <v>0</v>
      </c>
      <c r="AA54" s="4">
        <f t="shared" si="8"/>
        <v>11531</v>
      </c>
      <c r="AB54" s="21"/>
      <c r="AC54" s="21"/>
      <c r="AD54" s="21">
        <v>0</v>
      </c>
      <c r="AE54" s="21"/>
      <c r="AF54" s="21"/>
      <c r="AG54" s="26">
        <v>0</v>
      </c>
      <c r="AH54" s="26"/>
      <c r="AI54" s="26"/>
      <c r="AJ54" s="50">
        <f t="shared" si="13"/>
        <v>11531</v>
      </c>
      <c r="AK54" s="52">
        <f t="shared" si="9"/>
        <v>1</v>
      </c>
      <c r="AL54" s="52">
        <f t="shared" si="10"/>
        <v>1</v>
      </c>
    </row>
    <row r="55" spans="1:38" ht="15.95" customHeight="1">
      <c r="A55" s="34" t="s">
        <v>122</v>
      </c>
      <c r="B55" s="34" t="s">
        <v>312</v>
      </c>
      <c r="C55" s="34" t="s">
        <v>123</v>
      </c>
      <c r="D55" s="34" t="s">
        <v>314</v>
      </c>
      <c r="E55" s="18">
        <v>340.25</v>
      </c>
      <c r="F55" s="2">
        <f t="shared" si="11"/>
        <v>541678</v>
      </c>
      <c r="G55" s="45">
        <v>700196.14</v>
      </c>
      <c r="H55" s="35">
        <v>37198</v>
      </c>
      <c r="I55" s="2">
        <f t="shared" si="0"/>
        <v>27898.5</v>
      </c>
      <c r="J55" s="35">
        <v>27027</v>
      </c>
      <c r="K55" s="35">
        <v>0</v>
      </c>
      <c r="L55" s="35">
        <v>0</v>
      </c>
      <c r="M55" s="35">
        <v>9491</v>
      </c>
      <c r="N55" s="2">
        <f t="shared" si="1"/>
        <v>764612.64</v>
      </c>
      <c r="O55" s="4">
        <f t="shared" si="2"/>
        <v>0</v>
      </c>
      <c r="P55" s="35">
        <v>185</v>
      </c>
      <c r="Q55" s="35">
        <v>64</v>
      </c>
      <c r="R55" s="4">
        <f t="shared" si="3"/>
        <v>16458</v>
      </c>
      <c r="S55" s="6">
        <f t="shared" si="12"/>
        <v>24542.232499999998</v>
      </c>
      <c r="T55" s="43">
        <v>43436485</v>
      </c>
      <c r="U55" s="6">
        <f t="shared" si="4"/>
        <v>43436.485000000001</v>
      </c>
      <c r="V55" s="6">
        <f t="shared" si="5"/>
        <v>0</v>
      </c>
      <c r="W55" s="4">
        <f t="shared" si="6"/>
        <v>0</v>
      </c>
      <c r="X55" s="20">
        <f t="shared" si="7"/>
        <v>16458</v>
      </c>
      <c r="Y55" s="21">
        <v>0</v>
      </c>
      <c r="Z55" s="19">
        <v>0</v>
      </c>
      <c r="AA55" s="4">
        <f t="shared" si="8"/>
        <v>16458</v>
      </c>
      <c r="AB55" s="21"/>
      <c r="AC55" s="21"/>
      <c r="AD55" s="21">
        <v>0</v>
      </c>
      <c r="AE55" s="21"/>
      <c r="AF55" s="21"/>
      <c r="AG55" s="26">
        <v>0</v>
      </c>
      <c r="AH55" s="26"/>
      <c r="AI55" s="26"/>
      <c r="AJ55" s="50">
        <f t="shared" si="13"/>
        <v>16458</v>
      </c>
      <c r="AK55" s="52">
        <f t="shared" si="9"/>
        <v>1</v>
      </c>
      <c r="AL55" s="52">
        <f t="shared" si="10"/>
        <v>1</v>
      </c>
    </row>
    <row r="56" spans="1:38" ht="15.95" customHeight="1">
      <c r="A56" s="34" t="s">
        <v>122</v>
      </c>
      <c r="B56" s="34" t="s">
        <v>312</v>
      </c>
      <c r="C56" s="34" t="s">
        <v>170</v>
      </c>
      <c r="D56" s="34" t="s">
        <v>315</v>
      </c>
      <c r="E56" s="18">
        <v>407.02</v>
      </c>
      <c r="F56" s="2">
        <f t="shared" si="11"/>
        <v>647975.84</v>
      </c>
      <c r="G56" s="45">
        <v>397547.34</v>
      </c>
      <c r="H56" s="35">
        <v>46665</v>
      </c>
      <c r="I56" s="2">
        <f t="shared" si="0"/>
        <v>34998.75</v>
      </c>
      <c r="J56" s="35">
        <v>35183</v>
      </c>
      <c r="K56" s="35">
        <v>0</v>
      </c>
      <c r="L56" s="35">
        <v>0</v>
      </c>
      <c r="M56" s="35">
        <v>22507</v>
      </c>
      <c r="N56" s="2">
        <f t="shared" si="1"/>
        <v>490236.09</v>
      </c>
      <c r="O56" s="4">
        <f t="shared" si="2"/>
        <v>157740</v>
      </c>
      <c r="P56" s="35">
        <v>218</v>
      </c>
      <c r="Q56" s="35">
        <v>70</v>
      </c>
      <c r="R56" s="4">
        <f t="shared" si="3"/>
        <v>21211</v>
      </c>
      <c r="S56" s="6">
        <f t="shared" si="12"/>
        <v>29358.352599999998</v>
      </c>
      <c r="T56" s="43">
        <v>23876717</v>
      </c>
      <c r="U56" s="6">
        <f t="shared" si="4"/>
        <v>23876.717000000001</v>
      </c>
      <c r="V56" s="6">
        <f t="shared" si="5"/>
        <v>5481.6355999999978</v>
      </c>
      <c r="W56" s="4">
        <f t="shared" si="6"/>
        <v>109633</v>
      </c>
      <c r="X56" s="20">
        <f t="shared" si="7"/>
        <v>288584</v>
      </c>
      <c r="Y56" s="21">
        <v>0</v>
      </c>
      <c r="Z56" s="19">
        <v>0</v>
      </c>
      <c r="AA56" s="4">
        <f t="shared" si="8"/>
        <v>288584</v>
      </c>
      <c r="AB56" s="21"/>
      <c r="AC56" s="21"/>
      <c r="AD56" s="21">
        <v>0</v>
      </c>
      <c r="AE56" s="21"/>
      <c r="AF56" s="21"/>
      <c r="AG56" s="26">
        <v>0</v>
      </c>
      <c r="AH56" s="26"/>
      <c r="AI56" s="26"/>
      <c r="AJ56" s="50">
        <f t="shared" si="13"/>
        <v>288584</v>
      </c>
      <c r="AK56" s="52" t="str">
        <f t="shared" si="9"/>
        <v xml:space="preserve"> </v>
      </c>
      <c r="AL56" s="52" t="str">
        <f t="shared" si="10"/>
        <v xml:space="preserve"> </v>
      </c>
    </row>
    <row r="57" spans="1:38" ht="15.95" customHeight="1">
      <c r="A57" s="34" t="s">
        <v>122</v>
      </c>
      <c r="B57" s="34" t="s">
        <v>312</v>
      </c>
      <c r="C57" s="34" t="s">
        <v>171</v>
      </c>
      <c r="D57" s="34" t="s">
        <v>316</v>
      </c>
      <c r="E57" s="18">
        <v>244.86</v>
      </c>
      <c r="F57" s="2">
        <f t="shared" si="11"/>
        <v>389817.12</v>
      </c>
      <c r="G57" s="45">
        <v>821045.71</v>
      </c>
      <c r="H57" s="35">
        <v>29764</v>
      </c>
      <c r="I57" s="2">
        <f t="shared" si="0"/>
        <v>22323</v>
      </c>
      <c r="J57" s="35">
        <v>22430</v>
      </c>
      <c r="K57" s="35">
        <v>0</v>
      </c>
      <c r="L57" s="35">
        <v>0</v>
      </c>
      <c r="M57" s="35">
        <v>64536</v>
      </c>
      <c r="N57" s="2">
        <f t="shared" si="1"/>
        <v>930334.71</v>
      </c>
      <c r="O57" s="4">
        <f t="shared" si="2"/>
        <v>0</v>
      </c>
      <c r="P57" s="35">
        <v>135</v>
      </c>
      <c r="Q57" s="35">
        <v>90</v>
      </c>
      <c r="R57" s="4">
        <f t="shared" si="3"/>
        <v>16889</v>
      </c>
      <c r="S57" s="6">
        <f t="shared" si="12"/>
        <v>17661.751799999998</v>
      </c>
      <c r="T57" s="43">
        <v>48353693</v>
      </c>
      <c r="U57" s="6">
        <f t="shared" si="4"/>
        <v>48353.692999999999</v>
      </c>
      <c r="V57" s="6">
        <f t="shared" si="5"/>
        <v>0</v>
      </c>
      <c r="W57" s="4">
        <f t="shared" si="6"/>
        <v>0</v>
      </c>
      <c r="X57" s="20">
        <f t="shared" si="7"/>
        <v>16889</v>
      </c>
      <c r="Y57" s="21">
        <v>0</v>
      </c>
      <c r="Z57" s="19">
        <v>0</v>
      </c>
      <c r="AA57" s="4">
        <f t="shared" si="8"/>
        <v>16889</v>
      </c>
      <c r="AB57" s="21"/>
      <c r="AC57" s="21"/>
      <c r="AD57" s="21">
        <v>0</v>
      </c>
      <c r="AE57" s="21"/>
      <c r="AF57" s="21"/>
      <c r="AG57" s="26">
        <v>0</v>
      </c>
      <c r="AH57" s="26"/>
      <c r="AI57" s="26"/>
      <c r="AJ57" s="50">
        <f t="shared" si="13"/>
        <v>16889</v>
      </c>
      <c r="AK57" s="52">
        <f t="shared" si="9"/>
        <v>1</v>
      </c>
      <c r="AL57" s="52">
        <f t="shared" si="10"/>
        <v>1</v>
      </c>
    </row>
    <row r="58" spans="1:38" ht="15.95" customHeight="1">
      <c r="A58" s="34" t="s">
        <v>122</v>
      </c>
      <c r="B58" s="34" t="s">
        <v>312</v>
      </c>
      <c r="C58" s="34" t="s">
        <v>48</v>
      </c>
      <c r="D58" s="34" t="s">
        <v>317</v>
      </c>
      <c r="E58" s="18">
        <v>5221.0200000000004</v>
      </c>
      <c r="F58" s="2">
        <f t="shared" si="11"/>
        <v>8311863.8400000008</v>
      </c>
      <c r="G58" s="45">
        <v>2312290.92</v>
      </c>
      <c r="H58" s="35">
        <v>653714</v>
      </c>
      <c r="I58" s="2">
        <f t="shared" si="0"/>
        <v>490285.5</v>
      </c>
      <c r="J58" s="35">
        <v>476997</v>
      </c>
      <c r="K58" s="35">
        <v>663684</v>
      </c>
      <c r="L58" s="35">
        <v>583894</v>
      </c>
      <c r="M58" s="35">
        <v>13863</v>
      </c>
      <c r="N58" s="2">
        <f t="shared" si="1"/>
        <v>4541014.42</v>
      </c>
      <c r="O58" s="4">
        <f t="shared" si="2"/>
        <v>3770849</v>
      </c>
      <c r="P58" s="35">
        <v>2645</v>
      </c>
      <c r="Q58" s="35">
        <v>33</v>
      </c>
      <c r="R58" s="4">
        <f t="shared" si="3"/>
        <v>121326</v>
      </c>
      <c r="S58" s="6">
        <f t="shared" si="12"/>
        <v>376592.17259999999</v>
      </c>
      <c r="T58" s="43">
        <v>136348288</v>
      </c>
      <c r="U58" s="6">
        <f t="shared" si="4"/>
        <v>136348.288</v>
      </c>
      <c r="V58" s="6">
        <f t="shared" si="5"/>
        <v>240243.88459999999</v>
      </c>
      <c r="W58" s="4">
        <f t="shared" si="6"/>
        <v>4804878</v>
      </c>
      <c r="X58" s="20">
        <f t="shared" si="7"/>
        <v>8697053</v>
      </c>
      <c r="Y58" s="21">
        <v>0</v>
      </c>
      <c r="Z58" s="19">
        <v>0</v>
      </c>
      <c r="AA58" s="4">
        <f t="shared" si="8"/>
        <v>8697053</v>
      </c>
      <c r="AB58" s="21"/>
      <c r="AC58" s="21"/>
      <c r="AD58" s="21">
        <v>0</v>
      </c>
      <c r="AE58" s="21"/>
      <c r="AF58" s="21"/>
      <c r="AG58" s="26">
        <v>0</v>
      </c>
      <c r="AH58" s="26"/>
      <c r="AI58" s="26"/>
      <c r="AJ58" s="50">
        <f t="shared" si="13"/>
        <v>8697053</v>
      </c>
      <c r="AK58" s="52" t="str">
        <f t="shared" si="9"/>
        <v xml:space="preserve"> </v>
      </c>
      <c r="AL58" s="52" t="str">
        <f t="shared" si="10"/>
        <v xml:space="preserve"> </v>
      </c>
    </row>
    <row r="59" spans="1:38" ht="15.95" customHeight="1">
      <c r="A59" s="34" t="s">
        <v>122</v>
      </c>
      <c r="B59" s="34" t="s">
        <v>312</v>
      </c>
      <c r="C59" s="34" t="s">
        <v>172</v>
      </c>
      <c r="D59" s="34" t="s">
        <v>318</v>
      </c>
      <c r="E59" s="18">
        <v>12662.08</v>
      </c>
      <c r="F59" s="2">
        <f t="shared" si="11"/>
        <v>20158031.359999999</v>
      </c>
      <c r="G59" s="45">
        <v>5035020</v>
      </c>
      <c r="H59" s="35">
        <v>1626635</v>
      </c>
      <c r="I59" s="2">
        <f t="shared" si="0"/>
        <v>1219976.25</v>
      </c>
      <c r="J59" s="35">
        <v>1186026</v>
      </c>
      <c r="K59" s="35">
        <v>1652744</v>
      </c>
      <c r="L59" s="35">
        <v>2621346</v>
      </c>
      <c r="M59" s="35">
        <v>5363</v>
      </c>
      <c r="N59" s="2">
        <f t="shared" si="1"/>
        <v>11720475.25</v>
      </c>
      <c r="O59" s="4">
        <f t="shared" si="2"/>
        <v>8437556</v>
      </c>
      <c r="P59" s="35">
        <v>5453</v>
      </c>
      <c r="Q59" s="35">
        <v>33</v>
      </c>
      <c r="R59" s="4">
        <f t="shared" si="3"/>
        <v>250129</v>
      </c>
      <c r="S59" s="6">
        <f t="shared" si="12"/>
        <v>913315.83039999998</v>
      </c>
      <c r="T59" s="43">
        <v>304598911</v>
      </c>
      <c r="U59" s="6">
        <f t="shared" si="4"/>
        <v>304598.91100000002</v>
      </c>
      <c r="V59" s="6">
        <f t="shared" si="5"/>
        <v>608716.91940000001</v>
      </c>
      <c r="W59" s="4">
        <f t="shared" si="6"/>
        <v>12174338</v>
      </c>
      <c r="X59" s="20">
        <f t="shared" si="7"/>
        <v>20862023</v>
      </c>
      <c r="Y59" s="21">
        <v>0</v>
      </c>
      <c r="Z59" s="19">
        <v>0</v>
      </c>
      <c r="AA59" s="4">
        <f t="shared" si="8"/>
        <v>20862023</v>
      </c>
      <c r="AB59" s="21"/>
      <c r="AC59" s="21"/>
      <c r="AD59" s="21">
        <v>0</v>
      </c>
      <c r="AE59" s="21"/>
      <c r="AF59" s="21"/>
      <c r="AG59" s="26">
        <v>0</v>
      </c>
      <c r="AH59" s="26"/>
      <c r="AI59" s="26">
        <v>910</v>
      </c>
      <c r="AJ59" s="50">
        <f t="shared" si="13"/>
        <v>20862933</v>
      </c>
      <c r="AK59" s="52" t="str">
        <f t="shared" si="9"/>
        <v xml:space="preserve"> </v>
      </c>
      <c r="AL59" s="52" t="str">
        <f t="shared" si="10"/>
        <v xml:space="preserve"> </v>
      </c>
    </row>
    <row r="60" spans="1:38" ht="15.95" customHeight="1">
      <c r="A60" s="34" t="s">
        <v>122</v>
      </c>
      <c r="B60" s="34" t="s">
        <v>312</v>
      </c>
      <c r="C60" s="34" t="s">
        <v>173</v>
      </c>
      <c r="D60" s="34" t="s">
        <v>319</v>
      </c>
      <c r="E60" s="18">
        <v>4271.63</v>
      </c>
      <c r="F60" s="2">
        <f t="shared" si="11"/>
        <v>6800434.96</v>
      </c>
      <c r="G60" s="45">
        <v>949203.54</v>
      </c>
      <c r="H60" s="35">
        <v>485577</v>
      </c>
      <c r="I60" s="2">
        <f t="shared" si="0"/>
        <v>364182.75</v>
      </c>
      <c r="J60" s="35">
        <v>352745</v>
      </c>
      <c r="K60" s="35">
        <v>494601</v>
      </c>
      <c r="L60" s="35">
        <v>1140486</v>
      </c>
      <c r="M60" s="35">
        <v>20539</v>
      </c>
      <c r="N60" s="2">
        <f t="shared" si="1"/>
        <v>3321757.29</v>
      </c>
      <c r="O60" s="4">
        <f t="shared" si="2"/>
        <v>3478678</v>
      </c>
      <c r="P60" s="35">
        <v>1868</v>
      </c>
      <c r="Q60" s="35">
        <v>37</v>
      </c>
      <c r="R60" s="4">
        <f t="shared" si="3"/>
        <v>96071</v>
      </c>
      <c r="S60" s="6">
        <f t="shared" si="12"/>
        <v>308112.67190000002</v>
      </c>
      <c r="T60" s="43">
        <v>59288166</v>
      </c>
      <c r="U60" s="6">
        <f t="shared" si="4"/>
        <v>59288.165999999997</v>
      </c>
      <c r="V60" s="6">
        <f t="shared" si="5"/>
        <v>248824.50590000002</v>
      </c>
      <c r="W60" s="4">
        <f t="shared" si="6"/>
        <v>4976490</v>
      </c>
      <c r="X60" s="20">
        <f t="shared" si="7"/>
        <v>8551239</v>
      </c>
      <c r="Y60" s="21">
        <v>0</v>
      </c>
      <c r="Z60" s="19">
        <v>0</v>
      </c>
      <c r="AA60" s="4">
        <f t="shared" si="8"/>
        <v>8551239</v>
      </c>
      <c r="AB60" s="21"/>
      <c r="AC60" s="21"/>
      <c r="AD60" s="21">
        <v>0</v>
      </c>
      <c r="AE60" s="21"/>
      <c r="AF60" s="21"/>
      <c r="AG60" s="26">
        <v>0</v>
      </c>
      <c r="AH60" s="26"/>
      <c r="AI60" s="26"/>
      <c r="AJ60" s="50">
        <f t="shared" si="13"/>
        <v>8551239</v>
      </c>
      <c r="AK60" s="52" t="str">
        <f t="shared" si="9"/>
        <v xml:space="preserve"> </v>
      </c>
      <c r="AL60" s="52" t="str">
        <f t="shared" si="10"/>
        <v xml:space="preserve"> </v>
      </c>
    </row>
    <row r="61" spans="1:38" ht="15.95" customHeight="1">
      <c r="A61" s="34" t="s">
        <v>122</v>
      </c>
      <c r="B61" s="34" t="s">
        <v>312</v>
      </c>
      <c r="C61" s="34" t="s">
        <v>71</v>
      </c>
      <c r="D61" s="34" t="s">
        <v>320</v>
      </c>
      <c r="E61" s="18">
        <v>499.98</v>
      </c>
      <c r="F61" s="2">
        <f t="shared" si="11"/>
        <v>795968.16</v>
      </c>
      <c r="G61" s="45">
        <v>234239.83</v>
      </c>
      <c r="H61" s="35">
        <v>59661</v>
      </c>
      <c r="I61" s="2">
        <f t="shared" si="0"/>
        <v>44745.75</v>
      </c>
      <c r="J61" s="35">
        <v>43464</v>
      </c>
      <c r="K61" s="35">
        <v>60677</v>
      </c>
      <c r="L61" s="35">
        <v>128441</v>
      </c>
      <c r="M61" s="35">
        <v>70276</v>
      </c>
      <c r="N61" s="2">
        <f t="shared" si="1"/>
        <v>581843.57999999996</v>
      </c>
      <c r="O61" s="4">
        <f t="shared" si="2"/>
        <v>214125</v>
      </c>
      <c r="P61" s="35">
        <v>189</v>
      </c>
      <c r="Q61" s="35">
        <v>81</v>
      </c>
      <c r="R61" s="4">
        <f t="shared" si="3"/>
        <v>21280</v>
      </c>
      <c r="S61" s="6">
        <f t="shared" si="12"/>
        <v>36063.557399999998</v>
      </c>
      <c r="T61" s="43">
        <v>14486075</v>
      </c>
      <c r="U61" s="6">
        <f t="shared" si="4"/>
        <v>14486.075000000001</v>
      </c>
      <c r="V61" s="6">
        <f t="shared" si="5"/>
        <v>21577.482399999997</v>
      </c>
      <c r="W61" s="4">
        <f t="shared" si="6"/>
        <v>431550</v>
      </c>
      <c r="X61" s="20">
        <f t="shared" si="7"/>
        <v>666955</v>
      </c>
      <c r="Y61" s="21">
        <v>0</v>
      </c>
      <c r="Z61" s="19">
        <v>0</v>
      </c>
      <c r="AA61" s="4">
        <f t="shared" si="8"/>
        <v>666955</v>
      </c>
      <c r="AB61" s="21"/>
      <c r="AC61" s="21"/>
      <c r="AD61" s="21">
        <v>0</v>
      </c>
      <c r="AE61" s="21"/>
      <c r="AF61" s="21"/>
      <c r="AG61" s="26">
        <v>0</v>
      </c>
      <c r="AH61" s="26"/>
      <c r="AI61" s="26"/>
      <c r="AJ61" s="50">
        <f t="shared" si="13"/>
        <v>666955</v>
      </c>
      <c r="AK61" s="52" t="str">
        <f t="shared" si="9"/>
        <v xml:space="preserve"> </v>
      </c>
      <c r="AL61" s="52" t="str">
        <f t="shared" si="10"/>
        <v xml:space="preserve"> </v>
      </c>
    </row>
    <row r="62" spans="1:38" ht="15.95" customHeight="1">
      <c r="A62" s="34" t="s">
        <v>122</v>
      </c>
      <c r="B62" s="34" t="s">
        <v>312</v>
      </c>
      <c r="C62" s="34" t="s">
        <v>72</v>
      </c>
      <c r="D62" s="34" t="s">
        <v>321</v>
      </c>
      <c r="E62" s="18">
        <v>15806.9</v>
      </c>
      <c r="F62" s="2">
        <f t="shared" si="11"/>
        <v>25164584.800000001</v>
      </c>
      <c r="G62" s="45">
        <v>6741375.2999999998</v>
      </c>
      <c r="H62" s="35">
        <v>1978023</v>
      </c>
      <c r="I62" s="2">
        <f t="shared" si="0"/>
        <v>1483517.25</v>
      </c>
      <c r="J62" s="35">
        <v>1442532</v>
      </c>
      <c r="K62" s="35">
        <v>2009382</v>
      </c>
      <c r="L62" s="35">
        <v>2563431</v>
      </c>
      <c r="M62" s="35">
        <v>153831</v>
      </c>
      <c r="N62" s="2">
        <f t="shared" si="1"/>
        <v>14394068.550000001</v>
      </c>
      <c r="O62" s="4">
        <f t="shared" si="2"/>
        <v>10770516</v>
      </c>
      <c r="P62" s="35">
        <v>6644</v>
      </c>
      <c r="Q62" s="35">
        <v>33</v>
      </c>
      <c r="R62" s="4">
        <f t="shared" si="3"/>
        <v>304760</v>
      </c>
      <c r="S62" s="6">
        <f t="shared" si="12"/>
        <v>1140151.6969999999</v>
      </c>
      <c r="T62" s="43">
        <v>411863393</v>
      </c>
      <c r="U62" s="6">
        <f t="shared" si="4"/>
        <v>411863.39299999998</v>
      </c>
      <c r="V62" s="6">
        <f t="shared" si="5"/>
        <v>728288.304</v>
      </c>
      <c r="W62" s="4">
        <f t="shared" si="6"/>
        <v>14565766</v>
      </c>
      <c r="X62" s="20">
        <f t="shared" si="7"/>
        <v>25641042</v>
      </c>
      <c r="Y62" s="21">
        <v>0</v>
      </c>
      <c r="Z62" s="19">
        <v>0</v>
      </c>
      <c r="AA62" s="4">
        <f t="shared" si="8"/>
        <v>25641042</v>
      </c>
      <c r="AB62" s="21"/>
      <c r="AC62" s="21"/>
      <c r="AD62" s="21">
        <v>0</v>
      </c>
      <c r="AE62" s="21"/>
      <c r="AF62" s="21"/>
      <c r="AG62" s="26">
        <v>0</v>
      </c>
      <c r="AH62" s="26"/>
      <c r="AI62" s="26"/>
      <c r="AJ62" s="50">
        <f t="shared" si="13"/>
        <v>25641042</v>
      </c>
      <c r="AK62" s="52" t="str">
        <f t="shared" si="9"/>
        <v xml:space="preserve"> </v>
      </c>
      <c r="AL62" s="52" t="str">
        <f t="shared" si="10"/>
        <v xml:space="preserve"> </v>
      </c>
    </row>
    <row r="63" spans="1:38" ht="15.95" customHeight="1">
      <c r="A63" s="34" t="s">
        <v>122</v>
      </c>
      <c r="B63" s="34" t="s">
        <v>312</v>
      </c>
      <c r="C63" s="34" t="s">
        <v>73</v>
      </c>
      <c r="D63" s="34" t="s">
        <v>322</v>
      </c>
      <c r="E63" s="18">
        <v>447.32</v>
      </c>
      <c r="F63" s="2">
        <f t="shared" si="11"/>
        <v>712133.44</v>
      </c>
      <c r="G63" s="45">
        <v>1028321.23</v>
      </c>
      <c r="H63" s="35">
        <v>58372</v>
      </c>
      <c r="I63" s="2">
        <f t="shared" si="0"/>
        <v>43779</v>
      </c>
      <c r="J63" s="35">
        <v>42247</v>
      </c>
      <c r="K63" s="35">
        <v>59673</v>
      </c>
      <c r="L63" s="35">
        <v>119949</v>
      </c>
      <c r="M63" s="35">
        <v>64096</v>
      </c>
      <c r="N63" s="2">
        <f t="shared" si="1"/>
        <v>1358065.23</v>
      </c>
      <c r="O63" s="4">
        <f t="shared" si="2"/>
        <v>0</v>
      </c>
      <c r="P63" s="35">
        <v>154</v>
      </c>
      <c r="Q63" s="35">
        <v>90</v>
      </c>
      <c r="R63" s="4">
        <f t="shared" si="3"/>
        <v>19265</v>
      </c>
      <c r="S63" s="6">
        <f t="shared" si="12"/>
        <v>32265.191599999998</v>
      </c>
      <c r="T63" s="43">
        <v>62817424</v>
      </c>
      <c r="U63" s="6">
        <f t="shared" si="4"/>
        <v>62817.423999999999</v>
      </c>
      <c r="V63" s="6">
        <f t="shared" si="5"/>
        <v>0</v>
      </c>
      <c r="W63" s="4">
        <f t="shared" si="6"/>
        <v>0</v>
      </c>
      <c r="X63" s="20">
        <f t="shared" si="7"/>
        <v>19265</v>
      </c>
      <c r="Y63" s="21">
        <v>0</v>
      </c>
      <c r="Z63" s="19">
        <v>0</v>
      </c>
      <c r="AA63" s="4">
        <f t="shared" si="8"/>
        <v>19265</v>
      </c>
      <c r="AB63" s="21"/>
      <c r="AC63" s="21"/>
      <c r="AD63" s="21">
        <v>0</v>
      </c>
      <c r="AE63" s="21"/>
      <c r="AF63" s="21"/>
      <c r="AG63" s="26">
        <v>0</v>
      </c>
      <c r="AH63" s="26"/>
      <c r="AI63" s="26"/>
      <c r="AJ63" s="50">
        <f t="shared" si="13"/>
        <v>19265</v>
      </c>
      <c r="AK63" s="52">
        <f t="shared" si="9"/>
        <v>1</v>
      </c>
      <c r="AL63" s="52">
        <f t="shared" si="10"/>
        <v>1</v>
      </c>
    </row>
    <row r="64" spans="1:38" ht="15.95" customHeight="1">
      <c r="A64" s="34" t="s">
        <v>74</v>
      </c>
      <c r="B64" s="34" t="s">
        <v>323</v>
      </c>
      <c r="C64" s="34" t="s">
        <v>75</v>
      </c>
      <c r="D64" s="34" t="s">
        <v>324</v>
      </c>
      <c r="E64" s="18">
        <v>467.01</v>
      </c>
      <c r="F64" s="2">
        <f t="shared" si="11"/>
        <v>743479.92</v>
      </c>
      <c r="G64" s="45">
        <v>151467.93</v>
      </c>
      <c r="H64" s="35">
        <v>52924</v>
      </c>
      <c r="I64" s="2">
        <f t="shared" si="0"/>
        <v>39693</v>
      </c>
      <c r="J64" s="35">
        <v>40813</v>
      </c>
      <c r="K64" s="35">
        <v>0</v>
      </c>
      <c r="L64" s="35">
        <v>0</v>
      </c>
      <c r="M64" s="35">
        <v>47332</v>
      </c>
      <c r="N64" s="2">
        <f t="shared" si="1"/>
        <v>279305.93</v>
      </c>
      <c r="O64" s="4">
        <f t="shared" si="2"/>
        <v>464174</v>
      </c>
      <c r="P64" s="35">
        <v>276</v>
      </c>
      <c r="Q64" s="35">
        <v>62</v>
      </c>
      <c r="R64" s="4">
        <f t="shared" si="3"/>
        <v>23786</v>
      </c>
      <c r="S64" s="6">
        <f t="shared" si="12"/>
        <v>33685.431299999997</v>
      </c>
      <c r="T64" s="43">
        <v>9224600</v>
      </c>
      <c r="U64" s="6">
        <f t="shared" si="4"/>
        <v>9224.6</v>
      </c>
      <c r="V64" s="6">
        <f t="shared" si="5"/>
        <v>24460.831299999998</v>
      </c>
      <c r="W64" s="4">
        <f t="shared" si="6"/>
        <v>489217</v>
      </c>
      <c r="X64" s="20">
        <f t="shared" si="7"/>
        <v>977177</v>
      </c>
      <c r="Y64" s="21">
        <v>0</v>
      </c>
      <c r="Z64" s="19">
        <v>0</v>
      </c>
      <c r="AA64" s="4">
        <f t="shared" si="8"/>
        <v>977177</v>
      </c>
      <c r="AB64" s="21"/>
      <c r="AC64" s="21"/>
      <c r="AD64" s="21">
        <v>0</v>
      </c>
      <c r="AE64" s="21"/>
      <c r="AF64" s="21"/>
      <c r="AG64" s="26">
        <v>0</v>
      </c>
      <c r="AH64" s="26"/>
      <c r="AI64" s="26"/>
      <c r="AJ64" s="50">
        <f t="shared" si="13"/>
        <v>977177</v>
      </c>
      <c r="AK64" s="52" t="str">
        <f t="shared" si="9"/>
        <v xml:space="preserve"> </v>
      </c>
      <c r="AL64" s="52" t="str">
        <f t="shared" si="10"/>
        <v xml:space="preserve"> </v>
      </c>
    </row>
    <row r="65" spans="1:38" ht="15.95" customHeight="1">
      <c r="A65" s="34" t="s">
        <v>74</v>
      </c>
      <c r="B65" s="34" t="s">
        <v>323</v>
      </c>
      <c r="C65" s="34" t="s">
        <v>87</v>
      </c>
      <c r="D65" s="34" t="s">
        <v>325</v>
      </c>
      <c r="E65" s="18">
        <v>5087.58</v>
      </c>
      <c r="F65" s="2">
        <f t="shared" si="11"/>
        <v>8099427.3600000003</v>
      </c>
      <c r="G65" s="45">
        <v>2638127.75</v>
      </c>
      <c r="H65" s="35">
        <v>577581</v>
      </c>
      <c r="I65" s="2">
        <f t="shared" si="0"/>
        <v>433185.75</v>
      </c>
      <c r="J65" s="35">
        <v>445372</v>
      </c>
      <c r="K65" s="35">
        <v>1672348</v>
      </c>
      <c r="L65" s="35">
        <v>1467670</v>
      </c>
      <c r="M65" s="35">
        <v>16226</v>
      </c>
      <c r="N65" s="2">
        <f t="shared" si="1"/>
        <v>6672929.5</v>
      </c>
      <c r="O65" s="4">
        <f t="shared" si="2"/>
        <v>1426498</v>
      </c>
      <c r="P65" s="35">
        <v>1684</v>
      </c>
      <c r="Q65" s="35">
        <v>33</v>
      </c>
      <c r="R65" s="4">
        <f t="shared" si="3"/>
        <v>77245</v>
      </c>
      <c r="S65" s="6">
        <f t="shared" si="12"/>
        <v>366967.14539999998</v>
      </c>
      <c r="T65" s="43">
        <v>166653680</v>
      </c>
      <c r="U65" s="6">
        <f t="shared" si="4"/>
        <v>166653.68</v>
      </c>
      <c r="V65" s="6">
        <f t="shared" si="5"/>
        <v>200313.46539999999</v>
      </c>
      <c r="W65" s="4">
        <f t="shared" si="6"/>
        <v>4006269</v>
      </c>
      <c r="X65" s="20">
        <f t="shared" si="7"/>
        <v>5510012</v>
      </c>
      <c r="Y65" s="21">
        <v>0</v>
      </c>
      <c r="Z65" s="19">
        <v>0</v>
      </c>
      <c r="AA65" s="4">
        <f t="shared" si="8"/>
        <v>5510012</v>
      </c>
      <c r="AB65" s="21"/>
      <c r="AC65" s="21"/>
      <c r="AD65" s="21">
        <v>0</v>
      </c>
      <c r="AE65" s="21"/>
      <c r="AF65" s="21"/>
      <c r="AG65" s="26">
        <v>0</v>
      </c>
      <c r="AH65" s="26"/>
      <c r="AI65" s="26"/>
      <c r="AJ65" s="50">
        <f t="shared" si="13"/>
        <v>5510012</v>
      </c>
      <c r="AK65" s="52" t="str">
        <f t="shared" si="9"/>
        <v xml:space="preserve"> </v>
      </c>
      <c r="AL65" s="52" t="str">
        <f t="shared" si="10"/>
        <v xml:space="preserve"> </v>
      </c>
    </row>
    <row r="66" spans="1:38" ht="15.95" customHeight="1">
      <c r="A66" s="34" t="s">
        <v>74</v>
      </c>
      <c r="B66" s="34" t="s">
        <v>323</v>
      </c>
      <c r="C66" s="34" t="s">
        <v>133</v>
      </c>
      <c r="D66" s="34" t="s">
        <v>326</v>
      </c>
      <c r="E66" s="18">
        <v>370.93</v>
      </c>
      <c r="F66" s="2">
        <f t="shared" si="11"/>
        <v>590520.56000000006</v>
      </c>
      <c r="G66" s="45">
        <v>449465.18</v>
      </c>
      <c r="H66" s="35">
        <v>40576</v>
      </c>
      <c r="I66" s="2">
        <f t="shared" si="0"/>
        <v>30432</v>
      </c>
      <c r="J66" s="35">
        <v>31283</v>
      </c>
      <c r="K66" s="35">
        <v>118285</v>
      </c>
      <c r="L66" s="35">
        <v>93425</v>
      </c>
      <c r="M66" s="35">
        <v>15071</v>
      </c>
      <c r="N66" s="2">
        <f t="shared" si="1"/>
        <v>737961.17999999993</v>
      </c>
      <c r="O66" s="4">
        <f t="shared" si="2"/>
        <v>0</v>
      </c>
      <c r="P66" s="35">
        <v>179</v>
      </c>
      <c r="Q66" s="35">
        <v>86</v>
      </c>
      <c r="R66" s="4">
        <f t="shared" si="3"/>
        <v>21398</v>
      </c>
      <c r="S66" s="6">
        <f t="shared" si="12"/>
        <v>26755.180899999999</v>
      </c>
      <c r="T66" s="43">
        <v>28021520</v>
      </c>
      <c r="U66" s="6">
        <f t="shared" si="4"/>
        <v>28021.52</v>
      </c>
      <c r="V66" s="6">
        <f t="shared" si="5"/>
        <v>0</v>
      </c>
      <c r="W66" s="4">
        <f t="shared" si="6"/>
        <v>0</v>
      </c>
      <c r="X66" s="20">
        <f t="shared" si="7"/>
        <v>21398</v>
      </c>
      <c r="Y66" s="21">
        <v>0</v>
      </c>
      <c r="Z66" s="19">
        <v>0</v>
      </c>
      <c r="AA66" s="4">
        <f t="shared" si="8"/>
        <v>21398</v>
      </c>
      <c r="AB66" s="21"/>
      <c r="AC66" s="21"/>
      <c r="AD66" s="21">
        <v>0</v>
      </c>
      <c r="AE66" s="21"/>
      <c r="AF66" s="21"/>
      <c r="AG66" s="26">
        <v>5812</v>
      </c>
      <c r="AH66" s="26"/>
      <c r="AI66" s="26"/>
      <c r="AJ66" s="50">
        <f t="shared" si="13"/>
        <v>27210</v>
      </c>
      <c r="AK66" s="52">
        <f t="shared" si="9"/>
        <v>1</v>
      </c>
      <c r="AL66" s="52">
        <f t="shared" si="10"/>
        <v>1</v>
      </c>
    </row>
    <row r="67" spans="1:38" ht="15.95" customHeight="1">
      <c r="A67" s="34" t="s">
        <v>74</v>
      </c>
      <c r="B67" s="34" t="s">
        <v>323</v>
      </c>
      <c r="C67" s="34" t="s">
        <v>172</v>
      </c>
      <c r="D67" s="34" t="s">
        <v>327</v>
      </c>
      <c r="E67" s="18">
        <v>2424.8000000000002</v>
      </c>
      <c r="F67" s="2">
        <f t="shared" si="11"/>
        <v>3860281.6</v>
      </c>
      <c r="G67" s="45">
        <v>1058230.58</v>
      </c>
      <c r="H67" s="35">
        <v>285011</v>
      </c>
      <c r="I67" s="2">
        <f t="shared" si="0"/>
        <v>213758.25</v>
      </c>
      <c r="J67" s="35">
        <v>219773</v>
      </c>
      <c r="K67" s="35">
        <v>825058</v>
      </c>
      <c r="L67" s="35">
        <v>513853</v>
      </c>
      <c r="M67" s="35">
        <v>13819</v>
      </c>
      <c r="N67" s="2">
        <f t="shared" si="1"/>
        <v>2844491.83</v>
      </c>
      <c r="O67" s="4">
        <f t="shared" si="2"/>
        <v>1015790</v>
      </c>
      <c r="P67" s="35">
        <v>1350</v>
      </c>
      <c r="Q67" s="35">
        <v>33</v>
      </c>
      <c r="R67" s="4">
        <f t="shared" si="3"/>
        <v>61925</v>
      </c>
      <c r="S67" s="6">
        <f t="shared" si="12"/>
        <v>174900.82399999999</v>
      </c>
      <c r="T67" s="43">
        <v>66976619</v>
      </c>
      <c r="U67" s="6">
        <f t="shared" si="4"/>
        <v>66976.619000000006</v>
      </c>
      <c r="V67" s="6">
        <f t="shared" si="5"/>
        <v>107924.20499999999</v>
      </c>
      <c r="W67" s="4">
        <f t="shared" si="6"/>
        <v>2158484</v>
      </c>
      <c r="X67" s="20">
        <f t="shared" si="7"/>
        <v>3236199</v>
      </c>
      <c r="Y67" s="21">
        <v>0</v>
      </c>
      <c r="Z67" s="19">
        <v>0</v>
      </c>
      <c r="AA67" s="4">
        <f t="shared" si="8"/>
        <v>3236199</v>
      </c>
      <c r="AB67" s="21"/>
      <c r="AC67" s="21"/>
      <c r="AD67" s="21">
        <v>0</v>
      </c>
      <c r="AE67" s="21"/>
      <c r="AF67" s="21"/>
      <c r="AG67" s="26">
        <v>0</v>
      </c>
      <c r="AH67" s="26"/>
      <c r="AI67" s="26"/>
      <c r="AJ67" s="50">
        <f t="shared" si="13"/>
        <v>3236199</v>
      </c>
      <c r="AK67" s="52" t="str">
        <f t="shared" si="9"/>
        <v xml:space="preserve"> </v>
      </c>
      <c r="AL67" s="52" t="str">
        <f t="shared" si="10"/>
        <v xml:space="preserve"> </v>
      </c>
    </row>
    <row r="68" spans="1:38" ht="15.95" customHeight="1">
      <c r="A68" s="34" t="s">
        <v>74</v>
      </c>
      <c r="B68" s="34" t="s">
        <v>323</v>
      </c>
      <c r="C68" s="34" t="s">
        <v>1</v>
      </c>
      <c r="D68" s="34" t="s">
        <v>328</v>
      </c>
      <c r="E68" s="18">
        <v>2271.63</v>
      </c>
      <c r="F68" s="2">
        <f t="shared" si="11"/>
        <v>3616434.96</v>
      </c>
      <c r="G68" s="45">
        <v>566551.07999999996</v>
      </c>
      <c r="H68" s="35">
        <v>275857</v>
      </c>
      <c r="I68" s="2">
        <f t="shared" ref="I68:I131" si="14">ROUND(H68*0.75,2)</f>
        <v>206892.75</v>
      </c>
      <c r="J68" s="35">
        <v>212701</v>
      </c>
      <c r="K68" s="35">
        <v>800986</v>
      </c>
      <c r="L68" s="35">
        <v>547777</v>
      </c>
      <c r="M68" s="35">
        <v>57304</v>
      </c>
      <c r="N68" s="2">
        <f t="shared" ref="N68:N131" si="15">SUM(G68+I68+J68+K68+L68+M68)</f>
        <v>2392211.83</v>
      </c>
      <c r="O68" s="4">
        <f t="shared" ref="O68:O131" si="16">IF(F68&gt;N68,ROUND(SUM(F68-N68),0),0)</f>
        <v>1224223</v>
      </c>
      <c r="P68" s="35">
        <v>1126</v>
      </c>
      <c r="Q68" s="35">
        <v>40</v>
      </c>
      <c r="R68" s="4">
        <f t="shared" ref="R68:R131" si="17">ROUND(SUM(P68*Q68*1.39),0)</f>
        <v>62606</v>
      </c>
      <c r="S68" s="6">
        <f t="shared" si="12"/>
        <v>163852.67189999999</v>
      </c>
      <c r="T68" s="43">
        <v>33690238</v>
      </c>
      <c r="U68" s="6">
        <f t="shared" ref="U68:U131" si="18">ROUND(T68/1000,4)</f>
        <v>33690.237999999998</v>
      </c>
      <c r="V68" s="6">
        <f t="shared" ref="V68:V131" si="19">IF(S68-U68&lt;0,0,S68-U68)</f>
        <v>130162.43389999999</v>
      </c>
      <c r="W68" s="4">
        <f t="shared" ref="W68:W131" si="20">IF(V68&gt;0,ROUND(SUM(V68*$W$3),0),0)</f>
        <v>2603249</v>
      </c>
      <c r="X68" s="20">
        <f t="shared" ref="X68:X131" si="21">SUM(O68+R68+W68)</f>
        <v>3890078</v>
      </c>
      <c r="Y68" s="21">
        <v>0</v>
      </c>
      <c r="Z68" s="19">
        <v>0</v>
      </c>
      <c r="AA68" s="4">
        <f t="shared" ref="AA68:AA131" si="22">ROUND(X68+Z68,0)</f>
        <v>3890078</v>
      </c>
      <c r="AB68" s="21"/>
      <c r="AC68" s="21"/>
      <c r="AD68" s="21">
        <v>0</v>
      </c>
      <c r="AE68" s="21"/>
      <c r="AF68" s="21"/>
      <c r="AG68" s="26">
        <v>0</v>
      </c>
      <c r="AH68" s="26"/>
      <c r="AI68" s="26"/>
      <c r="AJ68" s="50">
        <f t="shared" si="13"/>
        <v>3890078</v>
      </c>
      <c r="AK68" s="52" t="str">
        <f t="shared" ref="AK68:AK131" si="23">IF(O68&gt;0," ",1)</f>
        <v xml:space="preserve"> </v>
      </c>
      <c r="AL68" s="52" t="str">
        <f t="shared" ref="AL68:AL131" si="24">IF(W68&gt;0," ",1)</f>
        <v xml:space="preserve"> </v>
      </c>
    </row>
    <row r="69" spans="1:38" ht="15.95" customHeight="1">
      <c r="A69" s="34" t="s">
        <v>74</v>
      </c>
      <c r="B69" s="34" t="s">
        <v>323</v>
      </c>
      <c r="C69" s="34" t="s">
        <v>2</v>
      </c>
      <c r="D69" s="34" t="s">
        <v>329</v>
      </c>
      <c r="E69" s="18">
        <v>787.98</v>
      </c>
      <c r="F69" s="2">
        <f t="shared" ref="F69:F132" si="25">SUM(E69*$F$3)</f>
        <v>1254464.1599999999</v>
      </c>
      <c r="G69" s="45">
        <v>191478.91</v>
      </c>
      <c r="H69" s="35">
        <v>95332</v>
      </c>
      <c r="I69" s="2">
        <f t="shared" si="14"/>
        <v>71499</v>
      </c>
      <c r="J69" s="35">
        <v>73515</v>
      </c>
      <c r="K69" s="35">
        <v>275189</v>
      </c>
      <c r="L69" s="35">
        <v>225365</v>
      </c>
      <c r="M69" s="35">
        <v>39362</v>
      </c>
      <c r="N69" s="2">
        <f t="shared" si="15"/>
        <v>876408.91</v>
      </c>
      <c r="O69" s="4">
        <f t="shared" si="16"/>
        <v>378055</v>
      </c>
      <c r="P69" s="35">
        <v>358</v>
      </c>
      <c r="Q69" s="35">
        <v>70</v>
      </c>
      <c r="R69" s="4">
        <f t="shared" si="17"/>
        <v>34833</v>
      </c>
      <c r="S69" s="6">
        <f t="shared" ref="S69:S132" si="26">ROUND(SUM(E69*$S$3),4)</f>
        <v>56836.9974</v>
      </c>
      <c r="T69" s="43">
        <v>11240954</v>
      </c>
      <c r="U69" s="6">
        <f t="shared" si="18"/>
        <v>11240.954</v>
      </c>
      <c r="V69" s="6">
        <f t="shared" si="19"/>
        <v>45596.043400000002</v>
      </c>
      <c r="W69" s="4">
        <f t="shared" si="20"/>
        <v>911921</v>
      </c>
      <c r="X69" s="20">
        <f t="shared" si="21"/>
        <v>1324809</v>
      </c>
      <c r="Y69" s="21">
        <v>0</v>
      </c>
      <c r="Z69" s="19">
        <v>0</v>
      </c>
      <c r="AA69" s="4">
        <f t="shared" si="22"/>
        <v>1324809</v>
      </c>
      <c r="AB69" s="21"/>
      <c r="AC69" s="21"/>
      <c r="AD69" s="21">
        <v>0</v>
      </c>
      <c r="AE69" s="21"/>
      <c r="AF69" s="21"/>
      <c r="AG69" s="26">
        <v>0</v>
      </c>
      <c r="AH69" s="26"/>
      <c r="AI69" s="26"/>
      <c r="AJ69" s="50">
        <f t="shared" ref="AJ69:AJ132" si="27">SUM(AA69-AB69-AC69-AD69-AE69-AF69+AG69-AH69+AI69)</f>
        <v>1324809</v>
      </c>
      <c r="AK69" s="52" t="str">
        <f t="shared" si="23"/>
        <v xml:space="preserve"> </v>
      </c>
      <c r="AL69" s="52" t="str">
        <f t="shared" si="24"/>
        <v xml:space="preserve"> </v>
      </c>
    </row>
    <row r="70" spans="1:38" ht="15.95" customHeight="1">
      <c r="A70" s="34" t="s">
        <v>74</v>
      </c>
      <c r="B70" s="34" t="s">
        <v>323</v>
      </c>
      <c r="C70" s="34" t="s">
        <v>137</v>
      </c>
      <c r="D70" s="34" t="s">
        <v>330</v>
      </c>
      <c r="E70" s="18">
        <v>871.97</v>
      </c>
      <c r="F70" s="2">
        <f t="shared" si="25"/>
        <v>1388176.24</v>
      </c>
      <c r="G70" s="45">
        <v>304303.74</v>
      </c>
      <c r="H70" s="35">
        <v>103914</v>
      </c>
      <c r="I70" s="2">
        <f t="shared" si="14"/>
        <v>77935.5</v>
      </c>
      <c r="J70" s="35">
        <v>80133</v>
      </c>
      <c r="K70" s="35">
        <v>300088</v>
      </c>
      <c r="L70" s="35">
        <v>307517</v>
      </c>
      <c r="M70" s="35">
        <v>12864</v>
      </c>
      <c r="N70" s="2">
        <f t="shared" si="15"/>
        <v>1082841.24</v>
      </c>
      <c r="O70" s="4">
        <f t="shared" si="16"/>
        <v>305335</v>
      </c>
      <c r="P70" s="35">
        <v>293</v>
      </c>
      <c r="Q70" s="35">
        <v>75</v>
      </c>
      <c r="R70" s="4">
        <f t="shared" si="17"/>
        <v>30545</v>
      </c>
      <c r="S70" s="6">
        <f t="shared" si="26"/>
        <v>62895.196100000001</v>
      </c>
      <c r="T70" s="43">
        <v>18182536</v>
      </c>
      <c r="U70" s="6">
        <f t="shared" si="18"/>
        <v>18182.536</v>
      </c>
      <c r="V70" s="6">
        <f t="shared" si="19"/>
        <v>44712.660100000001</v>
      </c>
      <c r="W70" s="4">
        <f t="shared" si="20"/>
        <v>894253</v>
      </c>
      <c r="X70" s="20">
        <f t="shared" si="21"/>
        <v>1230133</v>
      </c>
      <c r="Y70" s="21">
        <v>0</v>
      </c>
      <c r="Z70" s="19">
        <v>0</v>
      </c>
      <c r="AA70" s="4">
        <f t="shared" si="22"/>
        <v>1230133</v>
      </c>
      <c r="AB70" s="21"/>
      <c r="AC70" s="21"/>
      <c r="AD70" s="21">
        <v>0</v>
      </c>
      <c r="AE70" s="21"/>
      <c r="AF70" s="21"/>
      <c r="AG70" s="26">
        <v>0</v>
      </c>
      <c r="AH70" s="26"/>
      <c r="AI70" s="26"/>
      <c r="AJ70" s="50">
        <f t="shared" si="27"/>
        <v>1230133</v>
      </c>
      <c r="AK70" s="52" t="str">
        <f t="shared" si="23"/>
        <v xml:space="preserve"> </v>
      </c>
      <c r="AL70" s="52" t="str">
        <f t="shared" si="24"/>
        <v xml:space="preserve"> </v>
      </c>
    </row>
    <row r="71" spans="1:38" ht="15.95" customHeight="1">
      <c r="A71" s="34" t="s">
        <v>74</v>
      </c>
      <c r="B71" s="34" t="s">
        <v>323</v>
      </c>
      <c r="C71" s="34" t="s">
        <v>138</v>
      </c>
      <c r="D71" s="34" t="s">
        <v>331</v>
      </c>
      <c r="E71" s="18">
        <v>530.20000000000005</v>
      </c>
      <c r="F71" s="2">
        <f t="shared" si="25"/>
        <v>844078.4</v>
      </c>
      <c r="G71" s="45">
        <v>551989.31000000006</v>
      </c>
      <c r="H71" s="35">
        <v>59265</v>
      </c>
      <c r="I71" s="2">
        <f t="shared" si="14"/>
        <v>44448.75</v>
      </c>
      <c r="J71" s="35">
        <v>45703</v>
      </c>
      <c r="K71" s="35">
        <v>170950</v>
      </c>
      <c r="L71" s="35">
        <v>182685</v>
      </c>
      <c r="M71" s="35">
        <v>6173</v>
      </c>
      <c r="N71" s="2">
        <f t="shared" si="15"/>
        <v>1001949.06</v>
      </c>
      <c r="O71" s="4">
        <f t="shared" si="16"/>
        <v>0</v>
      </c>
      <c r="P71" s="35">
        <v>257</v>
      </c>
      <c r="Q71" s="35">
        <v>86</v>
      </c>
      <c r="R71" s="4">
        <f t="shared" si="17"/>
        <v>30722</v>
      </c>
      <c r="S71" s="6">
        <f t="shared" si="26"/>
        <v>38243.326000000001</v>
      </c>
      <c r="T71" s="43">
        <v>34058286</v>
      </c>
      <c r="U71" s="6">
        <f t="shared" si="18"/>
        <v>34058.286</v>
      </c>
      <c r="V71" s="6">
        <f t="shared" si="19"/>
        <v>4185.0400000000009</v>
      </c>
      <c r="W71" s="4">
        <f t="shared" si="20"/>
        <v>83701</v>
      </c>
      <c r="X71" s="20">
        <f t="shared" si="21"/>
        <v>114423</v>
      </c>
      <c r="Y71" s="21">
        <v>0</v>
      </c>
      <c r="Z71" s="19">
        <v>0</v>
      </c>
      <c r="AA71" s="4">
        <f t="shared" si="22"/>
        <v>114423</v>
      </c>
      <c r="AB71" s="21"/>
      <c r="AC71" s="21"/>
      <c r="AD71" s="21">
        <v>0</v>
      </c>
      <c r="AE71" s="21"/>
      <c r="AF71" s="21"/>
      <c r="AG71" s="26">
        <v>0</v>
      </c>
      <c r="AH71" s="26"/>
      <c r="AI71" s="26"/>
      <c r="AJ71" s="50">
        <f t="shared" si="27"/>
        <v>114423</v>
      </c>
      <c r="AK71" s="52">
        <f t="shared" si="23"/>
        <v>1</v>
      </c>
      <c r="AL71" s="52" t="str">
        <f t="shared" si="24"/>
        <v xml:space="preserve"> </v>
      </c>
    </row>
    <row r="72" spans="1:38" ht="15.95" customHeight="1">
      <c r="A72" s="34" t="s">
        <v>74</v>
      </c>
      <c r="B72" s="34" t="s">
        <v>323</v>
      </c>
      <c r="C72" s="34" t="s">
        <v>3</v>
      </c>
      <c r="D72" s="34" t="s">
        <v>332</v>
      </c>
      <c r="E72" s="18">
        <v>2024.02</v>
      </c>
      <c r="F72" s="2">
        <f t="shared" si="25"/>
        <v>3222239.84</v>
      </c>
      <c r="G72" s="45">
        <v>625934.15</v>
      </c>
      <c r="H72" s="35">
        <v>251007</v>
      </c>
      <c r="I72" s="2">
        <f t="shared" si="14"/>
        <v>188255.25</v>
      </c>
      <c r="J72" s="35">
        <v>193558</v>
      </c>
      <c r="K72" s="35">
        <v>725584</v>
      </c>
      <c r="L72" s="35">
        <v>514829</v>
      </c>
      <c r="M72" s="35">
        <v>46946</v>
      </c>
      <c r="N72" s="2">
        <f t="shared" si="15"/>
        <v>2295106.4</v>
      </c>
      <c r="O72" s="4">
        <f t="shared" si="16"/>
        <v>927133</v>
      </c>
      <c r="P72" s="35">
        <v>1287</v>
      </c>
      <c r="Q72" s="35">
        <v>48</v>
      </c>
      <c r="R72" s="4">
        <f t="shared" si="17"/>
        <v>85869</v>
      </c>
      <c r="S72" s="6">
        <f t="shared" si="26"/>
        <v>145992.5626</v>
      </c>
      <c r="T72" s="43">
        <v>36391520</v>
      </c>
      <c r="U72" s="6">
        <f t="shared" si="18"/>
        <v>36391.519999999997</v>
      </c>
      <c r="V72" s="6">
        <f t="shared" si="19"/>
        <v>109601.04260000002</v>
      </c>
      <c r="W72" s="4">
        <f t="shared" si="20"/>
        <v>2192021</v>
      </c>
      <c r="X72" s="20">
        <f t="shared" si="21"/>
        <v>3205023</v>
      </c>
      <c r="Y72" s="21">
        <v>0</v>
      </c>
      <c r="Z72" s="19">
        <v>0</v>
      </c>
      <c r="AA72" s="4">
        <f t="shared" si="22"/>
        <v>3205023</v>
      </c>
      <c r="AB72" s="21"/>
      <c r="AC72" s="21"/>
      <c r="AD72" s="21">
        <v>0</v>
      </c>
      <c r="AE72" s="21"/>
      <c r="AF72" s="21"/>
      <c r="AG72" s="26">
        <v>0</v>
      </c>
      <c r="AH72" s="26"/>
      <c r="AI72" s="26"/>
      <c r="AJ72" s="50">
        <f t="shared" si="27"/>
        <v>3205023</v>
      </c>
      <c r="AK72" s="52" t="str">
        <f t="shared" si="23"/>
        <v xml:space="preserve"> </v>
      </c>
      <c r="AL72" s="52" t="str">
        <f t="shared" si="24"/>
        <v xml:space="preserve"> </v>
      </c>
    </row>
    <row r="73" spans="1:38" ht="15.95" customHeight="1">
      <c r="A73" s="34" t="s">
        <v>148</v>
      </c>
      <c r="B73" s="34" t="s">
        <v>333</v>
      </c>
      <c r="C73" s="34" t="s">
        <v>109</v>
      </c>
      <c r="D73" s="34" t="s">
        <v>334</v>
      </c>
      <c r="E73" s="18">
        <v>260.58</v>
      </c>
      <c r="F73" s="2">
        <f t="shared" si="25"/>
        <v>414843.36</v>
      </c>
      <c r="G73" s="45">
        <v>75023.320000000007</v>
      </c>
      <c r="H73" s="35">
        <v>13610</v>
      </c>
      <c r="I73" s="2">
        <f t="shared" si="14"/>
        <v>10207.5</v>
      </c>
      <c r="J73" s="35">
        <v>21359</v>
      </c>
      <c r="K73" s="35">
        <v>0</v>
      </c>
      <c r="L73" s="35">
        <v>0</v>
      </c>
      <c r="M73" s="35">
        <v>82754</v>
      </c>
      <c r="N73" s="2">
        <f t="shared" si="15"/>
        <v>189343.82</v>
      </c>
      <c r="O73" s="4">
        <f t="shared" si="16"/>
        <v>225500</v>
      </c>
      <c r="P73" s="35">
        <v>126</v>
      </c>
      <c r="Q73" s="35">
        <v>79</v>
      </c>
      <c r="R73" s="4">
        <f t="shared" si="17"/>
        <v>13836</v>
      </c>
      <c r="S73" s="6">
        <f t="shared" si="26"/>
        <v>18795.635399999999</v>
      </c>
      <c r="T73" s="43">
        <v>4608312</v>
      </c>
      <c r="U73" s="6">
        <f t="shared" si="18"/>
        <v>4608.3119999999999</v>
      </c>
      <c r="V73" s="6">
        <f t="shared" si="19"/>
        <v>14187.323399999999</v>
      </c>
      <c r="W73" s="4">
        <f t="shared" si="20"/>
        <v>283746</v>
      </c>
      <c r="X73" s="20">
        <f t="shared" si="21"/>
        <v>523082</v>
      </c>
      <c r="Y73" s="21">
        <v>0</v>
      </c>
      <c r="Z73" s="19">
        <v>0</v>
      </c>
      <c r="AA73" s="4">
        <f t="shared" si="22"/>
        <v>523082</v>
      </c>
      <c r="AB73" s="21"/>
      <c r="AC73" s="21"/>
      <c r="AD73" s="21">
        <v>0</v>
      </c>
      <c r="AE73" s="21"/>
      <c r="AF73" s="21"/>
      <c r="AG73" s="26">
        <v>0</v>
      </c>
      <c r="AH73" s="26"/>
      <c r="AI73" s="26"/>
      <c r="AJ73" s="50">
        <f t="shared" si="27"/>
        <v>523082</v>
      </c>
      <c r="AK73" s="52" t="str">
        <f t="shared" si="23"/>
        <v xml:space="preserve"> </v>
      </c>
      <c r="AL73" s="52" t="str">
        <f t="shared" si="24"/>
        <v xml:space="preserve"> </v>
      </c>
    </row>
    <row r="74" spans="1:38" ht="15.95" customHeight="1">
      <c r="A74" s="34" t="s">
        <v>148</v>
      </c>
      <c r="B74" s="34" t="s">
        <v>333</v>
      </c>
      <c r="C74" s="34" t="s">
        <v>211</v>
      </c>
      <c r="D74" s="34" t="s">
        <v>335</v>
      </c>
      <c r="E74" s="18">
        <v>382.43</v>
      </c>
      <c r="F74" s="2">
        <f t="shared" si="25"/>
        <v>608828.56000000006</v>
      </c>
      <c r="G74" s="45">
        <v>82212.69</v>
      </c>
      <c r="H74" s="35">
        <v>17555</v>
      </c>
      <c r="I74" s="2">
        <f t="shared" si="14"/>
        <v>13166.25</v>
      </c>
      <c r="J74" s="35">
        <v>26960</v>
      </c>
      <c r="K74" s="35">
        <v>0</v>
      </c>
      <c r="L74" s="35">
        <v>0</v>
      </c>
      <c r="M74" s="35">
        <v>33467</v>
      </c>
      <c r="N74" s="2">
        <f t="shared" si="15"/>
        <v>155805.94</v>
      </c>
      <c r="O74" s="4">
        <f t="shared" si="16"/>
        <v>453023</v>
      </c>
      <c r="P74" s="35">
        <v>178</v>
      </c>
      <c r="Q74" s="35">
        <v>57</v>
      </c>
      <c r="R74" s="4">
        <f t="shared" si="17"/>
        <v>14103</v>
      </c>
      <c r="S74" s="6">
        <f t="shared" si="26"/>
        <v>27584.675899999998</v>
      </c>
      <c r="T74" s="43">
        <v>5193474</v>
      </c>
      <c r="U74" s="6">
        <f t="shared" si="18"/>
        <v>5193.4740000000002</v>
      </c>
      <c r="V74" s="6">
        <f t="shared" si="19"/>
        <v>22391.2019</v>
      </c>
      <c r="W74" s="4">
        <f t="shared" si="20"/>
        <v>447824</v>
      </c>
      <c r="X74" s="20">
        <f t="shared" si="21"/>
        <v>914950</v>
      </c>
      <c r="Y74" s="21">
        <v>0</v>
      </c>
      <c r="Z74" s="19">
        <v>0</v>
      </c>
      <c r="AA74" s="4">
        <f t="shared" si="22"/>
        <v>914950</v>
      </c>
      <c r="AB74" s="21"/>
      <c r="AC74" s="21"/>
      <c r="AD74" s="21">
        <v>0</v>
      </c>
      <c r="AE74" s="21"/>
      <c r="AF74" s="21"/>
      <c r="AG74" s="26">
        <v>0</v>
      </c>
      <c r="AH74" s="26"/>
      <c r="AI74" s="26"/>
      <c r="AJ74" s="50">
        <f t="shared" si="27"/>
        <v>914950</v>
      </c>
      <c r="AK74" s="52" t="str">
        <f t="shared" si="23"/>
        <v xml:space="preserve"> </v>
      </c>
      <c r="AL74" s="52" t="str">
        <f t="shared" si="24"/>
        <v xml:space="preserve"> </v>
      </c>
    </row>
    <row r="75" spans="1:38" ht="15.95" customHeight="1">
      <c r="A75" s="34" t="s">
        <v>148</v>
      </c>
      <c r="B75" s="34" t="s">
        <v>333</v>
      </c>
      <c r="C75" s="34" t="s">
        <v>79</v>
      </c>
      <c r="D75" s="34" t="s">
        <v>336</v>
      </c>
      <c r="E75" s="18">
        <v>799.52</v>
      </c>
      <c r="F75" s="2">
        <f t="shared" si="25"/>
        <v>1272835.8400000001</v>
      </c>
      <c r="G75" s="45">
        <v>74408.91</v>
      </c>
      <c r="H75" s="35">
        <v>45166</v>
      </c>
      <c r="I75" s="2">
        <f t="shared" si="14"/>
        <v>33874.5</v>
      </c>
      <c r="J75" s="35">
        <v>70887</v>
      </c>
      <c r="K75" s="35">
        <v>0</v>
      </c>
      <c r="L75" s="35">
        <v>0</v>
      </c>
      <c r="M75" s="35">
        <v>14408</v>
      </c>
      <c r="N75" s="2">
        <f t="shared" si="15"/>
        <v>193578.41</v>
      </c>
      <c r="O75" s="4">
        <f t="shared" si="16"/>
        <v>1079257</v>
      </c>
      <c r="P75" s="35">
        <v>448</v>
      </c>
      <c r="Q75" s="35">
        <v>33</v>
      </c>
      <c r="R75" s="4">
        <f t="shared" si="17"/>
        <v>20550</v>
      </c>
      <c r="S75" s="6">
        <f t="shared" si="26"/>
        <v>57669.3776</v>
      </c>
      <c r="T75" s="43">
        <v>4697532</v>
      </c>
      <c r="U75" s="6">
        <f t="shared" si="18"/>
        <v>4697.5320000000002</v>
      </c>
      <c r="V75" s="6">
        <f t="shared" si="19"/>
        <v>52971.845600000001</v>
      </c>
      <c r="W75" s="4">
        <f t="shared" si="20"/>
        <v>1059437</v>
      </c>
      <c r="X75" s="20">
        <f t="shared" si="21"/>
        <v>2159244</v>
      </c>
      <c r="Y75" s="21">
        <v>0</v>
      </c>
      <c r="Z75" s="19">
        <v>0</v>
      </c>
      <c r="AA75" s="4">
        <f t="shared" si="22"/>
        <v>2159244</v>
      </c>
      <c r="AB75" s="21"/>
      <c r="AC75" s="21"/>
      <c r="AD75" s="21">
        <v>0</v>
      </c>
      <c r="AE75" s="21"/>
      <c r="AF75" s="21"/>
      <c r="AG75" s="26">
        <v>0</v>
      </c>
      <c r="AH75" s="26"/>
      <c r="AI75" s="26"/>
      <c r="AJ75" s="50">
        <f t="shared" si="27"/>
        <v>2159244</v>
      </c>
      <c r="AK75" s="52" t="str">
        <f t="shared" si="23"/>
        <v xml:space="preserve"> </v>
      </c>
      <c r="AL75" s="52" t="str">
        <f t="shared" si="24"/>
        <v xml:space="preserve"> </v>
      </c>
    </row>
    <row r="76" spans="1:38" ht="15.95" customHeight="1">
      <c r="A76" s="34" t="s">
        <v>148</v>
      </c>
      <c r="B76" s="34" t="s">
        <v>333</v>
      </c>
      <c r="C76" s="34" t="s">
        <v>9</v>
      </c>
      <c r="D76" s="34" t="s">
        <v>337</v>
      </c>
      <c r="E76" s="18">
        <v>320.3</v>
      </c>
      <c r="F76" s="2">
        <f t="shared" si="25"/>
        <v>509917.60000000003</v>
      </c>
      <c r="G76" s="45">
        <v>44629.53</v>
      </c>
      <c r="H76" s="35">
        <v>13568</v>
      </c>
      <c r="I76" s="2">
        <f t="shared" si="14"/>
        <v>10176</v>
      </c>
      <c r="J76" s="35">
        <v>21315</v>
      </c>
      <c r="K76" s="35">
        <v>0</v>
      </c>
      <c r="L76" s="35">
        <v>0</v>
      </c>
      <c r="M76" s="35">
        <v>35312</v>
      </c>
      <c r="N76" s="2">
        <f t="shared" si="15"/>
        <v>111432.53</v>
      </c>
      <c r="O76" s="4">
        <f t="shared" si="16"/>
        <v>398485</v>
      </c>
      <c r="P76" s="35">
        <v>137</v>
      </c>
      <c r="Q76" s="35">
        <v>57</v>
      </c>
      <c r="R76" s="4">
        <f t="shared" si="17"/>
        <v>10855</v>
      </c>
      <c r="S76" s="6">
        <f t="shared" si="26"/>
        <v>23103.239000000001</v>
      </c>
      <c r="T76" s="43">
        <v>2749817</v>
      </c>
      <c r="U76" s="6">
        <f t="shared" si="18"/>
        <v>2749.817</v>
      </c>
      <c r="V76" s="6">
        <f t="shared" si="19"/>
        <v>20353.422000000002</v>
      </c>
      <c r="W76" s="4">
        <f t="shared" si="20"/>
        <v>407068</v>
      </c>
      <c r="X76" s="20">
        <f t="shared" si="21"/>
        <v>816408</v>
      </c>
      <c r="Y76" s="21">
        <v>0</v>
      </c>
      <c r="Z76" s="19">
        <v>0</v>
      </c>
      <c r="AA76" s="4">
        <f t="shared" si="22"/>
        <v>816408</v>
      </c>
      <c r="AB76" s="21"/>
      <c r="AC76" s="21"/>
      <c r="AD76" s="21">
        <v>0</v>
      </c>
      <c r="AE76" s="21"/>
      <c r="AF76" s="21"/>
      <c r="AG76" s="26">
        <v>0</v>
      </c>
      <c r="AH76" s="26"/>
      <c r="AI76" s="26"/>
      <c r="AJ76" s="50">
        <f t="shared" si="27"/>
        <v>816408</v>
      </c>
      <c r="AK76" s="52" t="str">
        <f t="shared" si="23"/>
        <v xml:space="preserve"> </v>
      </c>
      <c r="AL76" s="52" t="str">
        <f t="shared" si="24"/>
        <v xml:space="preserve"> </v>
      </c>
    </row>
    <row r="77" spans="1:38" ht="15.95" customHeight="1">
      <c r="A77" s="34" t="s">
        <v>148</v>
      </c>
      <c r="B77" s="34" t="s">
        <v>333</v>
      </c>
      <c r="C77" s="34" t="s">
        <v>123</v>
      </c>
      <c r="D77" s="34" t="s">
        <v>338</v>
      </c>
      <c r="E77" s="18">
        <v>447.96</v>
      </c>
      <c r="F77" s="2">
        <f t="shared" si="25"/>
        <v>713152.32</v>
      </c>
      <c r="G77" s="45">
        <v>80002.38</v>
      </c>
      <c r="H77" s="35">
        <v>23275</v>
      </c>
      <c r="I77" s="2">
        <f t="shared" si="14"/>
        <v>17456.25</v>
      </c>
      <c r="J77" s="35">
        <v>36527</v>
      </c>
      <c r="K77" s="35">
        <v>0</v>
      </c>
      <c r="L77" s="35">
        <v>0</v>
      </c>
      <c r="M77" s="35">
        <v>78126</v>
      </c>
      <c r="N77" s="2">
        <f t="shared" si="15"/>
        <v>212111.63</v>
      </c>
      <c r="O77" s="4">
        <f t="shared" si="16"/>
        <v>501041</v>
      </c>
      <c r="P77" s="35">
        <v>193</v>
      </c>
      <c r="Q77" s="35">
        <v>77</v>
      </c>
      <c r="R77" s="4">
        <f t="shared" si="17"/>
        <v>20657</v>
      </c>
      <c r="S77" s="6">
        <f t="shared" si="26"/>
        <v>32311.354800000001</v>
      </c>
      <c r="T77" s="43">
        <v>4953708</v>
      </c>
      <c r="U77" s="6">
        <f t="shared" si="18"/>
        <v>4953.7079999999996</v>
      </c>
      <c r="V77" s="6">
        <f t="shared" si="19"/>
        <v>27357.646800000002</v>
      </c>
      <c r="W77" s="4">
        <f t="shared" si="20"/>
        <v>547153</v>
      </c>
      <c r="X77" s="20">
        <f t="shared" si="21"/>
        <v>1068851</v>
      </c>
      <c r="Y77" s="21">
        <v>0</v>
      </c>
      <c r="Z77" s="19">
        <v>0</v>
      </c>
      <c r="AA77" s="4">
        <f t="shared" si="22"/>
        <v>1068851</v>
      </c>
      <c r="AB77" s="21"/>
      <c r="AC77" s="21"/>
      <c r="AD77" s="21">
        <v>0</v>
      </c>
      <c r="AE77" s="21"/>
      <c r="AF77" s="21"/>
      <c r="AG77" s="26">
        <v>0</v>
      </c>
      <c r="AH77" s="26"/>
      <c r="AI77" s="26"/>
      <c r="AJ77" s="50">
        <f t="shared" si="27"/>
        <v>1068851</v>
      </c>
      <c r="AK77" s="52" t="str">
        <f t="shared" si="23"/>
        <v xml:space="preserve"> </v>
      </c>
      <c r="AL77" s="52" t="str">
        <f t="shared" si="24"/>
        <v xml:space="preserve"> </v>
      </c>
    </row>
    <row r="78" spans="1:38" ht="15.95" customHeight="1">
      <c r="A78" s="34" t="s">
        <v>148</v>
      </c>
      <c r="B78" s="34" t="s">
        <v>333</v>
      </c>
      <c r="C78" s="34" t="s">
        <v>154</v>
      </c>
      <c r="D78" s="34" t="s">
        <v>339</v>
      </c>
      <c r="E78" s="18">
        <v>1085.79</v>
      </c>
      <c r="F78" s="2">
        <f t="shared" si="25"/>
        <v>1728577.68</v>
      </c>
      <c r="G78" s="45">
        <v>200748.38</v>
      </c>
      <c r="H78" s="35">
        <v>52475</v>
      </c>
      <c r="I78" s="2">
        <f t="shared" si="14"/>
        <v>39356.25</v>
      </c>
      <c r="J78" s="35">
        <v>82451</v>
      </c>
      <c r="K78" s="35">
        <v>0</v>
      </c>
      <c r="L78" s="35">
        <v>0</v>
      </c>
      <c r="M78" s="35">
        <v>47459</v>
      </c>
      <c r="N78" s="2">
        <f t="shared" si="15"/>
        <v>370014.63</v>
      </c>
      <c r="O78" s="4">
        <f t="shared" si="16"/>
        <v>1358563</v>
      </c>
      <c r="P78" s="35">
        <v>557</v>
      </c>
      <c r="Q78" s="35">
        <v>33</v>
      </c>
      <c r="R78" s="4">
        <f t="shared" si="17"/>
        <v>25550</v>
      </c>
      <c r="S78" s="6">
        <f t="shared" si="26"/>
        <v>78318.032699999996</v>
      </c>
      <c r="T78" s="43">
        <v>12721697</v>
      </c>
      <c r="U78" s="6">
        <f t="shared" si="18"/>
        <v>12721.697</v>
      </c>
      <c r="V78" s="6">
        <f t="shared" si="19"/>
        <v>65596.335699999996</v>
      </c>
      <c r="W78" s="4">
        <f t="shared" si="20"/>
        <v>1311927</v>
      </c>
      <c r="X78" s="20">
        <f t="shared" si="21"/>
        <v>2696040</v>
      </c>
      <c r="Y78" s="21">
        <v>0</v>
      </c>
      <c r="Z78" s="19">
        <v>0</v>
      </c>
      <c r="AA78" s="4">
        <f t="shared" si="22"/>
        <v>2696040</v>
      </c>
      <c r="AB78" s="21"/>
      <c r="AC78" s="21"/>
      <c r="AD78" s="21">
        <v>0</v>
      </c>
      <c r="AE78" s="21"/>
      <c r="AF78" s="21"/>
      <c r="AG78" s="26">
        <v>0</v>
      </c>
      <c r="AH78" s="26"/>
      <c r="AI78" s="26"/>
      <c r="AJ78" s="50">
        <f t="shared" si="27"/>
        <v>2696040</v>
      </c>
      <c r="AK78" s="52" t="str">
        <f t="shared" si="23"/>
        <v xml:space="preserve"> </v>
      </c>
      <c r="AL78" s="52" t="str">
        <f t="shared" si="24"/>
        <v xml:space="preserve"> </v>
      </c>
    </row>
    <row r="79" spans="1:38" ht="15.95" customHeight="1">
      <c r="A79" s="34" t="s">
        <v>148</v>
      </c>
      <c r="B79" s="34" t="s">
        <v>333</v>
      </c>
      <c r="C79" s="34" t="s">
        <v>155</v>
      </c>
      <c r="D79" s="34" t="s">
        <v>340</v>
      </c>
      <c r="E79" s="18">
        <v>835.9</v>
      </c>
      <c r="F79" s="2">
        <f t="shared" si="25"/>
        <v>1330752.8</v>
      </c>
      <c r="G79" s="45">
        <v>127409.45</v>
      </c>
      <c r="H79" s="35">
        <v>41541</v>
      </c>
      <c r="I79" s="2">
        <f t="shared" si="14"/>
        <v>31155.75</v>
      </c>
      <c r="J79" s="35">
        <v>65232</v>
      </c>
      <c r="K79" s="35">
        <v>0</v>
      </c>
      <c r="L79" s="35">
        <v>0</v>
      </c>
      <c r="M79" s="35">
        <v>44998</v>
      </c>
      <c r="N79" s="2">
        <f t="shared" si="15"/>
        <v>268795.2</v>
      </c>
      <c r="O79" s="4">
        <f t="shared" si="16"/>
        <v>1061958</v>
      </c>
      <c r="P79" s="35">
        <v>398</v>
      </c>
      <c r="Q79" s="35">
        <v>55</v>
      </c>
      <c r="R79" s="4">
        <f t="shared" si="17"/>
        <v>30427</v>
      </c>
      <c r="S79" s="6">
        <f t="shared" si="26"/>
        <v>60293.466999999997</v>
      </c>
      <c r="T79" s="43">
        <v>7973057</v>
      </c>
      <c r="U79" s="6">
        <f t="shared" si="18"/>
        <v>7973.0569999999998</v>
      </c>
      <c r="V79" s="6">
        <f t="shared" si="19"/>
        <v>52320.409999999996</v>
      </c>
      <c r="W79" s="4">
        <f t="shared" si="20"/>
        <v>1046408</v>
      </c>
      <c r="X79" s="20">
        <f t="shared" si="21"/>
        <v>2138793</v>
      </c>
      <c r="Y79" s="21">
        <v>0</v>
      </c>
      <c r="Z79" s="19">
        <v>0</v>
      </c>
      <c r="AA79" s="4">
        <f t="shared" si="22"/>
        <v>2138793</v>
      </c>
      <c r="AB79" s="21"/>
      <c r="AC79" s="21"/>
      <c r="AD79" s="21">
        <v>0</v>
      </c>
      <c r="AE79" s="21"/>
      <c r="AF79" s="21"/>
      <c r="AG79" s="26">
        <v>0</v>
      </c>
      <c r="AH79" s="26"/>
      <c r="AI79" s="26"/>
      <c r="AJ79" s="50">
        <f t="shared" si="27"/>
        <v>2138793</v>
      </c>
      <c r="AK79" s="52" t="str">
        <f t="shared" si="23"/>
        <v xml:space="preserve"> </v>
      </c>
      <c r="AL79" s="52" t="str">
        <f t="shared" si="24"/>
        <v xml:space="preserve"> </v>
      </c>
    </row>
    <row r="80" spans="1:38" ht="15.95" customHeight="1">
      <c r="A80" s="34" t="s">
        <v>148</v>
      </c>
      <c r="B80" s="34" t="s">
        <v>333</v>
      </c>
      <c r="C80" s="34" t="s">
        <v>156</v>
      </c>
      <c r="D80" s="34" t="s">
        <v>341</v>
      </c>
      <c r="E80" s="18">
        <v>584.9</v>
      </c>
      <c r="F80" s="2">
        <f t="shared" si="25"/>
        <v>931160.79999999993</v>
      </c>
      <c r="G80" s="45">
        <v>74114.009999999995</v>
      </c>
      <c r="H80" s="35">
        <v>27078</v>
      </c>
      <c r="I80" s="2">
        <f t="shared" si="14"/>
        <v>20308.5</v>
      </c>
      <c r="J80" s="35">
        <v>41908</v>
      </c>
      <c r="K80" s="35">
        <v>0</v>
      </c>
      <c r="L80" s="35">
        <v>0</v>
      </c>
      <c r="M80" s="35">
        <v>53467</v>
      </c>
      <c r="N80" s="2">
        <f t="shared" si="15"/>
        <v>189797.51</v>
      </c>
      <c r="O80" s="4">
        <f t="shared" si="16"/>
        <v>741363</v>
      </c>
      <c r="P80" s="35">
        <v>293</v>
      </c>
      <c r="Q80" s="35">
        <v>57</v>
      </c>
      <c r="R80" s="4">
        <f t="shared" si="17"/>
        <v>23214</v>
      </c>
      <c r="S80" s="6">
        <f t="shared" si="26"/>
        <v>42188.837</v>
      </c>
      <c r="T80" s="43">
        <v>4569298</v>
      </c>
      <c r="U80" s="6">
        <f t="shared" si="18"/>
        <v>4569.2979999999998</v>
      </c>
      <c r="V80" s="6">
        <f t="shared" si="19"/>
        <v>37619.538999999997</v>
      </c>
      <c r="W80" s="4">
        <f t="shared" si="20"/>
        <v>752391</v>
      </c>
      <c r="X80" s="20">
        <f t="shared" si="21"/>
        <v>1516968</v>
      </c>
      <c r="Y80" s="21">
        <v>0</v>
      </c>
      <c r="Z80" s="19">
        <v>0</v>
      </c>
      <c r="AA80" s="4">
        <f t="shared" si="22"/>
        <v>1516968</v>
      </c>
      <c r="AB80" s="21"/>
      <c r="AC80" s="21"/>
      <c r="AD80" s="21">
        <v>0</v>
      </c>
      <c r="AE80" s="21"/>
      <c r="AF80" s="21"/>
      <c r="AG80" s="26">
        <v>0</v>
      </c>
      <c r="AH80" s="26"/>
      <c r="AI80" s="26"/>
      <c r="AJ80" s="50">
        <f t="shared" si="27"/>
        <v>1516968</v>
      </c>
      <c r="AK80" s="52" t="str">
        <f t="shared" si="23"/>
        <v xml:space="preserve"> </v>
      </c>
      <c r="AL80" s="52" t="str">
        <f t="shared" si="24"/>
        <v xml:space="preserve"> </v>
      </c>
    </row>
    <row r="81" spans="1:38" ht="15.95" customHeight="1">
      <c r="A81" s="34" t="s">
        <v>148</v>
      </c>
      <c r="B81" s="34" t="s">
        <v>333</v>
      </c>
      <c r="C81" s="34" t="s">
        <v>191</v>
      </c>
      <c r="D81" s="34" t="s">
        <v>342</v>
      </c>
      <c r="E81" s="18">
        <v>1350.76</v>
      </c>
      <c r="F81" s="2">
        <f t="shared" si="25"/>
        <v>2150409.92</v>
      </c>
      <c r="G81" s="45">
        <v>465998.59</v>
      </c>
      <c r="H81" s="35">
        <v>83397</v>
      </c>
      <c r="I81" s="2">
        <f t="shared" si="14"/>
        <v>62547.75</v>
      </c>
      <c r="J81" s="35">
        <v>128020</v>
      </c>
      <c r="K81" s="35">
        <v>0</v>
      </c>
      <c r="L81" s="35">
        <v>197346</v>
      </c>
      <c r="M81" s="35">
        <v>148938</v>
      </c>
      <c r="N81" s="2">
        <f t="shared" si="15"/>
        <v>1002850.3400000001</v>
      </c>
      <c r="O81" s="4">
        <f t="shared" si="16"/>
        <v>1147560</v>
      </c>
      <c r="P81" s="35">
        <v>756</v>
      </c>
      <c r="Q81" s="35">
        <v>53</v>
      </c>
      <c r="R81" s="4">
        <f t="shared" si="17"/>
        <v>55695</v>
      </c>
      <c r="S81" s="6">
        <f t="shared" si="26"/>
        <v>97430.318799999994</v>
      </c>
      <c r="T81" s="43">
        <v>29967755</v>
      </c>
      <c r="U81" s="6">
        <f t="shared" si="18"/>
        <v>29967.755000000001</v>
      </c>
      <c r="V81" s="6">
        <f t="shared" si="19"/>
        <v>67462.563799999989</v>
      </c>
      <c r="W81" s="4">
        <f t="shared" si="20"/>
        <v>1349251</v>
      </c>
      <c r="X81" s="20">
        <f t="shared" si="21"/>
        <v>2552506</v>
      </c>
      <c r="Y81" s="21">
        <v>0</v>
      </c>
      <c r="Z81" s="19">
        <v>0</v>
      </c>
      <c r="AA81" s="4">
        <f t="shared" si="22"/>
        <v>2552506</v>
      </c>
      <c r="AB81" s="21"/>
      <c r="AC81" s="21"/>
      <c r="AD81" s="21">
        <v>0</v>
      </c>
      <c r="AE81" s="21"/>
      <c r="AF81" s="21"/>
      <c r="AG81" s="26">
        <v>0</v>
      </c>
      <c r="AH81" s="26"/>
      <c r="AI81" s="26"/>
      <c r="AJ81" s="50">
        <f t="shared" si="27"/>
        <v>2552506</v>
      </c>
      <c r="AK81" s="52" t="str">
        <f t="shared" si="23"/>
        <v xml:space="preserve"> </v>
      </c>
      <c r="AL81" s="52" t="str">
        <f t="shared" si="24"/>
        <v xml:space="preserve"> </v>
      </c>
    </row>
    <row r="82" spans="1:38" ht="15.95" customHeight="1">
      <c r="A82" s="34" t="s">
        <v>148</v>
      </c>
      <c r="B82" s="34" t="s">
        <v>333</v>
      </c>
      <c r="C82" s="34" t="s">
        <v>13</v>
      </c>
      <c r="D82" s="34" t="s">
        <v>343</v>
      </c>
      <c r="E82" s="18">
        <v>994.08</v>
      </c>
      <c r="F82" s="2">
        <f t="shared" si="25"/>
        <v>1582575.36</v>
      </c>
      <c r="G82" s="45">
        <v>201302.41</v>
      </c>
      <c r="H82" s="35">
        <v>58017</v>
      </c>
      <c r="I82" s="2">
        <f t="shared" si="14"/>
        <v>43512.75</v>
      </c>
      <c r="J82" s="35">
        <v>88843</v>
      </c>
      <c r="K82" s="35">
        <v>0</v>
      </c>
      <c r="L82" s="35">
        <v>247881</v>
      </c>
      <c r="M82" s="35">
        <v>77522</v>
      </c>
      <c r="N82" s="2">
        <f t="shared" si="15"/>
        <v>659061.16</v>
      </c>
      <c r="O82" s="4">
        <f t="shared" si="16"/>
        <v>923514</v>
      </c>
      <c r="P82" s="35">
        <v>547</v>
      </c>
      <c r="Q82" s="35">
        <v>68</v>
      </c>
      <c r="R82" s="4">
        <f t="shared" si="17"/>
        <v>51702</v>
      </c>
      <c r="S82" s="6">
        <f t="shared" si="26"/>
        <v>71702.990399999995</v>
      </c>
      <c r="T82" s="43">
        <v>12732600</v>
      </c>
      <c r="U82" s="6">
        <f t="shared" si="18"/>
        <v>12732.6</v>
      </c>
      <c r="V82" s="6">
        <f t="shared" si="19"/>
        <v>58970.390399999997</v>
      </c>
      <c r="W82" s="4">
        <f t="shared" si="20"/>
        <v>1179408</v>
      </c>
      <c r="X82" s="20">
        <f t="shared" si="21"/>
        <v>2154624</v>
      </c>
      <c r="Y82" s="21">
        <v>0</v>
      </c>
      <c r="Z82" s="19">
        <v>0</v>
      </c>
      <c r="AA82" s="4">
        <f t="shared" si="22"/>
        <v>2154624</v>
      </c>
      <c r="AB82" s="21"/>
      <c r="AC82" s="21"/>
      <c r="AD82" s="21">
        <v>0</v>
      </c>
      <c r="AE82" s="21"/>
      <c r="AF82" s="21"/>
      <c r="AG82" s="26">
        <v>0</v>
      </c>
      <c r="AH82" s="26"/>
      <c r="AI82" s="26"/>
      <c r="AJ82" s="50">
        <f t="shared" si="27"/>
        <v>2154624</v>
      </c>
      <c r="AK82" s="52" t="str">
        <f t="shared" si="23"/>
        <v xml:space="preserve"> </v>
      </c>
      <c r="AL82" s="52" t="str">
        <f t="shared" si="24"/>
        <v xml:space="preserve"> </v>
      </c>
    </row>
    <row r="83" spans="1:38" ht="15.95" customHeight="1">
      <c r="A83" s="34" t="s">
        <v>148</v>
      </c>
      <c r="B83" s="34" t="s">
        <v>333</v>
      </c>
      <c r="C83" s="34" t="s">
        <v>14</v>
      </c>
      <c r="D83" s="34" t="s">
        <v>344</v>
      </c>
      <c r="E83" s="18">
        <v>6020.1</v>
      </c>
      <c r="F83" s="2">
        <f t="shared" si="25"/>
        <v>9583999.2000000011</v>
      </c>
      <c r="G83" s="45">
        <v>1330199.49</v>
      </c>
      <c r="H83" s="35">
        <v>319577</v>
      </c>
      <c r="I83" s="2">
        <f t="shared" si="14"/>
        <v>239682.75</v>
      </c>
      <c r="J83" s="35">
        <v>500708</v>
      </c>
      <c r="K83" s="35">
        <v>0</v>
      </c>
      <c r="L83" s="35">
        <v>1413780</v>
      </c>
      <c r="M83" s="35">
        <v>134699</v>
      </c>
      <c r="N83" s="2">
        <f t="shared" si="15"/>
        <v>3619069.24</v>
      </c>
      <c r="O83" s="4">
        <f t="shared" si="16"/>
        <v>5964930</v>
      </c>
      <c r="P83" s="35">
        <v>2731</v>
      </c>
      <c r="Q83" s="35">
        <v>53</v>
      </c>
      <c r="R83" s="4">
        <f t="shared" si="17"/>
        <v>201193</v>
      </c>
      <c r="S83" s="6">
        <f t="shared" si="26"/>
        <v>434229.81300000002</v>
      </c>
      <c r="T83" s="43">
        <v>85874725</v>
      </c>
      <c r="U83" s="6">
        <f t="shared" si="18"/>
        <v>85874.725000000006</v>
      </c>
      <c r="V83" s="6">
        <f t="shared" si="19"/>
        <v>348355.08799999999</v>
      </c>
      <c r="W83" s="4">
        <f t="shared" si="20"/>
        <v>6967102</v>
      </c>
      <c r="X83" s="20">
        <f t="shared" si="21"/>
        <v>13133225</v>
      </c>
      <c r="Y83" s="21">
        <v>0</v>
      </c>
      <c r="Z83" s="19">
        <v>0</v>
      </c>
      <c r="AA83" s="4">
        <f t="shared" si="22"/>
        <v>13133225</v>
      </c>
      <c r="AB83" s="21"/>
      <c r="AC83" s="21"/>
      <c r="AD83" s="21">
        <v>0</v>
      </c>
      <c r="AE83" s="21"/>
      <c r="AF83" s="21"/>
      <c r="AG83" s="26">
        <v>0</v>
      </c>
      <c r="AH83" s="26"/>
      <c r="AI83" s="26"/>
      <c r="AJ83" s="50">
        <f t="shared" si="27"/>
        <v>13133225</v>
      </c>
      <c r="AK83" s="52" t="str">
        <f t="shared" si="23"/>
        <v xml:space="preserve"> </v>
      </c>
      <c r="AL83" s="52" t="str">
        <f t="shared" si="24"/>
        <v xml:space="preserve"> </v>
      </c>
    </row>
    <row r="84" spans="1:38" ht="15.95" customHeight="1">
      <c r="A84" s="34" t="s">
        <v>148</v>
      </c>
      <c r="B84" s="34" t="s">
        <v>333</v>
      </c>
      <c r="C84" s="34" t="s">
        <v>881</v>
      </c>
      <c r="D84" s="34" t="s">
        <v>882</v>
      </c>
      <c r="E84" s="18">
        <v>167.02</v>
      </c>
      <c r="F84" s="2">
        <f t="shared" si="25"/>
        <v>265895.84000000003</v>
      </c>
      <c r="G84" s="45">
        <v>0</v>
      </c>
      <c r="H84" s="35">
        <v>0</v>
      </c>
      <c r="I84" s="2">
        <f t="shared" si="14"/>
        <v>0</v>
      </c>
      <c r="J84" s="36">
        <v>0</v>
      </c>
      <c r="K84" s="36">
        <v>0</v>
      </c>
      <c r="L84" s="35">
        <v>0</v>
      </c>
      <c r="M84" s="35">
        <v>0</v>
      </c>
      <c r="N84" s="2">
        <f t="shared" si="15"/>
        <v>0</v>
      </c>
      <c r="O84" s="4">
        <f t="shared" si="16"/>
        <v>265896</v>
      </c>
      <c r="P84" s="35">
        <v>0</v>
      </c>
      <c r="Q84" s="35">
        <v>0</v>
      </c>
      <c r="R84" s="4">
        <f t="shared" si="17"/>
        <v>0</v>
      </c>
      <c r="S84" s="6">
        <f t="shared" si="26"/>
        <v>12047.152599999999</v>
      </c>
      <c r="T84" s="43">
        <v>0</v>
      </c>
      <c r="U84" s="6">
        <f t="shared" si="18"/>
        <v>0</v>
      </c>
      <c r="V84" s="6">
        <f t="shared" si="19"/>
        <v>12047.152599999999</v>
      </c>
      <c r="W84" s="4">
        <f t="shared" si="20"/>
        <v>240943</v>
      </c>
      <c r="X84" s="20">
        <f t="shared" si="21"/>
        <v>506839</v>
      </c>
      <c r="Y84" s="21">
        <v>0</v>
      </c>
      <c r="Z84" s="19">
        <v>0</v>
      </c>
      <c r="AA84" s="4">
        <f t="shared" si="22"/>
        <v>506839</v>
      </c>
      <c r="AB84" s="21"/>
      <c r="AC84" s="21"/>
      <c r="AD84" s="21">
        <v>0</v>
      </c>
      <c r="AE84" s="21"/>
      <c r="AF84" s="21"/>
      <c r="AG84" s="26">
        <v>0</v>
      </c>
      <c r="AH84" s="26"/>
      <c r="AI84" s="26"/>
      <c r="AJ84" s="50">
        <f t="shared" si="27"/>
        <v>506839</v>
      </c>
      <c r="AK84" s="52" t="str">
        <f t="shared" si="23"/>
        <v xml:space="preserve"> </v>
      </c>
      <c r="AL84" s="52" t="str">
        <f t="shared" si="24"/>
        <v xml:space="preserve"> </v>
      </c>
    </row>
    <row r="85" spans="1:38" ht="15.95" customHeight="1">
      <c r="A85" s="34" t="s">
        <v>15</v>
      </c>
      <c r="B85" s="34" t="s">
        <v>345</v>
      </c>
      <c r="C85" s="34" t="s">
        <v>158</v>
      </c>
      <c r="D85" s="34" t="s">
        <v>346</v>
      </c>
      <c r="E85" s="18">
        <v>354.11</v>
      </c>
      <c r="F85" s="2">
        <f t="shared" si="25"/>
        <v>563743.12</v>
      </c>
      <c r="G85" s="45">
        <v>78006.399999999994</v>
      </c>
      <c r="H85" s="35">
        <v>19354</v>
      </c>
      <c r="I85" s="2">
        <f t="shared" si="14"/>
        <v>14515.5</v>
      </c>
      <c r="J85" s="35">
        <v>26200</v>
      </c>
      <c r="K85" s="35">
        <v>0</v>
      </c>
      <c r="L85" s="35">
        <v>0</v>
      </c>
      <c r="M85" s="35">
        <v>33908</v>
      </c>
      <c r="N85" s="2">
        <f t="shared" si="15"/>
        <v>152629.9</v>
      </c>
      <c r="O85" s="4">
        <f t="shared" si="16"/>
        <v>411113</v>
      </c>
      <c r="P85" s="35">
        <v>120</v>
      </c>
      <c r="Q85" s="35">
        <v>95</v>
      </c>
      <c r="R85" s="4">
        <f t="shared" si="17"/>
        <v>15846</v>
      </c>
      <c r="S85" s="6">
        <f t="shared" si="26"/>
        <v>25541.954300000001</v>
      </c>
      <c r="T85" s="43">
        <v>4607584</v>
      </c>
      <c r="U85" s="6">
        <f t="shared" si="18"/>
        <v>4607.5839999999998</v>
      </c>
      <c r="V85" s="6">
        <f t="shared" si="19"/>
        <v>20934.370300000002</v>
      </c>
      <c r="W85" s="4">
        <f t="shared" si="20"/>
        <v>418687</v>
      </c>
      <c r="X85" s="20">
        <f t="shared" si="21"/>
        <v>845646</v>
      </c>
      <c r="Y85" s="21">
        <v>0</v>
      </c>
      <c r="Z85" s="19">
        <v>0</v>
      </c>
      <c r="AA85" s="4">
        <f t="shared" si="22"/>
        <v>845646</v>
      </c>
      <c r="AB85" s="21"/>
      <c r="AC85" s="21"/>
      <c r="AD85" s="21">
        <v>0</v>
      </c>
      <c r="AE85" s="21"/>
      <c r="AF85" s="21"/>
      <c r="AG85" s="26">
        <v>0</v>
      </c>
      <c r="AH85" s="26"/>
      <c r="AI85" s="26"/>
      <c r="AJ85" s="50">
        <f t="shared" si="27"/>
        <v>845646</v>
      </c>
      <c r="AK85" s="52" t="str">
        <f t="shared" si="23"/>
        <v xml:space="preserve"> </v>
      </c>
      <c r="AL85" s="52" t="str">
        <f t="shared" si="24"/>
        <v xml:space="preserve"> </v>
      </c>
    </row>
    <row r="86" spans="1:38" ht="15.95" customHeight="1">
      <c r="A86" s="34" t="s">
        <v>15</v>
      </c>
      <c r="B86" s="34" t="s">
        <v>345</v>
      </c>
      <c r="C86" s="34" t="s">
        <v>79</v>
      </c>
      <c r="D86" s="34" t="s">
        <v>347</v>
      </c>
      <c r="E86" s="18">
        <v>364.75</v>
      </c>
      <c r="F86" s="2">
        <f t="shared" si="25"/>
        <v>580682</v>
      </c>
      <c r="G86" s="45">
        <v>47530.67</v>
      </c>
      <c r="H86" s="35">
        <v>14963</v>
      </c>
      <c r="I86" s="2">
        <f t="shared" si="14"/>
        <v>11222.25</v>
      </c>
      <c r="J86" s="35">
        <v>23935</v>
      </c>
      <c r="K86" s="35">
        <v>0</v>
      </c>
      <c r="L86" s="35">
        <v>0</v>
      </c>
      <c r="M86" s="35">
        <v>29457</v>
      </c>
      <c r="N86" s="2">
        <f t="shared" si="15"/>
        <v>112144.92</v>
      </c>
      <c r="O86" s="4">
        <f t="shared" si="16"/>
        <v>468537</v>
      </c>
      <c r="P86" s="35">
        <v>111</v>
      </c>
      <c r="Q86" s="35">
        <v>77</v>
      </c>
      <c r="R86" s="4">
        <f t="shared" si="17"/>
        <v>11880</v>
      </c>
      <c r="S86" s="6">
        <f t="shared" si="26"/>
        <v>26309.4175</v>
      </c>
      <c r="T86" s="43">
        <v>3060571</v>
      </c>
      <c r="U86" s="6">
        <f t="shared" si="18"/>
        <v>3060.5709999999999</v>
      </c>
      <c r="V86" s="6">
        <f t="shared" si="19"/>
        <v>23248.8465</v>
      </c>
      <c r="W86" s="4">
        <f t="shared" si="20"/>
        <v>464977</v>
      </c>
      <c r="X86" s="20">
        <f t="shared" si="21"/>
        <v>945394</v>
      </c>
      <c r="Y86" s="21">
        <v>0</v>
      </c>
      <c r="Z86" s="19">
        <v>0</v>
      </c>
      <c r="AA86" s="4">
        <f t="shared" si="22"/>
        <v>945394</v>
      </c>
      <c r="AB86" s="21"/>
      <c r="AC86" s="21"/>
      <c r="AD86" s="21">
        <v>0</v>
      </c>
      <c r="AE86" s="21"/>
      <c r="AF86" s="21"/>
      <c r="AG86" s="26">
        <v>0</v>
      </c>
      <c r="AH86" s="26"/>
      <c r="AI86" s="26"/>
      <c r="AJ86" s="50">
        <f t="shared" si="27"/>
        <v>945394</v>
      </c>
      <c r="AK86" s="52" t="str">
        <f t="shared" si="23"/>
        <v xml:space="preserve"> </v>
      </c>
      <c r="AL86" s="52" t="str">
        <f t="shared" si="24"/>
        <v xml:space="preserve"> </v>
      </c>
    </row>
    <row r="87" spans="1:38" ht="15.95" customHeight="1">
      <c r="A87" s="34" t="s">
        <v>15</v>
      </c>
      <c r="B87" s="34" t="s">
        <v>345</v>
      </c>
      <c r="C87" s="34" t="s">
        <v>51</v>
      </c>
      <c r="D87" s="34" t="s">
        <v>348</v>
      </c>
      <c r="E87" s="18">
        <v>678.91</v>
      </c>
      <c r="F87" s="2">
        <f t="shared" si="25"/>
        <v>1080824.72</v>
      </c>
      <c r="G87" s="45">
        <v>122119.9</v>
      </c>
      <c r="H87" s="35">
        <v>39204</v>
      </c>
      <c r="I87" s="2">
        <f t="shared" si="14"/>
        <v>29403</v>
      </c>
      <c r="J87" s="35">
        <v>55222</v>
      </c>
      <c r="K87" s="35">
        <v>0</v>
      </c>
      <c r="L87" s="35">
        <v>151503</v>
      </c>
      <c r="M87" s="35">
        <v>77932</v>
      </c>
      <c r="N87" s="2">
        <f t="shared" si="15"/>
        <v>436179.9</v>
      </c>
      <c r="O87" s="4">
        <f t="shared" si="16"/>
        <v>644645</v>
      </c>
      <c r="P87" s="35">
        <v>241</v>
      </c>
      <c r="Q87" s="35">
        <v>90</v>
      </c>
      <c r="R87" s="4">
        <f t="shared" si="17"/>
        <v>30149</v>
      </c>
      <c r="S87" s="6">
        <f t="shared" si="26"/>
        <v>48969.778299999998</v>
      </c>
      <c r="T87" s="43">
        <v>7295056</v>
      </c>
      <c r="U87" s="6">
        <f t="shared" si="18"/>
        <v>7295.0559999999996</v>
      </c>
      <c r="V87" s="6">
        <f t="shared" si="19"/>
        <v>41674.722300000001</v>
      </c>
      <c r="W87" s="4">
        <f t="shared" si="20"/>
        <v>833494</v>
      </c>
      <c r="X87" s="20">
        <f t="shared" si="21"/>
        <v>1508288</v>
      </c>
      <c r="Y87" s="21">
        <v>0</v>
      </c>
      <c r="Z87" s="19">
        <v>0</v>
      </c>
      <c r="AA87" s="4">
        <f t="shared" si="22"/>
        <v>1508288</v>
      </c>
      <c r="AB87" s="21"/>
      <c r="AC87" s="21"/>
      <c r="AD87" s="21">
        <v>0</v>
      </c>
      <c r="AE87" s="21"/>
      <c r="AF87" s="21"/>
      <c r="AG87" s="26">
        <v>0</v>
      </c>
      <c r="AH87" s="26"/>
      <c r="AI87" s="26"/>
      <c r="AJ87" s="50">
        <f t="shared" si="27"/>
        <v>1508288</v>
      </c>
      <c r="AK87" s="52" t="str">
        <f t="shared" si="23"/>
        <v xml:space="preserve"> </v>
      </c>
      <c r="AL87" s="52" t="str">
        <f t="shared" si="24"/>
        <v xml:space="preserve"> </v>
      </c>
    </row>
    <row r="88" spans="1:38" ht="15.95" customHeight="1">
      <c r="A88" s="34" t="s">
        <v>15</v>
      </c>
      <c r="B88" s="34" t="s">
        <v>345</v>
      </c>
      <c r="C88" s="34" t="s">
        <v>190</v>
      </c>
      <c r="D88" s="34" t="s">
        <v>349</v>
      </c>
      <c r="E88" s="18">
        <v>720.73</v>
      </c>
      <c r="F88" s="2">
        <f t="shared" si="25"/>
        <v>1147402.1599999999</v>
      </c>
      <c r="G88" s="45">
        <v>232944.01</v>
      </c>
      <c r="H88" s="35">
        <v>43019</v>
      </c>
      <c r="I88" s="2">
        <f t="shared" si="14"/>
        <v>32264.25</v>
      </c>
      <c r="J88" s="35">
        <v>62848</v>
      </c>
      <c r="K88" s="35">
        <v>0</v>
      </c>
      <c r="L88" s="35">
        <v>163578</v>
      </c>
      <c r="M88" s="35">
        <v>131322</v>
      </c>
      <c r="N88" s="2">
        <f t="shared" si="15"/>
        <v>622956.26</v>
      </c>
      <c r="O88" s="4">
        <f t="shared" si="16"/>
        <v>524446</v>
      </c>
      <c r="P88" s="35">
        <v>296</v>
      </c>
      <c r="Q88" s="35">
        <v>90</v>
      </c>
      <c r="R88" s="4">
        <f t="shared" si="17"/>
        <v>37030</v>
      </c>
      <c r="S88" s="6">
        <f t="shared" si="26"/>
        <v>51986.2549</v>
      </c>
      <c r="T88" s="43">
        <v>14837198</v>
      </c>
      <c r="U88" s="6">
        <f t="shared" si="18"/>
        <v>14837.198</v>
      </c>
      <c r="V88" s="6">
        <f t="shared" si="19"/>
        <v>37149.056899999996</v>
      </c>
      <c r="W88" s="4">
        <f t="shared" si="20"/>
        <v>742981</v>
      </c>
      <c r="X88" s="20">
        <f t="shared" si="21"/>
        <v>1304457</v>
      </c>
      <c r="Y88" s="21">
        <v>0</v>
      </c>
      <c r="Z88" s="19">
        <v>0</v>
      </c>
      <c r="AA88" s="4">
        <f t="shared" si="22"/>
        <v>1304457</v>
      </c>
      <c r="AB88" s="21">
        <v>1287</v>
      </c>
      <c r="AC88" s="21"/>
      <c r="AD88" s="21">
        <v>0</v>
      </c>
      <c r="AE88" s="21"/>
      <c r="AF88" s="21"/>
      <c r="AG88" s="26">
        <v>0</v>
      </c>
      <c r="AH88" s="26"/>
      <c r="AI88" s="26"/>
      <c r="AJ88" s="50">
        <f t="shared" si="27"/>
        <v>1303170</v>
      </c>
      <c r="AK88" s="52" t="str">
        <f t="shared" si="23"/>
        <v xml:space="preserve"> </v>
      </c>
      <c r="AL88" s="52" t="str">
        <f t="shared" si="24"/>
        <v xml:space="preserve"> </v>
      </c>
    </row>
    <row r="89" spans="1:38" ht="15.95" customHeight="1">
      <c r="A89" s="34" t="s">
        <v>15</v>
      </c>
      <c r="B89" s="34" t="s">
        <v>345</v>
      </c>
      <c r="C89" s="34" t="s">
        <v>207</v>
      </c>
      <c r="D89" s="34" t="s">
        <v>350</v>
      </c>
      <c r="E89" s="18">
        <v>660.84</v>
      </c>
      <c r="F89" s="2">
        <f t="shared" si="25"/>
        <v>1052057.28</v>
      </c>
      <c r="G89" s="45">
        <v>80693.279999999999</v>
      </c>
      <c r="H89" s="35">
        <v>37300</v>
      </c>
      <c r="I89" s="2">
        <f t="shared" si="14"/>
        <v>27975</v>
      </c>
      <c r="J89" s="35">
        <v>57020</v>
      </c>
      <c r="K89" s="35">
        <v>0</v>
      </c>
      <c r="L89" s="35">
        <v>109805</v>
      </c>
      <c r="M89" s="35">
        <v>59547</v>
      </c>
      <c r="N89" s="2">
        <f t="shared" si="15"/>
        <v>335040.28000000003</v>
      </c>
      <c r="O89" s="4">
        <f t="shared" si="16"/>
        <v>717017</v>
      </c>
      <c r="P89" s="35">
        <v>366</v>
      </c>
      <c r="Q89" s="35">
        <v>79</v>
      </c>
      <c r="R89" s="4">
        <f t="shared" si="17"/>
        <v>40190</v>
      </c>
      <c r="S89" s="6">
        <f t="shared" si="26"/>
        <v>47666.389199999998</v>
      </c>
      <c r="T89" s="43">
        <v>4621476</v>
      </c>
      <c r="U89" s="6">
        <f t="shared" si="18"/>
        <v>4621.4759999999997</v>
      </c>
      <c r="V89" s="6">
        <f t="shared" si="19"/>
        <v>43044.913199999995</v>
      </c>
      <c r="W89" s="4">
        <f t="shared" si="20"/>
        <v>860898</v>
      </c>
      <c r="X89" s="20">
        <f t="shared" si="21"/>
        <v>1618105</v>
      </c>
      <c r="Y89" s="21">
        <v>0</v>
      </c>
      <c r="Z89" s="19">
        <v>0</v>
      </c>
      <c r="AA89" s="4">
        <f t="shared" si="22"/>
        <v>1618105</v>
      </c>
      <c r="AB89" s="21"/>
      <c r="AC89" s="21"/>
      <c r="AD89" s="21">
        <v>0</v>
      </c>
      <c r="AE89" s="21"/>
      <c r="AF89" s="21"/>
      <c r="AG89" s="26">
        <v>0</v>
      </c>
      <c r="AH89" s="26"/>
      <c r="AI89" s="26"/>
      <c r="AJ89" s="50">
        <f t="shared" si="27"/>
        <v>1618105</v>
      </c>
      <c r="AK89" s="52" t="str">
        <f t="shared" si="23"/>
        <v xml:space="preserve"> </v>
      </c>
      <c r="AL89" s="52" t="str">
        <f t="shared" si="24"/>
        <v xml:space="preserve"> </v>
      </c>
    </row>
    <row r="90" spans="1:38" ht="15.95" customHeight="1">
      <c r="A90" s="34" t="s">
        <v>15</v>
      </c>
      <c r="B90" s="34" t="s">
        <v>345</v>
      </c>
      <c r="C90" s="34" t="s">
        <v>118</v>
      </c>
      <c r="D90" s="34" t="s">
        <v>351</v>
      </c>
      <c r="E90" s="18">
        <v>1992.45</v>
      </c>
      <c r="F90" s="2">
        <f t="shared" si="25"/>
        <v>3171980.4</v>
      </c>
      <c r="G90" s="45">
        <v>413004.99</v>
      </c>
      <c r="H90" s="35">
        <v>116654</v>
      </c>
      <c r="I90" s="2">
        <f t="shared" si="14"/>
        <v>87490.5</v>
      </c>
      <c r="J90" s="35">
        <v>166742</v>
      </c>
      <c r="K90" s="35">
        <v>0</v>
      </c>
      <c r="L90" s="35">
        <v>586575</v>
      </c>
      <c r="M90" s="35">
        <v>112830</v>
      </c>
      <c r="N90" s="2">
        <f t="shared" si="15"/>
        <v>1366642.49</v>
      </c>
      <c r="O90" s="4">
        <f t="shared" si="16"/>
        <v>1805338</v>
      </c>
      <c r="P90" s="35">
        <v>582</v>
      </c>
      <c r="Q90" s="35">
        <v>64</v>
      </c>
      <c r="R90" s="4">
        <f t="shared" si="17"/>
        <v>51775</v>
      </c>
      <c r="S90" s="6">
        <f t="shared" si="26"/>
        <v>143715.4185</v>
      </c>
      <c r="T90" s="43">
        <v>27533666</v>
      </c>
      <c r="U90" s="6">
        <f t="shared" si="18"/>
        <v>27533.666000000001</v>
      </c>
      <c r="V90" s="6">
        <f t="shared" si="19"/>
        <v>116181.7525</v>
      </c>
      <c r="W90" s="4">
        <f t="shared" si="20"/>
        <v>2323635</v>
      </c>
      <c r="X90" s="20">
        <f t="shared" si="21"/>
        <v>4180748</v>
      </c>
      <c r="Y90" s="21">
        <v>0</v>
      </c>
      <c r="Z90" s="19">
        <v>0</v>
      </c>
      <c r="AA90" s="4">
        <f t="shared" si="22"/>
        <v>4180748</v>
      </c>
      <c r="AB90" s="21"/>
      <c r="AC90" s="21"/>
      <c r="AD90" s="21">
        <v>0</v>
      </c>
      <c r="AE90" s="21"/>
      <c r="AF90" s="21"/>
      <c r="AG90" s="26">
        <v>0</v>
      </c>
      <c r="AH90" s="26"/>
      <c r="AI90" s="26"/>
      <c r="AJ90" s="50">
        <f t="shared" si="27"/>
        <v>4180748</v>
      </c>
      <c r="AK90" s="52" t="str">
        <f t="shared" si="23"/>
        <v xml:space="preserve"> </v>
      </c>
      <c r="AL90" s="52" t="str">
        <f t="shared" si="24"/>
        <v xml:space="preserve"> </v>
      </c>
    </row>
    <row r="91" spans="1:38" ht="15.95" customHeight="1">
      <c r="A91" s="34" t="s">
        <v>119</v>
      </c>
      <c r="B91" s="34" t="s">
        <v>352</v>
      </c>
      <c r="C91" s="34" t="s">
        <v>190</v>
      </c>
      <c r="D91" s="34" t="s">
        <v>353</v>
      </c>
      <c r="E91" s="18">
        <v>630.88</v>
      </c>
      <c r="F91" s="2">
        <f t="shared" si="25"/>
        <v>1004360.96</v>
      </c>
      <c r="G91" s="45">
        <v>594782.99</v>
      </c>
      <c r="H91" s="35">
        <v>147970</v>
      </c>
      <c r="I91" s="2">
        <f t="shared" si="14"/>
        <v>110977.5</v>
      </c>
      <c r="J91" s="35">
        <v>41659</v>
      </c>
      <c r="K91" s="35">
        <v>48151</v>
      </c>
      <c r="L91" s="35">
        <v>186907</v>
      </c>
      <c r="M91" s="35">
        <v>223350</v>
      </c>
      <c r="N91" s="2">
        <f t="shared" si="15"/>
        <v>1205827.49</v>
      </c>
      <c r="O91" s="4">
        <f t="shared" si="16"/>
        <v>0</v>
      </c>
      <c r="P91" s="35">
        <v>45</v>
      </c>
      <c r="Q91" s="35">
        <v>167</v>
      </c>
      <c r="R91" s="4">
        <f t="shared" si="17"/>
        <v>10446</v>
      </c>
      <c r="S91" s="6">
        <f t="shared" si="26"/>
        <v>45505.374400000001</v>
      </c>
      <c r="T91" s="43">
        <v>34420312</v>
      </c>
      <c r="U91" s="6">
        <f t="shared" si="18"/>
        <v>34420.311999999998</v>
      </c>
      <c r="V91" s="6">
        <f t="shared" si="19"/>
        <v>11085.062400000003</v>
      </c>
      <c r="W91" s="4">
        <f t="shared" si="20"/>
        <v>221701</v>
      </c>
      <c r="X91" s="20">
        <f t="shared" si="21"/>
        <v>232147</v>
      </c>
      <c r="Y91" s="21">
        <v>0</v>
      </c>
      <c r="Z91" s="19">
        <v>0</v>
      </c>
      <c r="AA91" s="4">
        <f t="shared" si="22"/>
        <v>232147</v>
      </c>
      <c r="AB91" s="21"/>
      <c r="AC91" s="21"/>
      <c r="AD91" s="21">
        <v>0</v>
      </c>
      <c r="AE91" s="21"/>
      <c r="AF91" s="21"/>
      <c r="AG91" s="26">
        <v>0</v>
      </c>
      <c r="AH91" s="26"/>
      <c r="AI91" s="26"/>
      <c r="AJ91" s="50">
        <f t="shared" si="27"/>
        <v>232147</v>
      </c>
      <c r="AK91" s="52">
        <f t="shared" si="23"/>
        <v>1</v>
      </c>
      <c r="AL91" s="52" t="str">
        <f t="shared" si="24"/>
        <v xml:space="preserve"> </v>
      </c>
    </row>
    <row r="92" spans="1:38" ht="15.95" customHeight="1">
      <c r="A92" s="34" t="s">
        <v>119</v>
      </c>
      <c r="B92" s="34" t="s">
        <v>352</v>
      </c>
      <c r="C92" s="34" t="s">
        <v>114</v>
      </c>
      <c r="D92" s="34" t="s">
        <v>354</v>
      </c>
      <c r="E92" s="18">
        <v>240.24</v>
      </c>
      <c r="F92" s="2">
        <f t="shared" si="25"/>
        <v>382462.08</v>
      </c>
      <c r="G92" s="45">
        <v>85858.67</v>
      </c>
      <c r="H92" s="35">
        <v>45457</v>
      </c>
      <c r="I92" s="2">
        <f t="shared" si="14"/>
        <v>34092.75</v>
      </c>
      <c r="J92" s="35">
        <v>12830</v>
      </c>
      <c r="K92" s="35">
        <v>14805</v>
      </c>
      <c r="L92" s="35">
        <v>40283</v>
      </c>
      <c r="M92" s="35">
        <v>86601</v>
      </c>
      <c r="N92" s="2">
        <f t="shared" si="15"/>
        <v>274470.42</v>
      </c>
      <c r="O92" s="4">
        <f t="shared" si="16"/>
        <v>107992</v>
      </c>
      <c r="P92" s="35">
        <v>85</v>
      </c>
      <c r="Q92" s="35">
        <v>167</v>
      </c>
      <c r="R92" s="4">
        <f t="shared" si="17"/>
        <v>19731</v>
      </c>
      <c r="S92" s="6">
        <f t="shared" si="26"/>
        <v>17328.511200000001</v>
      </c>
      <c r="T92" s="43">
        <v>4911823</v>
      </c>
      <c r="U92" s="6">
        <f t="shared" si="18"/>
        <v>4911.8230000000003</v>
      </c>
      <c r="V92" s="6">
        <f t="shared" si="19"/>
        <v>12416.688200000001</v>
      </c>
      <c r="W92" s="4">
        <f t="shared" si="20"/>
        <v>248334</v>
      </c>
      <c r="X92" s="20">
        <f t="shared" si="21"/>
        <v>376057</v>
      </c>
      <c r="Y92" s="21">
        <v>0</v>
      </c>
      <c r="Z92" s="19">
        <v>0</v>
      </c>
      <c r="AA92" s="4">
        <f t="shared" si="22"/>
        <v>376057</v>
      </c>
      <c r="AB92" s="21"/>
      <c r="AC92" s="21"/>
      <c r="AD92" s="21">
        <v>0</v>
      </c>
      <c r="AE92" s="21"/>
      <c r="AF92" s="21"/>
      <c r="AG92" s="26">
        <v>0</v>
      </c>
      <c r="AH92" s="26"/>
      <c r="AI92" s="26"/>
      <c r="AJ92" s="50">
        <f t="shared" si="27"/>
        <v>376057</v>
      </c>
      <c r="AK92" s="52" t="str">
        <f t="shared" si="23"/>
        <v xml:space="preserve"> </v>
      </c>
      <c r="AL92" s="52" t="str">
        <f t="shared" si="24"/>
        <v xml:space="preserve"> </v>
      </c>
    </row>
    <row r="93" spans="1:38" ht="15.95" customHeight="1">
      <c r="A93" s="34" t="s">
        <v>119</v>
      </c>
      <c r="B93" s="34" t="s">
        <v>352</v>
      </c>
      <c r="C93" s="34" t="s">
        <v>208</v>
      </c>
      <c r="D93" s="34" t="s">
        <v>355</v>
      </c>
      <c r="E93" s="18">
        <v>207.72</v>
      </c>
      <c r="F93" s="2">
        <f t="shared" si="25"/>
        <v>330690.24</v>
      </c>
      <c r="G93" s="45">
        <v>201616.12</v>
      </c>
      <c r="H93" s="35">
        <v>36221</v>
      </c>
      <c r="I93" s="2">
        <f t="shared" si="14"/>
        <v>27165.75</v>
      </c>
      <c r="J93" s="35">
        <v>10208</v>
      </c>
      <c r="K93" s="35">
        <v>11743</v>
      </c>
      <c r="L93" s="35">
        <v>61759</v>
      </c>
      <c r="M93" s="35">
        <v>100503</v>
      </c>
      <c r="N93" s="2">
        <f t="shared" si="15"/>
        <v>412994.87</v>
      </c>
      <c r="O93" s="4">
        <f t="shared" si="16"/>
        <v>0</v>
      </c>
      <c r="P93" s="35">
        <v>33</v>
      </c>
      <c r="Q93" s="35">
        <v>167</v>
      </c>
      <c r="R93" s="4">
        <f t="shared" si="17"/>
        <v>7660</v>
      </c>
      <c r="S93" s="6">
        <f t="shared" si="26"/>
        <v>14982.8436</v>
      </c>
      <c r="T93" s="43">
        <v>12988371</v>
      </c>
      <c r="U93" s="6">
        <f t="shared" si="18"/>
        <v>12988.370999999999</v>
      </c>
      <c r="V93" s="6">
        <f t="shared" si="19"/>
        <v>1994.472600000001</v>
      </c>
      <c r="W93" s="4">
        <f t="shared" si="20"/>
        <v>39889</v>
      </c>
      <c r="X93" s="20">
        <f t="shared" si="21"/>
        <v>47549</v>
      </c>
      <c r="Y93" s="21">
        <v>0</v>
      </c>
      <c r="Z93" s="19">
        <v>0</v>
      </c>
      <c r="AA93" s="4">
        <f t="shared" si="22"/>
        <v>47549</v>
      </c>
      <c r="AB93" s="21"/>
      <c r="AC93" s="21"/>
      <c r="AD93" s="21">
        <v>0</v>
      </c>
      <c r="AE93" s="21"/>
      <c r="AF93" s="21"/>
      <c r="AG93" s="26">
        <v>0</v>
      </c>
      <c r="AH93" s="26"/>
      <c r="AI93" s="26"/>
      <c r="AJ93" s="50">
        <f t="shared" si="27"/>
        <v>47549</v>
      </c>
      <c r="AK93" s="52">
        <f t="shared" si="23"/>
        <v>1</v>
      </c>
      <c r="AL93" s="52" t="str">
        <f t="shared" si="24"/>
        <v xml:space="preserve"> </v>
      </c>
    </row>
    <row r="94" spans="1:38" ht="15.95" customHeight="1">
      <c r="A94" s="34" t="s">
        <v>92</v>
      </c>
      <c r="B94" s="34" t="s">
        <v>356</v>
      </c>
      <c r="C94" s="34" t="s">
        <v>117</v>
      </c>
      <c r="D94" s="34" t="s">
        <v>357</v>
      </c>
      <c r="E94" s="18">
        <v>474.11</v>
      </c>
      <c r="F94" s="2">
        <f t="shared" si="25"/>
        <v>754783.12</v>
      </c>
      <c r="G94" s="45">
        <v>113125.39</v>
      </c>
      <c r="H94" s="35">
        <v>46573</v>
      </c>
      <c r="I94" s="2">
        <f t="shared" si="14"/>
        <v>34929.75</v>
      </c>
      <c r="J94" s="35">
        <v>37172</v>
      </c>
      <c r="K94" s="35">
        <v>0</v>
      </c>
      <c r="L94" s="35">
        <v>0</v>
      </c>
      <c r="M94" s="35">
        <v>36244</v>
      </c>
      <c r="N94" s="2">
        <f t="shared" si="15"/>
        <v>221471.14</v>
      </c>
      <c r="O94" s="4">
        <f t="shared" si="16"/>
        <v>533312</v>
      </c>
      <c r="P94" s="35">
        <v>278</v>
      </c>
      <c r="Q94" s="35">
        <v>33</v>
      </c>
      <c r="R94" s="4">
        <f t="shared" si="17"/>
        <v>12752</v>
      </c>
      <c r="S94" s="6">
        <f t="shared" si="26"/>
        <v>34197.554300000003</v>
      </c>
      <c r="T94" s="43">
        <v>6864405</v>
      </c>
      <c r="U94" s="6">
        <f t="shared" si="18"/>
        <v>6864.4049999999997</v>
      </c>
      <c r="V94" s="6">
        <f t="shared" si="19"/>
        <v>27333.149300000005</v>
      </c>
      <c r="W94" s="4">
        <f t="shared" si="20"/>
        <v>546663</v>
      </c>
      <c r="X94" s="20">
        <f t="shared" si="21"/>
        <v>1092727</v>
      </c>
      <c r="Y94" s="21">
        <v>0</v>
      </c>
      <c r="Z94" s="19">
        <v>0</v>
      </c>
      <c r="AA94" s="4">
        <f t="shared" si="22"/>
        <v>1092727</v>
      </c>
      <c r="AB94" s="21"/>
      <c r="AC94" s="21"/>
      <c r="AD94" s="21">
        <v>0</v>
      </c>
      <c r="AE94" s="21"/>
      <c r="AF94" s="21"/>
      <c r="AG94" s="26">
        <v>0</v>
      </c>
      <c r="AH94" s="26"/>
      <c r="AI94" s="26"/>
      <c r="AJ94" s="50">
        <f t="shared" si="27"/>
        <v>1092727</v>
      </c>
      <c r="AK94" s="52" t="str">
        <f t="shared" si="23"/>
        <v xml:space="preserve"> </v>
      </c>
      <c r="AL94" s="52" t="str">
        <f t="shared" si="24"/>
        <v xml:space="preserve"> </v>
      </c>
    </row>
    <row r="95" spans="1:38" ht="15.95" customHeight="1">
      <c r="A95" s="34" t="s">
        <v>92</v>
      </c>
      <c r="B95" s="34" t="s">
        <v>356</v>
      </c>
      <c r="C95" s="34" t="s">
        <v>190</v>
      </c>
      <c r="D95" s="34" t="s">
        <v>358</v>
      </c>
      <c r="E95" s="18">
        <v>36321.26</v>
      </c>
      <c r="F95" s="2">
        <f t="shared" si="25"/>
        <v>57823445.920000002</v>
      </c>
      <c r="G95" s="45">
        <v>15885904.02</v>
      </c>
      <c r="H95" s="35">
        <v>4162726</v>
      </c>
      <c r="I95" s="2">
        <f t="shared" si="14"/>
        <v>3122044.5</v>
      </c>
      <c r="J95" s="35">
        <v>3319480</v>
      </c>
      <c r="K95" s="35">
        <v>110612</v>
      </c>
      <c r="L95" s="35">
        <v>7665379</v>
      </c>
      <c r="M95" s="35">
        <v>395483</v>
      </c>
      <c r="N95" s="2">
        <f t="shared" si="15"/>
        <v>30498902.52</v>
      </c>
      <c r="O95" s="4">
        <f t="shared" si="16"/>
        <v>27324543</v>
      </c>
      <c r="P95" s="35">
        <v>9233</v>
      </c>
      <c r="Q95" s="35">
        <v>33</v>
      </c>
      <c r="R95" s="4">
        <f t="shared" si="17"/>
        <v>423518</v>
      </c>
      <c r="S95" s="6">
        <f t="shared" si="26"/>
        <v>2619852.4838</v>
      </c>
      <c r="T95" s="43">
        <v>987193413</v>
      </c>
      <c r="U95" s="6">
        <f t="shared" si="18"/>
        <v>987193.41299999994</v>
      </c>
      <c r="V95" s="6">
        <f t="shared" si="19"/>
        <v>1632659.0708000001</v>
      </c>
      <c r="W95" s="4">
        <f t="shared" si="20"/>
        <v>32653181</v>
      </c>
      <c r="X95" s="20">
        <f t="shared" si="21"/>
        <v>60401242</v>
      </c>
      <c r="Y95" s="21">
        <v>0</v>
      </c>
      <c r="Z95" s="19">
        <v>0</v>
      </c>
      <c r="AA95" s="4">
        <f t="shared" si="22"/>
        <v>60401242</v>
      </c>
      <c r="AB95" s="21"/>
      <c r="AC95" s="21"/>
      <c r="AD95" s="21">
        <v>0</v>
      </c>
      <c r="AE95" s="21"/>
      <c r="AF95" s="21"/>
      <c r="AG95" s="26">
        <v>0</v>
      </c>
      <c r="AH95" s="26"/>
      <c r="AI95" s="26"/>
      <c r="AJ95" s="50">
        <f t="shared" si="27"/>
        <v>60401242</v>
      </c>
      <c r="AK95" s="52" t="str">
        <f t="shared" si="23"/>
        <v xml:space="preserve"> </v>
      </c>
      <c r="AL95" s="52" t="str">
        <f t="shared" si="24"/>
        <v xml:space="preserve"> </v>
      </c>
    </row>
    <row r="96" spans="1:38" ht="15.95" customHeight="1">
      <c r="A96" s="34" t="s">
        <v>92</v>
      </c>
      <c r="B96" s="34" t="s">
        <v>356</v>
      </c>
      <c r="C96" s="34" t="s">
        <v>17</v>
      </c>
      <c r="D96" s="34" t="s">
        <v>359</v>
      </c>
      <c r="E96" s="18">
        <v>25674.14</v>
      </c>
      <c r="F96" s="2">
        <f t="shared" si="25"/>
        <v>40873230.880000003</v>
      </c>
      <c r="G96" s="45">
        <v>13241273.99</v>
      </c>
      <c r="H96" s="35">
        <v>2776536</v>
      </c>
      <c r="I96" s="2">
        <f t="shared" si="14"/>
        <v>2082402</v>
      </c>
      <c r="J96" s="35">
        <v>2215054</v>
      </c>
      <c r="K96" s="35">
        <v>73563</v>
      </c>
      <c r="L96" s="35">
        <v>5049148</v>
      </c>
      <c r="M96" s="35">
        <v>348036</v>
      </c>
      <c r="N96" s="2">
        <f t="shared" si="15"/>
        <v>23009476.990000002</v>
      </c>
      <c r="O96" s="4">
        <f t="shared" si="16"/>
        <v>17863754</v>
      </c>
      <c r="P96" s="35">
        <v>9231</v>
      </c>
      <c r="Q96" s="35">
        <v>33</v>
      </c>
      <c r="R96" s="4">
        <f t="shared" si="17"/>
        <v>423426</v>
      </c>
      <c r="S96" s="6">
        <f t="shared" si="26"/>
        <v>1851875.7182</v>
      </c>
      <c r="T96" s="43">
        <v>834526702</v>
      </c>
      <c r="U96" s="6">
        <f t="shared" si="18"/>
        <v>834526.70200000005</v>
      </c>
      <c r="V96" s="6">
        <f t="shared" si="19"/>
        <v>1017349.0162</v>
      </c>
      <c r="W96" s="4">
        <f t="shared" si="20"/>
        <v>20346980</v>
      </c>
      <c r="X96" s="20">
        <f t="shared" si="21"/>
        <v>38634160</v>
      </c>
      <c r="Y96" s="21">
        <v>0</v>
      </c>
      <c r="Z96" s="19">
        <v>0</v>
      </c>
      <c r="AA96" s="4">
        <f t="shared" si="22"/>
        <v>38634160</v>
      </c>
      <c r="AB96" s="21"/>
      <c r="AC96" s="21"/>
      <c r="AD96" s="21">
        <v>0</v>
      </c>
      <c r="AE96" s="21"/>
      <c r="AF96" s="21"/>
      <c r="AG96" s="26">
        <v>0</v>
      </c>
      <c r="AH96" s="26"/>
      <c r="AI96" s="26"/>
      <c r="AJ96" s="50">
        <f t="shared" si="27"/>
        <v>38634160</v>
      </c>
      <c r="AK96" s="52" t="str">
        <f t="shared" si="23"/>
        <v xml:space="preserve"> </v>
      </c>
      <c r="AL96" s="52" t="str">
        <f t="shared" si="24"/>
        <v xml:space="preserve"> </v>
      </c>
    </row>
    <row r="97" spans="1:38" ht="15.95" customHeight="1">
      <c r="A97" s="34" t="s">
        <v>92</v>
      </c>
      <c r="B97" s="34" t="s">
        <v>356</v>
      </c>
      <c r="C97" s="34" t="s">
        <v>223</v>
      </c>
      <c r="D97" s="34" t="s">
        <v>360</v>
      </c>
      <c r="E97" s="18">
        <v>4461.04</v>
      </c>
      <c r="F97" s="2">
        <f t="shared" si="25"/>
        <v>7101975.6799999997</v>
      </c>
      <c r="G97" s="45">
        <v>1090975.6100000001</v>
      </c>
      <c r="H97" s="35">
        <v>510221</v>
      </c>
      <c r="I97" s="2">
        <f t="shared" si="14"/>
        <v>382665.75</v>
      </c>
      <c r="J97" s="35">
        <v>406871</v>
      </c>
      <c r="K97" s="35">
        <v>13541</v>
      </c>
      <c r="L97" s="35">
        <v>1162090</v>
      </c>
      <c r="M97" s="35">
        <v>340703</v>
      </c>
      <c r="N97" s="2">
        <f t="shared" si="15"/>
        <v>3396846.3600000003</v>
      </c>
      <c r="O97" s="4">
        <f t="shared" si="16"/>
        <v>3705129</v>
      </c>
      <c r="P97" s="35">
        <v>2317</v>
      </c>
      <c r="Q97" s="35">
        <v>33</v>
      </c>
      <c r="R97" s="4">
        <f t="shared" si="17"/>
        <v>106281</v>
      </c>
      <c r="S97" s="6">
        <f t="shared" si="26"/>
        <v>321774.81520000001</v>
      </c>
      <c r="T97" s="43">
        <v>68831269</v>
      </c>
      <c r="U97" s="6">
        <f t="shared" si="18"/>
        <v>68831.269</v>
      </c>
      <c r="V97" s="6">
        <f t="shared" si="19"/>
        <v>252943.54620000001</v>
      </c>
      <c r="W97" s="4">
        <f t="shared" si="20"/>
        <v>5058871</v>
      </c>
      <c r="X97" s="20">
        <f t="shared" si="21"/>
        <v>8870281</v>
      </c>
      <c r="Y97" s="21">
        <v>0</v>
      </c>
      <c r="Z97" s="19">
        <v>0</v>
      </c>
      <c r="AA97" s="4">
        <f t="shared" si="22"/>
        <v>8870281</v>
      </c>
      <c r="AB97" s="21"/>
      <c r="AC97" s="21"/>
      <c r="AD97" s="21">
        <v>0</v>
      </c>
      <c r="AE97" s="21"/>
      <c r="AF97" s="21"/>
      <c r="AG97" s="26">
        <v>0</v>
      </c>
      <c r="AH97" s="26"/>
      <c r="AI97" s="26"/>
      <c r="AJ97" s="50">
        <f t="shared" si="27"/>
        <v>8870281</v>
      </c>
      <c r="AK97" s="52" t="str">
        <f t="shared" si="23"/>
        <v xml:space="preserve"> </v>
      </c>
      <c r="AL97" s="52" t="str">
        <f t="shared" si="24"/>
        <v xml:space="preserve"> </v>
      </c>
    </row>
    <row r="98" spans="1:38" ht="15.95" customHeight="1">
      <c r="A98" s="34" t="s">
        <v>92</v>
      </c>
      <c r="B98" s="34" t="s">
        <v>356</v>
      </c>
      <c r="C98" s="34" t="s">
        <v>71</v>
      </c>
      <c r="D98" s="34" t="s">
        <v>361</v>
      </c>
      <c r="E98" s="18">
        <v>1773.66</v>
      </c>
      <c r="F98" s="2">
        <f t="shared" si="25"/>
        <v>2823666.72</v>
      </c>
      <c r="G98" s="45">
        <v>304438.49</v>
      </c>
      <c r="H98" s="35">
        <v>200909</v>
      </c>
      <c r="I98" s="2">
        <f t="shared" si="14"/>
        <v>150681.75</v>
      </c>
      <c r="J98" s="35">
        <v>160250</v>
      </c>
      <c r="K98" s="35">
        <v>5331</v>
      </c>
      <c r="L98" s="35">
        <v>415801</v>
      </c>
      <c r="M98" s="35">
        <v>156459</v>
      </c>
      <c r="N98" s="2">
        <f t="shared" si="15"/>
        <v>1192961.24</v>
      </c>
      <c r="O98" s="4">
        <f t="shared" si="16"/>
        <v>1630705</v>
      </c>
      <c r="P98" s="35">
        <v>653</v>
      </c>
      <c r="Q98" s="35">
        <v>55</v>
      </c>
      <c r="R98" s="4">
        <f t="shared" si="17"/>
        <v>49922</v>
      </c>
      <c r="S98" s="6">
        <f t="shared" si="26"/>
        <v>127934.0958</v>
      </c>
      <c r="T98" s="43">
        <v>18395075</v>
      </c>
      <c r="U98" s="6">
        <f t="shared" si="18"/>
        <v>18395.075000000001</v>
      </c>
      <c r="V98" s="6">
        <f t="shared" si="19"/>
        <v>109539.0208</v>
      </c>
      <c r="W98" s="4">
        <f t="shared" si="20"/>
        <v>2190780</v>
      </c>
      <c r="X98" s="20">
        <f t="shared" si="21"/>
        <v>3871407</v>
      </c>
      <c r="Y98" s="21">
        <v>0</v>
      </c>
      <c r="Z98" s="19">
        <v>0</v>
      </c>
      <c r="AA98" s="4">
        <f t="shared" si="22"/>
        <v>3871407</v>
      </c>
      <c r="AB98" s="21"/>
      <c r="AC98" s="21"/>
      <c r="AD98" s="21">
        <v>0</v>
      </c>
      <c r="AE98" s="21"/>
      <c r="AF98" s="21"/>
      <c r="AG98" s="26">
        <v>0</v>
      </c>
      <c r="AH98" s="26"/>
      <c r="AI98" s="26"/>
      <c r="AJ98" s="50">
        <f t="shared" si="27"/>
        <v>3871407</v>
      </c>
      <c r="AK98" s="52" t="str">
        <f t="shared" si="23"/>
        <v xml:space="preserve"> </v>
      </c>
      <c r="AL98" s="52" t="str">
        <f t="shared" si="24"/>
        <v xml:space="preserve"> </v>
      </c>
    </row>
    <row r="99" spans="1:38" ht="15.95" customHeight="1">
      <c r="A99" s="34" t="s">
        <v>92</v>
      </c>
      <c r="B99" s="34" t="s">
        <v>356</v>
      </c>
      <c r="C99" s="34" t="s">
        <v>18</v>
      </c>
      <c r="D99" s="34" t="s">
        <v>362</v>
      </c>
      <c r="E99" s="18">
        <v>2058.84</v>
      </c>
      <c r="F99" s="2">
        <f t="shared" si="25"/>
        <v>3277673.2800000003</v>
      </c>
      <c r="G99" s="45">
        <v>318788.56</v>
      </c>
      <c r="H99" s="35">
        <v>218405</v>
      </c>
      <c r="I99" s="2">
        <f t="shared" si="14"/>
        <v>163803.75</v>
      </c>
      <c r="J99" s="35">
        <v>174256</v>
      </c>
      <c r="K99" s="35">
        <v>5774</v>
      </c>
      <c r="L99" s="35">
        <v>490654</v>
      </c>
      <c r="M99" s="35">
        <v>171986</v>
      </c>
      <c r="N99" s="2">
        <f t="shared" si="15"/>
        <v>1325262.31</v>
      </c>
      <c r="O99" s="4">
        <f t="shared" si="16"/>
        <v>1952411</v>
      </c>
      <c r="P99" s="35">
        <v>1100</v>
      </c>
      <c r="Q99" s="35">
        <v>33</v>
      </c>
      <c r="R99" s="4">
        <f t="shared" si="17"/>
        <v>50457</v>
      </c>
      <c r="S99" s="6">
        <f t="shared" si="26"/>
        <v>148504.1292</v>
      </c>
      <c r="T99" s="43">
        <v>20318118</v>
      </c>
      <c r="U99" s="6">
        <f t="shared" si="18"/>
        <v>20318.117999999999</v>
      </c>
      <c r="V99" s="6">
        <f t="shared" si="19"/>
        <v>128186.01119999999</v>
      </c>
      <c r="W99" s="4">
        <f t="shared" si="20"/>
        <v>2563720</v>
      </c>
      <c r="X99" s="20">
        <f t="shared" si="21"/>
        <v>4566588</v>
      </c>
      <c r="Y99" s="21">
        <v>0</v>
      </c>
      <c r="Z99" s="19">
        <v>0</v>
      </c>
      <c r="AA99" s="4">
        <f t="shared" si="22"/>
        <v>4566588</v>
      </c>
      <c r="AB99" s="21"/>
      <c r="AC99" s="21"/>
      <c r="AD99" s="21">
        <v>0</v>
      </c>
      <c r="AE99" s="21"/>
      <c r="AF99" s="21"/>
      <c r="AG99" s="26">
        <v>0</v>
      </c>
      <c r="AH99" s="26"/>
      <c r="AI99" s="26"/>
      <c r="AJ99" s="50">
        <f t="shared" si="27"/>
        <v>4566588</v>
      </c>
      <c r="AK99" s="52" t="str">
        <f t="shared" si="23"/>
        <v xml:space="preserve"> </v>
      </c>
      <c r="AL99" s="52" t="str">
        <f t="shared" si="24"/>
        <v xml:space="preserve"> </v>
      </c>
    </row>
    <row r="100" spans="1:38" ht="15.95" customHeight="1">
      <c r="A100" s="34" t="s">
        <v>161</v>
      </c>
      <c r="B100" s="34" t="s">
        <v>363</v>
      </c>
      <c r="C100" s="34" t="s">
        <v>25</v>
      </c>
      <c r="D100" s="34" t="s">
        <v>364</v>
      </c>
      <c r="E100" s="18">
        <v>451.12</v>
      </c>
      <c r="F100" s="2">
        <f t="shared" si="25"/>
        <v>718183.04</v>
      </c>
      <c r="G100" s="45">
        <v>67662.36</v>
      </c>
      <c r="H100" s="35">
        <v>64585</v>
      </c>
      <c r="I100" s="2">
        <f t="shared" si="14"/>
        <v>48438.75</v>
      </c>
      <c r="J100" s="35">
        <v>28265</v>
      </c>
      <c r="K100" s="35">
        <v>0</v>
      </c>
      <c r="L100" s="35">
        <v>0</v>
      </c>
      <c r="M100" s="35">
        <v>11803</v>
      </c>
      <c r="N100" s="2">
        <f t="shared" si="15"/>
        <v>156169.10999999999</v>
      </c>
      <c r="O100" s="4">
        <f t="shared" si="16"/>
        <v>562014</v>
      </c>
      <c r="P100" s="35">
        <v>166</v>
      </c>
      <c r="Q100" s="35">
        <v>64</v>
      </c>
      <c r="R100" s="4">
        <f t="shared" si="17"/>
        <v>14767</v>
      </c>
      <c r="S100" s="6">
        <f t="shared" si="26"/>
        <v>32539.285599999999</v>
      </c>
      <c r="T100" s="43">
        <v>4161277</v>
      </c>
      <c r="U100" s="6">
        <f t="shared" si="18"/>
        <v>4161.277</v>
      </c>
      <c r="V100" s="6">
        <f t="shared" si="19"/>
        <v>28378.008600000001</v>
      </c>
      <c r="W100" s="4">
        <f t="shared" si="20"/>
        <v>567560</v>
      </c>
      <c r="X100" s="20">
        <f t="shared" si="21"/>
        <v>1144341</v>
      </c>
      <c r="Y100" s="21">
        <v>0</v>
      </c>
      <c r="Z100" s="19">
        <v>0</v>
      </c>
      <c r="AA100" s="4">
        <f t="shared" si="22"/>
        <v>1144341</v>
      </c>
      <c r="AB100" s="21"/>
      <c r="AC100" s="21"/>
      <c r="AD100" s="21">
        <v>0</v>
      </c>
      <c r="AE100" s="21"/>
      <c r="AF100" s="21"/>
      <c r="AG100" s="26">
        <v>0</v>
      </c>
      <c r="AH100" s="26"/>
      <c r="AI100" s="26"/>
      <c r="AJ100" s="50">
        <f t="shared" si="27"/>
        <v>1144341</v>
      </c>
      <c r="AK100" s="52" t="str">
        <f t="shared" si="23"/>
        <v xml:space="preserve"> </v>
      </c>
      <c r="AL100" s="52" t="str">
        <f t="shared" si="24"/>
        <v xml:space="preserve"> </v>
      </c>
    </row>
    <row r="101" spans="1:38" ht="15.95" customHeight="1">
      <c r="A101" s="34" t="s">
        <v>161</v>
      </c>
      <c r="B101" s="34" t="s">
        <v>363</v>
      </c>
      <c r="C101" s="34" t="s">
        <v>51</v>
      </c>
      <c r="D101" s="34" t="s">
        <v>365</v>
      </c>
      <c r="E101" s="18">
        <v>1465.57</v>
      </c>
      <c r="F101" s="2">
        <f t="shared" si="25"/>
        <v>2333187.44</v>
      </c>
      <c r="G101" s="45">
        <v>1080020.1599999999</v>
      </c>
      <c r="H101" s="35">
        <v>233767</v>
      </c>
      <c r="I101" s="2">
        <f t="shared" si="14"/>
        <v>175325.25</v>
      </c>
      <c r="J101" s="35">
        <v>103732</v>
      </c>
      <c r="K101" s="35">
        <v>803163</v>
      </c>
      <c r="L101" s="35">
        <v>305760</v>
      </c>
      <c r="M101" s="35">
        <v>195377</v>
      </c>
      <c r="N101" s="2">
        <f t="shared" si="15"/>
        <v>2663377.41</v>
      </c>
      <c r="O101" s="4">
        <f t="shared" si="16"/>
        <v>0</v>
      </c>
      <c r="P101" s="35">
        <v>569</v>
      </c>
      <c r="Q101" s="35">
        <v>90</v>
      </c>
      <c r="R101" s="4">
        <f t="shared" si="17"/>
        <v>71182</v>
      </c>
      <c r="S101" s="6">
        <f t="shared" si="26"/>
        <v>105711.5641</v>
      </c>
      <c r="T101" s="43">
        <v>69363323</v>
      </c>
      <c r="U101" s="6">
        <f t="shared" si="18"/>
        <v>69363.323000000004</v>
      </c>
      <c r="V101" s="6">
        <f t="shared" si="19"/>
        <v>36348.241099999999</v>
      </c>
      <c r="W101" s="4">
        <f t="shared" si="20"/>
        <v>726965</v>
      </c>
      <c r="X101" s="20">
        <f t="shared" si="21"/>
        <v>798147</v>
      </c>
      <c r="Y101" s="21">
        <v>0</v>
      </c>
      <c r="Z101" s="19">
        <v>0</v>
      </c>
      <c r="AA101" s="4">
        <f t="shared" si="22"/>
        <v>798147</v>
      </c>
      <c r="AB101" s="21"/>
      <c r="AC101" s="21"/>
      <c r="AD101" s="21">
        <v>0</v>
      </c>
      <c r="AE101" s="21"/>
      <c r="AF101" s="21"/>
      <c r="AG101" s="26">
        <v>0</v>
      </c>
      <c r="AH101" s="26"/>
      <c r="AI101" s="26"/>
      <c r="AJ101" s="50">
        <f t="shared" si="27"/>
        <v>798147</v>
      </c>
      <c r="AK101" s="52">
        <f t="shared" si="23"/>
        <v>1</v>
      </c>
      <c r="AL101" s="52" t="str">
        <f t="shared" si="24"/>
        <v xml:space="preserve"> </v>
      </c>
    </row>
    <row r="102" spans="1:38" ht="15.95" customHeight="1">
      <c r="A102" s="34" t="s">
        <v>161</v>
      </c>
      <c r="B102" s="34" t="s">
        <v>363</v>
      </c>
      <c r="C102" s="34" t="s">
        <v>190</v>
      </c>
      <c r="D102" s="34" t="s">
        <v>366</v>
      </c>
      <c r="E102" s="18">
        <v>522.69000000000005</v>
      </c>
      <c r="F102" s="2">
        <f t="shared" si="25"/>
        <v>832122.4800000001</v>
      </c>
      <c r="G102" s="45">
        <v>201351.51</v>
      </c>
      <c r="H102" s="35">
        <v>86134</v>
      </c>
      <c r="I102" s="2">
        <f t="shared" si="14"/>
        <v>64600.5</v>
      </c>
      <c r="J102" s="35">
        <v>38420</v>
      </c>
      <c r="K102" s="35">
        <v>294662</v>
      </c>
      <c r="L102" s="35">
        <v>99265</v>
      </c>
      <c r="M102" s="35">
        <v>92197</v>
      </c>
      <c r="N102" s="2">
        <f t="shared" si="15"/>
        <v>790496.01</v>
      </c>
      <c r="O102" s="4">
        <f t="shared" si="16"/>
        <v>41626</v>
      </c>
      <c r="P102" s="35">
        <v>169</v>
      </c>
      <c r="Q102" s="35">
        <v>90</v>
      </c>
      <c r="R102" s="4">
        <f t="shared" si="17"/>
        <v>21142</v>
      </c>
      <c r="S102" s="6">
        <f t="shared" si="26"/>
        <v>37701.629699999998</v>
      </c>
      <c r="T102" s="43">
        <v>12428063</v>
      </c>
      <c r="U102" s="6">
        <f t="shared" si="18"/>
        <v>12428.063</v>
      </c>
      <c r="V102" s="6">
        <f t="shared" si="19"/>
        <v>25273.566699999996</v>
      </c>
      <c r="W102" s="4">
        <f t="shared" si="20"/>
        <v>505471</v>
      </c>
      <c r="X102" s="20">
        <f t="shared" si="21"/>
        <v>568239</v>
      </c>
      <c r="Y102" s="21">
        <v>0</v>
      </c>
      <c r="Z102" s="19">
        <v>0</v>
      </c>
      <c r="AA102" s="4">
        <f t="shared" si="22"/>
        <v>568239</v>
      </c>
      <c r="AB102" s="21"/>
      <c r="AC102" s="21"/>
      <c r="AD102" s="21">
        <v>0</v>
      </c>
      <c r="AE102" s="21"/>
      <c r="AF102" s="21"/>
      <c r="AG102" s="26">
        <v>0</v>
      </c>
      <c r="AH102" s="26"/>
      <c r="AI102" s="26"/>
      <c r="AJ102" s="50">
        <f t="shared" si="27"/>
        <v>568239</v>
      </c>
      <c r="AK102" s="52" t="str">
        <f t="shared" si="23"/>
        <v xml:space="preserve"> </v>
      </c>
      <c r="AL102" s="52" t="str">
        <f t="shared" si="24"/>
        <v xml:space="preserve"> </v>
      </c>
    </row>
    <row r="103" spans="1:38" ht="15.95" customHeight="1">
      <c r="A103" s="34" t="s">
        <v>233</v>
      </c>
      <c r="B103" s="34" t="s">
        <v>367</v>
      </c>
      <c r="C103" s="34" t="s">
        <v>31</v>
      </c>
      <c r="D103" s="34" t="s">
        <v>368</v>
      </c>
      <c r="E103" s="18">
        <v>505.04</v>
      </c>
      <c r="F103" s="2">
        <f t="shared" si="25"/>
        <v>804023.68</v>
      </c>
      <c r="G103" s="45">
        <v>174550.94</v>
      </c>
      <c r="H103" s="35">
        <v>42425</v>
      </c>
      <c r="I103" s="2">
        <f t="shared" si="14"/>
        <v>31818.75</v>
      </c>
      <c r="J103" s="35">
        <v>46825</v>
      </c>
      <c r="K103" s="35">
        <v>0</v>
      </c>
      <c r="L103" s="35">
        <v>0</v>
      </c>
      <c r="M103" s="35">
        <v>381</v>
      </c>
      <c r="N103" s="2">
        <f t="shared" si="15"/>
        <v>253575.69</v>
      </c>
      <c r="O103" s="4">
        <f t="shared" si="16"/>
        <v>550448</v>
      </c>
      <c r="P103" s="35">
        <v>317</v>
      </c>
      <c r="Q103" s="35">
        <v>33</v>
      </c>
      <c r="R103" s="4">
        <f t="shared" si="17"/>
        <v>14541</v>
      </c>
      <c r="S103" s="6">
        <f t="shared" si="26"/>
        <v>36428.535199999998</v>
      </c>
      <c r="T103" s="43">
        <v>11225141</v>
      </c>
      <c r="U103" s="6">
        <f t="shared" si="18"/>
        <v>11225.141</v>
      </c>
      <c r="V103" s="6">
        <f t="shared" si="19"/>
        <v>25203.394199999999</v>
      </c>
      <c r="W103" s="4">
        <f t="shared" si="20"/>
        <v>504068</v>
      </c>
      <c r="X103" s="20">
        <f t="shared" si="21"/>
        <v>1069057</v>
      </c>
      <c r="Y103" s="21">
        <v>0</v>
      </c>
      <c r="Z103" s="19">
        <v>0</v>
      </c>
      <c r="AA103" s="4">
        <f t="shared" si="22"/>
        <v>1069057</v>
      </c>
      <c r="AB103" s="21"/>
      <c r="AC103" s="21"/>
      <c r="AD103" s="21">
        <v>0</v>
      </c>
      <c r="AE103" s="21"/>
      <c r="AF103" s="21"/>
      <c r="AG103" s="26">
        <v>0</v>
      </c>
      <c r="AH103" s="26"/>
      <c r="AI103" s="26"/>
      <c r="AJ103" s="50">
        <f t="shared" si="27"/>
        <v>1069057</v>
      </c>
      <c r="AK103" s="52" t="str">
        <f t="shared" si="23"/>
        <v xml:space="preserve"> </v>
      </c>
      <c r="AL103" s="52" t="str">
        <f t="shared" si="24"/>
        <v xml:space="preserve"> </v>
      </c>
    </row>
    <row r="104" spans="1:38" ht="15.95" customHeight="1">
      <c r="A104" s="34" t="s">
        <v>233</v>
      </c>
      <c r="B104" s="34" t="s">
        <v>367</v>
      </c>
      <c r="C104" s="34" t="s">
        <v>100</v>
      </c>
      <c r="D104" s="34" t="s">
        <v>369</v>
      </c>
      <c r="E104" s="18">
        <v>833.44</v>
      </c>
      <c r="F104" s="2">
        <f t="shared" si="25"/>
        <v>1326836.48</v>
      </c>
      <c r="G104" s="45">
        <v>221919.43</v>
      </c>
      <c r="H104" s="35">
        <v>68036</v>
      </c>
      <c r="I104" s="2">
        <f t="shared" si="14"/>
        <v>51027</v>
      </c>
      <c r="J104" s="35">
        <v>75560</v>
      </c>
      <c r="K104" s="35">
        <v>0</v>
      </c>
      <c r="L104" s="35">
        <v>0</v>
      </c>
      <c r="M104" s="35">
        <v>302</v>
      </c>
      <c r="N104" s="2">
        <f t="shared" si="15"/>
        <v>348808.43</v>
      </c>
      <c r="O104" s="4">
        <f t="shared" si="16"/>
        <v>978028</v>
      </c>
      <c r="P104" s="35">
        <v>476</v>
      </c>
      <c r="Q104" s="35">
        <v>33</v>
      </c>
      <c r="R104" s="4">
        <f t="shared" si="17"/>
        <v>21834</v>
      </c>
      <c r="S104" s="6">
        <f t="shared" si="26"/>
        <v>60116.027199999997</v>
      </c>
      <c r="T104" s="43">
        <v>14373020</v>
      </c>
      <c r="U104" s="6">
        <f t="shared" si="18"/>
        <v>14373.02</v>
      </c>
      <c r="V104" s="6">
        <f t="shared" si="19"/>
        <v>45743.007199999993</v>
      </c>
      <c r="W104" s="4">
        <f t="shared" si="20"/>
        <v>914860</v>
      </c>
      <c r="X104" s="20">
        <f t="shared" si="21"/>
        <v>1914722</v>
      </c>
      <c r="Y104" s="21">
        <v>0</v>
      </c>
      <c r="Z104" s="19">
        <v>0</v>
      </c>
      <c r="AA104" s="4">
        <f t="shared" si="22"/>
        <v>1914722</v>
      </c>
      <c r="AB104" s="21"/>
      <c r="AC104" s="21"/>
      <c r="AD104" s="21">
        <v>0</v>
      </c>
      <c r="AE104" s="21"/>
      <c r="AF104" s="21"/>
      <c r="AG104" s="26">
        <v>0</v>
      </c>
      <c r="AH104" s="26"/>
      <c r="AI104" s="26"/>
      <c r="AJ104" s="50">
        <f t="shared" si="27"/>
        <v>1914722</v>
      </c>
      <c r="AK104" s="52" t="str">
        <f t="shared" si="23"/>
        <v xml:space="preserve"> </v>
      </c>
      <c r="AL104" s="52" t="str">
        <f t="shared" si="24"/>
        <v xml:space="preserve"> </v>
      </c>
    </row>
    <row r="105" spans="1:38" ht="15.95" customHeight="1">
      <c r="A105" s="34" t="s">
        <v>233</v>
      </c>
      <c r="B105" s="34" t="s">
        <v>367</v>
      </c>
      <c r="C105" s="34" t="s">
        <v>51</v>
      </c>
      <c r="D105" s="34" t="s">
        <v>370</v>
      </c>
      <c r="E105" s="18">
        <v>2847.8</v>
      </c>
      <c r="F105" s="2">
        <f t="shared" si="25"/>
        <v>4533697.6000000006</v>
      </c>
      <c r="G105" s="45">
        <v>1688256.4</v>
      </c>
      <c r="H105" s="35">
        <v>236070</v>
      </c>
      <c r="I105" s="2">
        <f t="shared" si="14"/>
        <v>177052.5</v>
      </c>
      <c r="J105" s="35">
        <v>262174</v>
      </c>
      <c r="K105" s="35">
        <v>5416</v>
      </c>
      <c r="L105" s="35">
        <v>458209</v>
      </c>
      <c r="M105" s="35">
        <v>127893</v>
      </c>
      <c r="N105" s="2">
        <f t="shared" si="15"/>
        <v>2719000.9</v>
      </c>
      <c r="O105" s="4">
        <f t="shared" si="16"/>
        <v>1814697</v>
      </c>
      <c r="P105" s="35">
        <v>1134</v>
      </c>
      <c r="Q105" s="35">
        <v>66</v>
      </c>
      <c r="R105" s="4">
        <f t="shared" si="17"/>
        <v>104033</v>
      </c>
      <c r="S105" s="6">
        <f t="shared" si="26"/>
        <v>205411.81400000001</v>
      </c>
      <c r="T105" s="43">
        <v>107738124</v>
      </c>
      <c r="U105" s="6">
        <f t="shared" si="18"/>
        <v>107738.124</v>
      </c>
      <c r="V105" s="6">
        <f t="shared" si="19"/>
        <v>97673.690000000017</v>
      </c>
      <c r="W105" s="4">
        <f t="shared" si="20"/>
        <v>1953474</v>
      </c>
      <c r="X105" s="20">
        <f t="shared" si="21"/>
        <v>3872204</v>
      </c>
      <c r="Y105" s="21">
        <v>0</v>
      </c>
      <c r="Z105" s="19">
        <v>0</v>
      </c>
      <c r="AA105" s="4">
        <f t="shared" si="22"/>
        <v>3872204</v>
      </c>
      <c r="AB105" s="21"/>
      <c r="AC105" s="21"/>
      <c r="AD105" s="21">
        <v>0</v>
      </c>
      <c r="AE105" s="21"/>
      <c r="AF105" s="21"/>
      <c r="AG105" s="26">
        <v>0</v>
      </c>
      <c r="AH105" s="26"/>
      <c r="AI105" s="26"/>
      <c r="AJ105" s="50">
        <f t="shared" si="27"/>
        <v>3872204</v>
      </c>
      <c r="AK105" s="52" t="str">
        <f t="shared" si="23"/>
        <v xml:space="preserve"> </v>
      </c>
      <c r="AL105" s="52" t="str">
        <f t="shared" si="24"/>
        <v xml:space="preserve"> </v>
      </c>
    </row>
    <row r="106" spans="1:38" ht="15.95" customHeight="1">
      <c r="A106" s="34" t="s">
        <v>233</v>
      </c>
      <c r="B106" s="34" t="s">
        <v>367</v>
      </c>
      <c r="C106" s="34" t="s">
        <v>190</v>
      </c>
      <c r="D106" s="34" t="s">
        <v>371</v>
      </c>
      <c r="E106" s="18">
        <v>395.64</v>
      </c>
      <c r="F106" s="2">
        <f t="shared" si="25"/>
        <v>629858.88</v>
      </c>
      <c r="G106" s="45">
        <v>92039.44</v>
      </c>
      <c r="H106" s="35">
        <v>27972</v>
      </c>
      <c r="I106" s="2">
        <f t="shared" si="14"/>
        <v>20979</v>
      </c>
      <c r="J106" s="35">
        <v>31064</v>
      </c>
      <c r="K106" s="35">
        <v>645</v>
      </c>
      <c r="L106" s="35">
        <v>89456</v>
      </c>
      <c r="M106" s="35">
        <v>71770</v>
      </c>
      <c r="N106" s="2">
        <f t="shared" si="15"/>
        <v>305953.44</v>
      </c>
      <c r="O106" s="4">
        <f t="shared" si="16"/>
        <v>323905</v>
      </c>
      <c r="P106" s="35">
        <v>119</v>
      </c>
      <c r="Q106" s="35">
        <v>97</v>
      </c>
      <c r="R106" s="4">
        <f t="shared" si="17"/>
        <v>16045</v>
      </c>
      <c r="S106" s="6">
        <f t="shared" si="26"/>
        <v>28537.513200000001</v>
      </c>
      <c r="T106" s="43">
        <v>5297976</v>
      </c>
      <c r="U106" s="6">
        <f t="shared" si="18"/>
        <v>5297.9759999999997</v>
      </c>
      <c r="V106" s="6">
        <f t="shared" si="19"/>
        <v>23239.537200000002</v>
      </c>
      <c r="W106" s="4">
        <f t="shared" si="20"/>
        <v>464791</v>
      </c>
      <c r="X106" s="20">
        <f t="shared" si="21"/>
        <v>804741</v>
      </c>
      <c r="Y106" s="21">
        <v>0</v>
      </c>
      <c r="Z106" s="19">
        <v>0</v>
      </c>
      <c r="AA106" s="4">
        <f t="shared" si="22"/>
        <v>804741</v>
      </c>
      <c r="AB106" s="21"/>
      <c r="AC106" s="21"/>
      <c r="AD106" s="21">
        <v>0</v>
      </c>
      <c r="AE106" s="21"/>
      <c r="AF106" s="21"/>
      <c r="AG106" s="26">
        <v>0</v>
      </c>
      <c r="AH106" s="26"/>
      <c r="AI106" s="26"/>
      <c r="AJ106" s="50">
        <f t="shared" si="27"/>
        <v>804741</v>
      </c>
      <c r="AK106" s="52" t="str">
        <f t="shared" si="23"/>
        <v xml:space="preserve"> </v>
      </c>
      <c r="AL106" s="52" t="str">
        <f t="shared" si="24"/>
        <v xml:space="preserve"> </v>
      </c>
    </row>
    <row r="107" spans="1:38" ht="15.95" customHeight="1">
      <c r="A107" s="34" t="s">
        <v>233</v>
      </c>
      <c r="B107" s="34" t="s">
        <v>367</v>
      </c>
      <c r="C107" s="34" t="s">
        <v>96</v>
      </c>
      <c r="D107" s="34" t="s">
        <v>372</v>
      </c>
      <c r="E107" s="18">
        <v>690.98</v>
      </c>
      <c r="F107" s="2">
        <f t="shared" si="25"/>
        <v>1100040.1599999999</v>
      </c>
      <c r="G107" s="45">
        <v>183272.75</v>
      </c>
      <c r="H107" s="35">
        <v>55654</v>
      </c>
      <c r="I107" s="2">
        <f t="shared" si="14"/>
        <v>41740.5</v>
      </c>
      <c r="J107" s="35">
        <v>61807</v>
      </c>
      <c r="K107" s="35">
        <v>1280</v>
      </c>
      <c r="L107" s="35">
        <v>151261</v>
      </c>
      <c r="M107" s="35">
        <v>74854</v>
      </c>
      <c r="N107" s="2">
        <f t="shared" si="15"/>
        <v>514215.25</v>
      </c>
      <c r="O107" s="4">
        <f t="shared" si="16"/>
        <v>585825</v>
      </c>
      <c r="P107" s="35">
        <v>272</v>
      </c>
      <c r="Q107" s="35">
        <v>75</v>
      </c>
      <c r="R107" s="4">
        <f t="shared" si="17"/>
        <v>28356</v>
      </c>
      <c r="S107" s="6">
        <f t="shared" si="26"/>
        <v>49840.3874</v>
      </c>
      <c r="T107" s="43">
        <v>10300590</v>
      </c>
      <c r="U107" s="6">
        <f t="shared" si="18"/>
        <v>10300.59</v>
      </c>
      <c r="V107" s="6">
        <f t="shared" si="19"/>
        <v>39539.797399999996</v>
      </c>
      <c r="W107" s="4">
        <f t="shared" si="20"/>
        <v>790796</v>
      </c>
      <c r="X107" s="20">
        <f t="shared" si="21"/>
        <v>1404977</v>
      </c>
      <c r="Y107" s="21">
        <v>0</v>
      </c>
      <c r="Z107" s="19">
        <v>0</v>
      </c>
      <c r="AA107" s="4">
        <f t="shared" si="22"/>
        <v>1404977</v>
      </c>
      <c r="AB107" s="21"/>
      <c r="AC107" s="21"/>
      <c r="AD107" s="21">
        <v>0</v>
      </c>
      <c r="AE107" s="21"/>
      <c r="AF107" s="21"/>
      <c r="AG107" s="26">
        <v>0</v>
      </c>
      <c r="AH107" s="26"/>
      <c r="AI107" s="26"/>
      <c r="AJ107" s="50">
        <f t="shared" si="27"/>
        <v>1404977</v>
      </c>
      <c r="AK107" s="52" t="str">
        <f t="shared" si="23"/>
        <v xml:space="preserve"> </v>
      </c>
      <c r="AL107" s="52" t="str">
        <f t="shared" si="24"/>
        <v xml:space="preserve"> </v>
      </c>
    </row>
    <row r="108" spans="1:38" ht="15.95" customHeight="1">
      <c r="A108" s="34" t="s">
        <v>233</v>
      </c>
      <c r="B108" s="34" t="s">
        <v>367</v>
      </c>
      <c r="C108" s="34" t="s">
        <v>207</v>
      </c>
      <c r="D108" s="34" t="s">
        <v>373</v>
      </c>
      <c r="E108" s="18">
        <v>587.05999999999995</v>
      </c>
      <c r="F108" s="2">
        <f t="shared" si="25"/>
        <v>934599.5199999999</v>
      </c>
      <c r="G108" s="45">
        <v>270666.67</v>
      </c>
      <c r="H108" s="35">
        <v>46901</v>
      </c>
      <c r="I108" s="2">
        <f t="shared" si="14"/>
        <v>35175.75</v>
      </c>
      <c r="J108" s="35">
        <v>52089</v>
      </c>
      <c r="K108" s="35">
        <v>1071</v>
      </c>
      <c r="L108" s="35">
        <v>137441</v>
      </c>
      <c r="M108" s="35">
        <v>55598</v>
      </c>
      <c r="N108" s="2">
        <f t="shared" si="15"/>
        <v>552041.41999999993</v>
      </c>
      <c r="O108" s="4">
        <f t="shared" si="16"/>
        <v>382558</v>
      </c>
      <c r="P108" s="35">
        <v>143</v>
      </c>
      <c r="Q108" s="35">
        <v>88</v>
      </c>
      <c r="R108" s="4">
        <f t="shared" si="17"/>
        <v>17492</v>
      </c>
      <c r="S108" s="6">
        <f t="shared" si="26"/>
        <v>42344.637799999997</v>
      </c>
      <c r="T108" s="43">
        <v>16148320</v>
      </c>
      <c r="U108" s="6">
        <f t="shared" si="18"/>
        <v>16148.32</v>
      </c>
      <c r="V108" s="6">
        <f t="shared" si="19"/>
        <v>26196.317799999997</v>
      </c>
      <c r="W108" s="4">
        <f t="shared" si="20"/>
        <v>523926</v>
      </c>
      <c r="X108" s="20">
        <f t="shared" si="21"/>
        <v>923976</v>
      </c>
      <c r="Y108" s="21">
        <v>0</v>
      </c>
      <c r="Z108" s="19">
        <v>0</v>
      </c>
      <c r="AA108" s="4">
        <f t="shared" si="22"/>
        <v>923976</v>
      </c>
      <c r="AB108" s="21"/>
      <c r="AC108" s="21"/>
      <c r="AD108" s="21">
        <v>0</v>
      </c>
      <c r="AE108" s="21"/>
      <c r="AF108" s="21"/>
      <c r="AG108" s="26">
        <v>0</v>
      </c>
      <c r="AH108" s="26"/>
      <c r="AI108" s="26"/>
      <c r="AJ108" s="50">
        <f t="shared" si="27"/>
        <v>923976</v>
      </c>
      <c r="AK108" s="52" t="str">
        <f t="shared" si="23"/>
        <v xml:space="preserve"> </v>
      </c>
      <c r="AL108" s="52" t="str">
        <f t="shared" si="24"/>
        <v xml:space="preserve"> </v>
      </c>
    </row>
    <row r="109" spans="1:38" ht="15.95" customHeight="1">
      <c r="A109" s="34" t="s">
        <v>233</v>
      </c>
      <c r="B109" s="34" t="s">
        <v>367</v>
      </c>
      <c r="C109" s="34" t="s">
        <v>29</v>
      </c>
      <c r="D109" s="34" t="s">
        <v>374</v>
      </c>
      <c r="E109" s="18">
        <v>25224.22</v>
      </c>
      <c r="F109" s="2">
        <f t="shared" si="25"/>
        <v>40156958.240000002</v>
      </c>
      <c r="G109" s="45">
        <v>6524105.6799999997</v>
      </c>
      <c r="H109" s="35">
        <v>1976498</v>
      </c>
      <c r="I109" s="2">
        <f t="shared" si="14"/>
        <v>1482373.5</v>
      </c>
      <c r="J109" s="35">
        <v>2195037</v>
      </c>
      <c r="K109" s="35">
        <v>45398</v>
      </c>
      <c r="L109" s="35">
        <v>7095901</v>
      </c>
      <c r="M109" s="35">
        <v>46352</v>
      </c>
      <c r="N109" s="2">
        <f t="shared" si="15"/>
        <v>17389167.18</v>
      </c>
      <c r="O109" s="4">
        <f t="shared" si="16"/>
        <v>22767791</v>
      </c>
      <c r="P109" s="35">
        <v>6611</v>
      </c>
      <c r="Q109" s="35">
        <v>33</v>
      </c>
      <c r="R109" s="4">
        <f t="shared" si="17"/>
        <v>303247</v>
      </c>
      <c r="S109" s="6">
        <f t="shared" si="26"/>
        <v>1819422.9886</v>
      </c>
      <c r="T109" s="43">
        <v>416343694</v>
      </c>
      <c r="U109" s="6">
        <f t="shared" si="18"/>
        <v>416343.69400000002</v>
      </c>
      <c r="V109" s="6">
        <f t="shared" si="19"/>
        <v>1403079.2946000001</v>
      </c>
      <c r="W109" s="4">
        <f t="shared" si="20"/>
        <v>28061586</v>
      </c>
      <c r="X109" s="20">
        <f t="shared" si="21"/>
        <v>51132624</v>
      </c>
      <c r="Y109" s="21">
        <v>0</v>
      </c>
      <c r="Z109" s="19">
        <v>0</v>
      </c>
      <c r="AA109" s="4">
        <f t="shared" si="22"/>
        <v>51132624</v>
      </c>
      <c r="AB109" s="21"/>
      <c r="AC109" s="21"/>
      <c r="AD109" s="21">
        <v>0</v>
      </c>
      <c r="AE109" s="21"/>
      <c r="AF109" s="21"/>
      <c r="AG109" s="26">
        <v>0</v>
      </c>
      <c r="AH109" s="26"/>
      <c r="AI109" s="26"/>
      <c r="AJ109" s="50">
        <f t="shared" si="27"/>
        <v>51132624</v>
      </c>
      <c r="AK109" s="52" t="str">
        <f t="shared" si="23"/>
        <v xml:space="preserve"> </v>
      </c>
      <c r="AL109" s="52" t="str">
        <f t="shared" si="24"/>
        <v xml:space="preserve"> </v>
      </c>
    </row>
    <row r="110" spans="1:38" ht="15.95" customHeight="1">
      <c r="A110" s="34" t="s">
        <v>233</v>
      </c>
      <c r="B110" s="34" t="s">
        <v>367</v>
      </c>
      <c r="C110" s="34" t="s">
        <v>93</v>
      </c>
      <c r="D110" s="34" t="s">
        <v>375</v>
      </c>
      <c r="E110" s="18">
        <v>770.75</v>
      </c>
      <c r="F110" s="2">
        <f t="shared" si="25"/>
        <v>1227034</v>
      </c>
      <c r="G110" s="45">
        <v>235752.37</v>
      </c>
      <c r="H110" s="35">
        <v>63062</v>
      </c>
      <c r="I110" s="2">
        <f t="shared" si="14"/>
        <v>47296.5</v>
      </c>
      <c r="J110" s="35">
        <v>70037</v>
      </c>
      <c r="K110" s="35">
        <v>1440</v>
      </c>
      <c r="L110" s="35">
        <v>173058</v>
      </c>
      <c r="M110" s="35">
        <v>76441</v>
      </c>
      <c r="N110" s="2">
        <f t="shared" si="15"/>
        <v>604024.87</v>
      </c>
      <c r="O110" s="4">
        <f t="shared" si="16"/>
        <v>623009</v>
      </c>
      <c r="P110" s="35">
        <v>229</v>
      </c>
      <c r="Q110" s="35">
        <v>68</v>
      </c>
      <c r="R110" s="4">
        <f t="shared" si="17"/>
        <v>21645</v>
      </c>
      <c r="S110" s="6">
        <f t="shared" si="26"/>
        <v>55594.197500000002</v>
      </c>
      <c r="T110" s="43">
        <v>14498388</v>
      </c>
      <c r="U110" s="6">
        <f t="shared" si="18"/>
        <v>14498.388000000001</v>
      </c>
      <c r="V110" s="6">
        <f t="shared" si="19"/>
        <v>41095.809500000003</v>
      </c>
      <c r="W110" s="4">
        <f t="shared" si="20"/>
        <v>821916</v>
      </c>
      <c r="X110" s="20">
        <f t="shared" si="21"/>
        <v>1466570</v>
      </c>
      <c r="Y110" s="21">
        <v>0</v>
      </c>
      <c r="Z110" s="19">
        <v>0</v>
      </c>
      <c r="AA110" s="4">
        <f t="shared" si="22"/>
        <v>1466570</v>
      </c>
      <c r="AB110" s="21"/>
      <c r="AC110" s="21"/>
      <c r="AD110" s="21">
        <v>0</v>
      </c>
      <c r="AE110" s="21"/>
      <c r="AF110" s="21"/>
      <c r="AG110" s="26">
        <v>0</v>
      </c>
      <c r="AH110" s="26"/>
      <c r="AI110" s="26"/>
      <c r="AJ110" s="50">
        <f t="shared" si="27"/>
        <v>1466570</v>
      </c>
      <c r="AK110" s="52" t="str">
        <f t="shared" si="23"/>
        <v xml:space="preserve"> </v>
      </c>
      <c r="AL110" s="52" t="str">
        <f t="shared" si="24"/>
        <v xml:space="preserve"> </v>
      </c>
    </row>
    <row r="111" spans="1:38" ht="15.95" customHeight="1">
      <c r="A111" s="34" t="s">
        <v>233</v>
      </c>
      <c r="B111" s="34" t="s">
        <v>367</v>
      </c>
      <c r="C111" s="34" t="s">
        <v>13</v>
      </c>
      <c r="D111" s="34" t="s">
        <v>376</v>
      </c>
      <c r="E111" s="18">
        <v>3364.77</v>
      </c>
      <c r="F111" s="2">
        <f t="shared" si="25"/>
        <v>5356713.84</v>
      </c>
      <c r="G111" s="45">
        <v>1128700.1599999999</v>
      </c>
      <c r="H111" s="35">
        <v>274774</v>
      </c>
      <c r="I111" s="2">
        <f t="shared" si="14"/>
        <v>206080.5</v>
      </c>
      <c r="J111" s="35">
        <v>305159</v>
      </c>
      <c r="K111" s="35">
        <v>6300</v>
      </c>
      <c r="L111" s="35">
        <v>479235</v>
      </c>
      <c r="M111" s="35">
        <v>146304</v>
      </c>
      <c r="N111" s="2">
        <f t="shared" si="15"/>
        <v>2271778.66</v>
      </c>
      <c r="O111" s="4">
        <f t="shared" si="16"/>
        <v>3084935</v>
      </c>
      <c r="P111" s="35">
        <v>1155</v>
      </c>
      <c r="Q111" s="35">
        <v>35</v>
      </c>
      <c r="R111" s="4">
        <f t="shared" si="17"/>
        <v>56191</v>
      </c>
      <c r="S111" s="6">
        <f t="shared" si="26"/>
        <v>242700.86009999999</v>
      </c>
      <c r="T111" s="43">
        <v>67425338</v>
      </c>
      <c r="U111" s="6">
        <f t="shared" si="18"/>
        <v>67425.338000000003</v>
      </c>
      <c r="V111" s="6">
        <f t="shared" si="19"/>
        <v>175275.5221</v>
      </c>
      <c r="W111" s="4">
        <f t="shared" si="20"/>
        <v>3505510</v>
      </c>
      <c r="X111" s="20">
        <f t="shared" si="21"/>
        <v>6646636</v>
      </c>
      <c r="Y111" s="21">
        <v>0</v>
      </c>
      <c r="Z111" s="19">
        <v>0</v>
      </c>
      <c r="AA111" s="4">
        <f t="shared" si="22"/>
        <v>6646636</v>
      </c>
      <c r="AB111" s="21"/>
      <c r="AC111" s="21"/>
      <c r="AD111" s="21">
        <v>0</v>
      </c>
      <c r="AE111" s="21"/>
      <c r="AF111" s="21"/>
      <c r="AG111" s="26">
        <v>0</v>
      </c>
      <c r="AH111" s="26"/>
      <c r="AI111" s="26"/>
      <c r="AJ111" s="50">
        <f t="shared" si="27"/>
        <v>6646636</v>
      </c>
      <c r="AK111" s="52" t="str">
        <f t="shared" si="23"/>
        <v xml:space="preserve"> </v>
      </c>
      <c r="AL111" s="52" t="str">
        <f t="shared" si="24"/>
        <v xml:space="preserve"> </v>
      </c>
    </row>
    <row r="112" spans="1:38" ht="15.95" customHeight="1">
      <c r="A112" s="34" t="s">
        <v>233</v>
      </c>
      <c r="B112" s="34" t="s">
        <v>367</v>
      </c>
      <c r="C112" s="34" t="s">
        <v>30</v>
      </c>
      <c r="D112" s="34" t="s">
        <v>377</v>
      </c>
      <c r="E112" s="18">
        <v>508.42</v>
      </c>
      <c r="F112" s="2">
        <f t="shared" si="25"/>
        <v>809404.64</v>
      </c>
      <c r="G112" s="45">
        <v>163066.1</v>
      </c>
      <c r="H112" s="35">
        <v>30225</v>
      </c>
      <c r="I112" s="2">
        <f t="shared" si="14"/>
        <v>22668.75</v>
      </c>
      <c r="J112" s="35">
        <v>33565</v>
      </c>
      <c r="K112" s="35">
        <v>700</v>
      </c>
      <c r="L112" s="35">
        <v>100399</v>
      </c>
      <c r="M112" s="35">
        <v>218733</v>
      </c>
      <c r="N112" s="2">
        <f t="shared" si="15"/>
        <v>539131.85</v>
      </c>
      <c r="O112" s="4">
        <f t="shared" si="16"/>
        <v>270273</v>
      </c>
      <c r="P112" s="35">
        <v>137</v>
      </c>
      <c r="Q112" s="35">
        <v>139</v>
      </c>
      <c r="R112" s="4">
        <f t="shared" si="17"/>
        <v>26470</v>
      </c>
      <c r="S112" s="6">
        <f t="shared" si="26"/>
        <v>36672.334600000002</v>
      </c>
      <c r="T112" s="43">
        <v>9627298</v>
      </c>
      <c r="U112" s="6">
        <f t="shared" si="18"/>
        <v>9627.2980000000007</v>
      </c>
      <c r="V112" s="6">
        <f t="shared" si="19"/>
        <v>27045.036599999999</v>
      </c>
      <c r="W112" s="4">
        <f t="shared" si="20"/>
        <v>540901</v>
      </c>
      <c r="X112" s="20">
        <f t="shared" si="21"/>
        <v>837644</v>
      </c>
      <c r="Y112" s="21">
        <v>0</v>
      </c>
      <c r="Z112" s="19">
        <v>0</v>
      </c>
      <c r="AA112" s="4">
        <f t="shared" si="22"/>
        <v>837644</v>
      </c>
      <c r="AB112" s="21"/>
      <c r="AC112" s="21"/>
      <c r="AD112" s="21">
        <v>0</v>
      </c>
      <c r="AE112" s="21"/>
      <c r="AF112" s="21"/>
      <c r="AG112" s="26">
        <v>0</v>
      </c>
      <c r="AH112" s="26"/>
      <c r="AI112" s="26"/>
      <c r="AJ112" s="50">
        <f t="shared" si="27"/>
        <v>837644</v>
      </c>
      <c r="AK112" s="52" t="str">
        <f t="shared" si="23"/>
        <v xml:space="preserve"> </v>
      </c>
      <c r="AL112" s="52" t="str">
        <f t="shared" si="24"/>
        <v xml:space="preserve"> </v>
      </c>
    </row>
    <row r="113" spans="1:38" ht="15.95" customHeight="1">
      <c r="A113" s="34" t="s">
        <v>127</v>
      </c>
      <c r="B113" s="34" t="s">
        <v>378</v>
      </c>
      <c r="C113" s="34" t="s">
        <v>51</v>
      </c>
      <c r="D113" s="34" t="s">
        <v>379</v>
      </c>
      <c r="E113" s="18">
        <v>1104.28</v>
      </c>
      <c r="F113" s="2">
        <f t="shared" si="25"/>
        <v>1758013.76</v>
      </c>
      <c r="G113" s="45">
        <v>292149.57</v>
      </c>
      <c r="H113" s="35">
        <v>95909</v>
      </c>
      <c r="I113" s="2">
        <f t="shared" si="14"/>
        <v>71931.75</v>
      </c>
      <c r="J113" s="35">
        <v>107652</v>
      </c>
      <c r="K113" s="35">
        <v>35711</v>
      </c>
      <c r="L113" s="35">
        <v>305975</v>
      </c>
      <c r="M113" s="35">
        <v>211420</v>
      </c>
      <c r="N113" s="2">
        <f t="shared" si="15"/>
        <v>1024839.3200000001</v>
      </c>
      <c r="O113" s="4">
        <f t="shared" si="16"/>
        <v>733174</v>
      </c>
      <c r="P113" s="35">
        <v>132</v>
      </c>
      <c r="Q113" s="35">
        <v>121</v>
      </c>
      <c r="R113" s="4">
        <f t="shared" si="17"/>
        <v>22201</v>
      </c>
      <c r="S113" s="6">
        <f t="shared" si="26"/>
        <v>79651.716400000005</v>
      </c>
      <c r="T113" s="43">
        <v>17783321</v>
      </c>
      <c r="U113" s="6">
        <f t="shared" si="18"/>
        <v>17783.321</v>
      </c>
      <c r="V113" s="6">
        <f t="shared" si="19"/>
        <v>61868.395400000009</v>
      </c>
      <c r="W113" s="4">
        <f t="shared" si="20"/>
        <v>1237368</v>
      </c>
      <c r="X113" s="20">
        <f t="shared" si="21"/>
        <v>1992743</v>
      </c>
      <c r="Y113" s="21">
        <v>0</v>
      </c>
      <c r="Z113" s="19">
        <v>0</v>
      </c>
      <c r="AA113" s="4">
        <f t="shared" si="22"/>
        <v>1992743</v>
      </c>
      <c r="AB113" s="21"/>
      <c r="AC113" s="21"/>
      <c r="AD113" s="21">
        <v>0</v>
      </c>
      <c r="AE113" s="21"/>
      <c r="AF113" s="21"/>
      <c r="AG113" s="26">
        <v>0</v>
      </c>
      <c r="AH113" s="26"/>
      <c r="AI113" s="26"/>
      <c r="AJ113" s="50">
        <f t="shared" si="27"/>
        <v>1992743</v>
      </c>
      <c r="AK113" s="52" t="str">
        <f t="shared" si="23"/>
        <v xml:space="preserve"> </v>
      </c>
      <c r="AL113" s="52" t="str">
        <f t="shared" si="24"/>
        <v xml:space="preserve"> </v>
      </c>
    </row>
    <row r="114" spans="1:38" ht="15.95" customHeight="1">
      <c r="A114" s="34" t="s">
        <v>127</v>
      </c>
      <c r="B114" s="34" t="s">
        <v>378</v>
      </c>
      <c r="C114" s="34" t="s">
        <v>128</v>
      </c>
      <c r="D114" s="34" t="s">
        <v>380</v>
      </c>
      <c r="E114" s="18">
        <v>331.95</v>
      </c>
      <c r="F114" s="2">
        <f t="shared" si="25"/>
        <v>528464.4</v>
      </c>
      <c r="G114" s="45">
        <v>140476.35</v>
      </c>
      <c r="H114" s="35">
        <v>22122</v>
      </c>
      <c r="I114" s="2">
        <f t="shared" si="14"/>
        <v>16591.5</v>
      </c>
      <c r="J114" s="35">
        <v>24326</v>
      </c>
      <c r="K114" s="35">
        <v>8135</v>
      </c>
      <c r="L114" s="35">
        <v>124518</v>
      </c>
      <c r="M114" s="35">
        <v>64828</v>
      </c>
      <c r="N114" s="2">
        <f t="shared" si="15"/>
        <v>378874.85</v>
      </c>
      <c r="O114" s="4">
        <f t="shared" si="16"/>
        <v>149590</v>
      </c>
      <c r="P114" s="35">
        <v>82</v>
      </c>
      <c r="Q114" s="35">
        <v>145</v>
      </c>
      <c r="R114" s="4">
        <f t="shared" si="17"/>
        <v>16527</v>
      </c>
      <c r="S114" s="6">
        <f t="shared" si="26"/>
        <v>23943.553500000002</v>
      </c>
      <c r="T114" s="43">
        <v>8446288</v>
      </c>
      <c r="U114" s="6">
        <f t="shared" si="18"/>
        <v>8446.2880000000005</v>
      </c>
      <c r="V114" s="6">
        <f t="shared" si="19"/>
        <v>15497.265500000001</v>
      </c>
      <c r="W114" s="4">
        <f t="shared" si="20"/>
        <v>309945</v>
      </c>
      <c r="X114" s="20">
        <f t="shared" si="21"/>
        <v>476062</v>
      </c>
      <c r="Y114" s="21">
        <v>0</v>
      </c>
      <c r="Z114" s="19">
        <v>0</v>
      </c>
      <c r="AA114" s="4">
        <f t="shared" si="22"/>
        <v>476062</v>
      </c>
      <c r="AB114" s="21"/>
      <c r="AC114" s="21"/>
      <c r="AD114" s="21">
        <v>0</v>
      </c>
      <c r="AE114" s="21"/>
      <c r="AF114" s="21"/>
      <c r="AG114" s="26">
        <v>0</v>
      </c>
      <c r="AH114" s="26"/>
      <c r="AI114" s="26"/>
      <c r="AJ114" s="50">
        <f t="shared" si="27"/>
        <v>476062</v>
      </c>
      <c r="AK114" s="52" t="str">
        <f t="shared" si="23"/>
        <v xml:space="preserve"> </v>
      </c>
      <c r="AL114" s="52" t="str">
        <f t="shared" si="24"/>
        <v xml:space="preserve"> </v>
      </c>
    </row>
    <row r="115" spans="1:38" ht="15.95" customHeight="1">
      <c r="A115" s="34" t="s">
        <v>127</v>
      </c>
      <c r="B115" s="34" t="s">
        <v>378</v>
      </c>
      <c r="C115" s="34" t="s">
        <v>129</v>
      </c>
      <c r="D115" s="34" t="s">
        <v>381</v>
      </c>
      <c r="E115" s="18">
        <v>422.31</v>
      </c>
      <c r="F115" s="2">
        <f t="shared" si="25"/>
        <v>672317.52</v>
      </c>
      <c r="G115" s="45">
        <v>149751.06</v>
      </c>
      <c r="H115" s="35">
        <v>28294</v>
      </c>
      <c r="I115" s="2">
        <f t="shared" si="14"/>
        <v>21220.5</v>
      </c>
      <c r="J115" s="35">
        <v>31790</v>
      </c>
      <c r="K115" s="35">
        <v>10528</v>
      </c>
      <c r="L115" s="35">
        <v>107033</v>
      </c>
      <c r="M115" s="35">
        <v>64255</v>
      </c>
      <c r="N115" s="2">
        <f t="shared" si="15"/>
        <v>384577.56</v>
      </c>
      <c r="O115" s="4">
        <f t="shared" si="16"/>
        <v>287740</v>
      </c>
      <c r="P115" s="35">
        <v>130</v>
      </c>
      <c r="Q115" s="35">
        <v>123</v>
      </c>
      <c r="R115" s="4">
        <f t="shared" si="17"/>
        <v>22226</v>
      </c>
      <c r="S115" s="6">
        <f t="shared" si="26"/>
        <v>30461.220300000001</v>
      </c>
      <c r="T115" s="43">
        <v>9121906</v>
      </c>
      <c r="U115" s="6">
        <f t="shared" si="18"/>
        <v>9121.9060000000009</v>
      </c>
      <c r="V115" s="6">
        <f t="shared" si="19"/>
        <v>21339.314299999998</v>
      </c>
      <c r="W115" s="4">
        <f t="shared" si="20"/>
        <v>426786</v>
      </c>
      <c r="X115" s="20">
        <f t="shared" si="21"/>
        <v>736752</v>
      </c>
      <c r="Y115" s="21">
        <v>0</v>
      </c>
      <c r="Z115" s="19">
        <v>0</v>
      </c>
      <c r="AA115" s="4">
        <f t="shared" si="22"/>
        <v>736752</v>
      </c>
      <c r="AB115" s="21"/>
      <c r="AC115" s="21"/>
      <c r="AD115" s="21">
        <v>0</v>
      </c>
      <c r="AE115" s="21"/>
      <c r="AF115" s="21"/>
      <c r="AG115" s="26">
        <v>0</v>
      </c>
      <c r="AH115" s="26"/>
      <c r="AI115" s="26"/>
      <c r="AJ115" s="50">
        <f t="shared" si="27"/>
        <v>736752</v>
      </c>
      <c r="AK115" s="52" t="str">
        <f t="shared" si="23"/>
        <v xml:space="preserve"> </v>
      </c>
      <c r="AL115" s="52" t="str">
        <f t="shared" si="24"/>
        <v xml:space="preserve"> </v>
      </c>
    </row>
    <row r="116" spans="1:38" ht="15.95" customHeight="1">
      <c r="A116" s="34" t="s">
        <v>236</v>
      </c>
      <c r="B116" s="34" t="s">
        <v>382</v>
      </c>
      <c r="C116" s="34" t="s">
        <v>204</v>
      </c>
      <c r="D116" s="34" t="s">
        <v>847</v>
      </c>
      <c r="E116" s="18">
        <v>103.54</v>
      </c>
      <c r="F116" s="2">
        <f t="shared" si="25"/>
        <v>164835.68000000002</v>
      </c>
      <c r="G116" s="45">
        <v>112625.04</v>
      </c>
      <c r="H116" s="35">
        <v>10610</v>
      </c>
      <c r="I116" s="2">
        <f t="shared" si="14"/>
        <v>7957.5</v>
      </c>
      <c r="J116" s="35">
        <v>8412</v>
      </c>
      <c r="K116" s="35">
        <v>0</v>
      </c>
      <c r="L116" s="35">
        <v>0</v>
      </c>
      <c r="M116" s="35">
        <v>39337</v>
      </c>
      <c r="N116" s="2">
        <f t="shared" si="15"/>
        <v>168331.53999999998</v>
      </c>
      <c r="O116" s="4">
        <f t="shared" si="16"/>
        <v>0</v>
      </c>
      <c r="P116" s="35">
        <v>32</v>
      </c>
      <c r="Q116" s="35">
        <v>167</v>
      </c>
      <c r="R116" s="4">
        <f t="shared" si="17"/>
        <v>7428</v>
      </c>
      <c r="S116" s="6">
        <f t="shared" si="26"/>
        <v>7468.3401999999996</v>
      </c>
      <c r="T116" s="43">
        <v>6104338</v>
      </c>
      <c r="U116" s="6">
        <f t="shared" si="18"/>
        <v>6104.3379999999997</v>
      </c>
      <c r="V116" s="6">
        <f t="shared" si="19"/>
        <v>1364.0021999999999</v>
      </c>
      <c r="W116" s="4">
        <f t="shared" si="20"/>
        <v>27280</v>
      </c>
      <c r="X116" s="20">
        <f t="shared" si="21"/>
        <v>34708</v>
      </c>
      <c r="Y116" s="21">
        <v>0</v>
      </c>
      <c r="Z116" s="19">
        <v>0</v>
      </c>
      <c r="AA116" s="4">
        <f t="shared" si="22"/>
        <v>34708</v>
      </c>
      <c r="AB116" s="21"/>
      <c r="AC116" s="21"/>
      <c r="AD116" s="21">
        <v>0</v>
      </c>
      <c r="AE116" s="21"/>
      <c r="AF116" s="21">
        <v>11283</v>
      </c>
      <c r="AG116" s="26">
        <v>849</v>
      </c>
      <c r="AH116" s="26"/>
      <c r="AI116" s="26"/>
      <c r="AJ116" s="50">
        <f t="shared" si="27"/>
        <v>24274</v>
      </c>
      <c r="AK116" s="52">
        <f t="shared" si="23"/>
        <v>1</v>
      </c>
      <c r="AL116" s="52" t="str">
        <f t="shared" si="24"/>
        <v xml:space="preserve"> </v>
      </c>
    </row>
    <row r="117" spans="1:38" ht="15.95" customHeight="1">
      <c r="A117" s="34" t="s">
        <v>236</v>
      </c>
      <c r="B117" s="34" t="s">
        <v>382</v>
      </c>
      <c r="C117" s="34" t="s">
        <v>191</v>
      </c>
      <c r="D117" s="34" t="s">
        <v>383</v>
      </c>
      <c r="E117" s="18">
        <v>1061.5999999999999</v>
      </c>
      <c r="F117" s="2">
        <f t="shared" si="25"/>
        <v>1690067.2</v>
      </c>
      <c r="G117" s="45">
        <v>911538.24</v>
      </c>
      <c r="H117" s="35">
        <v>116344</v>
      </c>
      <c r="I117" s="2">
        <f t="shared" si="14"/>
        <v>87258</v>
      </c>
      <c r="J117" s="35">
        <v>92130</v>
      </c>
      <c r="K117" s="35">
        <v>500</v>
      </c>
      <c r="L117" s="35">
        <v>222613</v>
      </c>
      <c r="M117" s="35">
        <v>33131</v>
      </c>
      <c r="N117" s="2">
        <f t="shared" si="15"/>
        <v>1347170.24</v>
      </c>
      <c r="O117" s="4">
        <f t="shared" si="16"/>
        <v>342897</v>
      </c>
      <c r="P117" s="35">
        <v>544</v>
      </c>
      <c r="Q117" s="35">
        <v>42</v>
      </c>
      <c r="R117" s="4">
        <f t="shared" si="17"/>
        <v>31759</v>
      </c>
      <c r="S117" s="6">
        <f t="shared" si="26"/>
        <v>76573.207999999999</v>
      </c>
      <c r="T117" s="43">
        <v>55681814</v>
      </c>
      <c r="U117" s="6">
        <f t="shared" si="18"/>
        <v>55681.813999999998</v>
      </c>
      <c r="V117" s="6">
        <f t="shared" si="19"/>
        <v>20891.394</v>
      </c>
      <c r="W117" s="4">
        <f t="shared" si="20"/>
        <v>417828</v>
      </c>
      <c r="X117" s="20">
        <f t="shared" si="21"/>
        <v>792484</v>
      </c>
      <c r="Y117" s="21">
        <v>0</v>
      </c>
      <c r="Z117" s="19">
        <v>0</v>
      </c>
      <c r="AA117" s="4">
        <f t="shared" si="22"/>
        <v>792484</v>
      </c>
      <c r="AB117" s="21"/>
      <c r="AC117" s="21"/>
      <c r="AD117" s="21">
        <v>0</v>
      </c>
      <c r="AE117" s="21"/>
      <c r="AF117" s="21"/>
      <c r="AG117" s="26">
        <v>0</v>
      </c>
      <c r="AH117" s="26"/>
      <c r="AI117" s="26"/>
      <c r="AJ117" s="50">
        <f t="shared" si="27"/>
        <v>792484</v>
      </c>
      <c r="AK117" s="52" t="str">
        <f t="shared" si="23"/>
        <v xml:space="preserve"> </v>
      </c>
      <c r="AL117" s="52" t="str">
        <f t="shared" si="24"/>
        <v xml:space="preserve"> </v>
      </c>
    </row>
    <row r="118" spans="1:38" ht="15.95" customHeight="1">
      <c r="A118" s="34" t="s">
        <v>236</v>
      </c>
      <c r="B118" s="34" t="s">
        <v>382</v>
      </c>
      <c r="C118" s="34" t="s">
        <v>237</v>
      </c>
      <c r="D118" s="34" t="s">
        <v>384</v>
      </c>
      <c r="E118" s="18">
        <v>741.4</v>
      </c>
      <c r="F118" s="2">
        <f t="shared" si="25"/>
        <v>1180308.8</v>
      </c>
      <c r="G118" s="45">
        <v>203530.73</v>
      </c>
      <c r="H118" s="35">
        <v>60775</v>
      </c>
      <c r="I118" s="2">
        <f t="shared" si="14"/>
        <v>45581.25</v>
      </c>
      <c r="J118" s="35">
        <v>48055</v>
      </c>
      <c r="K118" s="35">
        <v>266</v>
      </c>
      <c r="L118" s="35">
        <v>153232</v>
      </c>
      <c r="M118" s="35">
        <v>116149</v>
      </c>
      <c r="N118" s="2">
        <f t="shared" si="15"/>
        <v>566813.98</v>
      </c>
      <c r="O118" s="4">
        <f t="shared" si="16"/>
        <v>613495</v>
      </c>
      <c r="P118" s="35">
        <v>218</v>
      </c>
      <c r="Q118" s="35">
        <v>106</v>
      </c>
      <c r="R118" s="4">
        <f t="shared" si="17"/>
        <v>32120</v>
      </c>
      <c r="S118" s="6">
        <f t="shared" si="26"/>
        <v>53477.182000000001</v>
      </c>
      <c r="T118" s="43">
        <v>12998141</v>
      </c>
      <c r="U118" s="6">
        <f t="shared" si="18"/>
        <v>12998.141</v>
      </c>
      <c r="V118" s="6">
        <f t="shared" si="19"/>
        <v>40479.040999999997</v>
      </c>
      <c r="W118" s="4">
        <f t="shared" si="20"/>
        <v>809581</v>
      </c>
      <c r="X118" s="20">
        <f t="shared" si="21"/>
        <v>1455196</v>
      </c>
      <c r="Y118" s="21">
        <v>0</v>
      </c>
      <c r="Z118" s="19">
        <v>0</v>
      </c>
      <c r="AA118" s="4">
        <f t="shared" si="22"/>
        <v>1455196</v>
      </c>
      <c r="AB118" s="21"/>
      <c r="AC118" s="21"/>
      <c r="AD118" s="21">
        <v>0</v>
      </c>
      <c r="AE118" s="21"/>
      <c r="AF118" s="21"/>
      <c r="AG118" s="26">
        <v>0</v>
      </c>
      <c r="AH118" s="26"/>
      <c r="AI118" s="26"/>
      <c r="AJ118" s="50">
        <f t="shared" si="27"/>
        <v>1455196</v>
      </c>
      <c r="AK118" s="52" t="str">
        <f t="shared" si="23"/>
        <v xml:space="preserve"> </v>
      </c>
      <c r="AL118" s="52" t="str">
        <f t="shared" si="24"/>
        <v xml:space="preserve"> </v>
      </c>
    </row>
    <row r="119" spans="1:38" ht="15.95" customHeight="1">
      <c r="A119" s="34" t="s">
        <v>236</v>
      </c>
      <c r="B119" s="34" t="s">
        <v>382</v>
      </c>
      <c r="C119" s="34" t="s">
        <v>26</v>
      </c>
      <c r="D119" s="34" t="s">
        <v>385</v>
      </c>
      <c r="E119" s="18">
        <v>414.7</v>
      </c>
      <c r="F119" s="2">
        <f t="shared" si="25"/>
        <v>660202.4</v>
      </c>
      <c r="G119" s="45">
        <v>130906.86</v>
      </c>
      <c r="H119" s="35">
        <v>37338</v>
      </c>
      <c r="I119" s="2">
        <f t="shared" si="14"/>
        <v>28003.5</v>
      </c>
      <c r="J119" s="35">
        <v>29517</v>
      </c>
      <c r="K119" s="35">
        <v>164</v>
      </c>
      <c r="L119" s="35">
        <v>105327</v>
      </c>
      <c r="M119" s="35">
        <v>118889</v>
      </c>
      <c r="N119" s="2">
        <f t="shared" si="15"/>
        <v>412807.36</v>
      </c>
      <c r="O119" s="4">
        <f t="shared" si="16"/>
        <v>247395</v>
      </c>
      <c r="P119" s="35">
        <v>149</v>
      </c>
      <c r="Q119" s="35">
        <v>114</v>
      </c>
      <c r="R119" s="4">
        <f t="shared" si="17"/>
        <v>23611</v>
      </c>
      <c r="S119" s="6">
        <f t="shared" si="26"/>
        <v>29912.311000000002</v>
      </c>
      <c r="T119" s="43">
        <v>7704936</v>
      </c>
      <c r="U119" s="6">
        <f t="shared" si="18"/>
        <v>7704.9359999999997</v>
      </c>
      <c r="V119" s="6">
        <f t="shared" si="19"/>
        <v>22207.375</v>
      </c>
      <c r="W119" s="4">
        <f t="shared" si="20"/>
        <v>444148</v>
      </c>
      <c r="X119" s="20">
        <f t="shared" si="21"/>
        <v>715154</v>
      </c>
      <c r="Y119" s="21">
        <v>0</v>
      </c>
      <c r="Z119" s="19">
        <v>0</v>
      </c>
      <c r="AA119" s="4">
        <f t="shared" si="22"/>
        <v>715154</v>
      </c>
      <c r="AB119" s="21"/>
      <c r="AC119" s="21"/>
      <c r="AD119" s="21">
        <v>0</v>
      </c>
      <c r="AE119" s="21"/>
      <c r="AF119" s="21"/>
      <c r="AG119" s="26">
        <v>0</v>
      </c>
      <c r="AH119" s="26"/>
      <c r="AI119" s="26"/>
      <c r="AJ119" s="50">
        <f t="shared" si="27"/>
        <v>715154</v>
      </c>
      <c r="AK119" s="52" t="str">
        <f t="shared" si="23"/>
        <v xml:space="preserve"> </v>
      </c>
      <c r="AL119" s="52" t="str">
        <f t="shared" si="24"/>
        <v xml:space="preserve"> </v>
      </c>
    </row>
    <row r="120" spans="1:38" ht="15.95" customHeight="1">
      <c r="A120" s="34" t="s">
        <v>236</v>
      </c>
      <c r="B120" s="34" t="s">
        <v>382</v>
      </c>
      <c r="C120" s="34" t="s">
        <v>174</v>
      </c>
      <c r="D120" s="34" t="s">
        <v>386</v>
      </c>
      <c r="E120" s="18">
        <v>2703.96</v>
      </c>
      <c r="F120" s="2">
        <f t="shared" si="25"/>
        <v>4304704.32</v>
      </c>
      <c r="G120" s="45">
        <v>706071.56</v>
      </c>
      <c r="H120" s="35">
        <v>295850</v>
      </c>
      <c r="I120" s="2">
        <f t="shared" si="14"/>
        <v>221887.5</v>
      </c>
      <c r="J120" s="35">
        <v>234143</v>
      </c>
      <c r="K120" s="35">
        <v>1279</v>
      </c>
      <c r="L120" s="35">
        <v>694699</v>
      </c>
      <c r="M120" s="35">
        <v>88898</v>
      </c>
      <c r="N120" s="2">
        <f t="shared" si="15"/>
        <v>1946978.06</v>
      </c>
      <c r="O120" s="4">
        <f t="shared" si="16"/>
        <v>2357726</v>
      </c>
      <c r="P120" s="35">
        <v>831</v>
      </c>
      <c r="Q120" s="35">
        <v>68</v>
      </c>
      <c r="R120" s="4">
        <f t="shared" si="17"/>
        <v>78546</v>
      </c>
      <c r="S120" s="6">
        <f t="shared" si="26"/>
        <v>195036.6348</v>
      </c>
      <c r="T120" s="43">
        <v>43824575</v>
      </c>
      <c r="U120" s="6">
        <f t="shared" si="18"/>
        <v>43824.574999999997</v>
      </c>
      <c r="V120" s="6">
        <f t="shared" si="19"/>
        <v>151212.05979999999</v>
      </c>
      <c r="W120" s="4">
        <f t="shared" si="20"/>
        <v>3024241</v>
      </c>
      <c r="X120" s="20">
        <f t="shared" si="21"/>
        <v>5460513</v>
      </c>
      <c r="Y120" s="21">
        <v>0</v>
      </c>
      <c r="Z120" s="19">
        <v>0</v>
      </c>
      <c r="AA120" s="4">
        <f t="shared" si="22"/>
        <v>5460513</v>
      </c>
      <c r="AB120" s="21"/>
      <c r="AC120" s="21"/>
      <c r="AD120" s="21">
        <v>0</v>
      </c>
      <c r="AE120" s="21"/>
      <c r="AF120" s="21"/>
      <c r="AG120" s="26">
        <v>0</v>
      </c>
      <c r="AH120" s="26"/>
      <c r="AI120" s="26"/>
      <c r="AJ120" s="50">
        <f t="shared" si="27"/>
        <v>5460513</v>
      </c>
      <c r="AK120" s="52" t="str">
        <f t="shared" si="23"/>
        <v xml:space="preserve"> </v>
      </c>
      <c r="AL120" s="52" t="str">
        <f t="shared" si="24"/>
        <v xml:space="preserve"> </v>
      </c>
    </row>
    <row r="121" spans="1:38" ht="15.95" customHeight="1">
      <c r="A121" s="34" t="s">
        <v>175</v>
      </c>
      <c r="B121" s="34" t="s">
        <v>387</v>
      </c>
      <c r="C121" s="34" t="s">
        <v>130</v>
      </c>
      <c r="D121" s="34" t="s">
        <v>388</v>
      </c>
      <c r="E121" s="18">
        <v>1317.77</v>
      </c>
      <c r="F121" s="2">
        <f t="shared" si="25"/>
        <v>2097889.84</v>
      </c>
      <c r="G121" s="45">
        <v>259932.01</v>
      </c>
      <c r="H121" s="35">
        <v>115537</v>
      </c>
      <c r="I121" s="2">
        <f t="shared" si="14"/>
        <v>86652.75</v>
      </c>
      <c r="J121" s="35">
        <v>126549</v>
      </c>
      <c r="K121" s="35">
        <v>0</v>
      </c>
      <c r="L121" s="35">
        <v>0</v>
      </c>
      <c r="M121" s="35">
        <v>1008</v>
      </c>
      <c r="N121" s="2">
        <f t="shared" si="15"/>
        <v>474141.76</v>
      </c>
      <c r="O121" s="4">
        <f t="shared" si="16"/>
        <v>1623748</v>
      </c>
      <c r="P121" s="35">
        <v>780</v>
      </c>
      <c r="Q121" s="35">
        <v>33</v>
      </c>
      <c r="R121" s="4">
        <f t="shared" si="17"/>
        <v>35779</v>
      </c>
      <c r="S121" s="6">
        <f t="shared" si="26"/>
        <v>95050.750100000005</v>
      </c>
      <c r="T121" s="43">
        <v>15849513</v>
      </c>
      <c r="U121" s="6">
        <f t="shared" si="18"/>
        <v>15849.513000000001</v>
      </c>
      <c r="V121" s="6">
        <f t="shared" si="19"/>
        <v>79201.237099999998</v>
      </c>
      <c r="W121" s="4">
        <f t="shared" si="20"/>
        <v>1584025</v>
      </c>
      <c r="X121" s="20">
        <f t="shared" si="21"/>
        <v>3243552</v>
      </c>
      <c r="Y121" s="21">
        <v>0</v>
      </c>
      <c r="Z121" s="19">
        <v>0</v>
      </c>
      <c r="AA121" s="4">
        <f t="shared" si="22"/>
        <v>3243552</v>
      </c>
      <c r="AB121" s="21"/>
      <c r="AC121" s="21"/>
      <c r="AD121" s="21">
        <v>0</v>
      </c>
      <c r="AE121" s="21"/>
      <c r="AF121" s="21"/>
      <c r="AG121" s="26">
        <v>0</v>
      </c>
      <c r="AH121" s="26"/>
      <c r="AI121" s="26"/>
      <c r="AJ121" s="50">
        <f t="shared" si="27"/>
        <v>3243552</v>
      </c>
      <c r="AK121" s="52" t="str">
        <f t="shared" si="23"/>
        <v xml:space="preserve"> </v>
      </c>
      <c r="AL121" s="52" t="str">
        <f t="shared" si="24"/>
        <v xml:space="preserve"> </v>
      </c>
    </row>
    <row r="122" spans="1:38" ht="15.95" customHeight="1">
      <c r="A122" s="34" t="s">
        <v>175</v>
      </c>
      <c r="B122" s="34" t="s">
        <v>387</v>
      </c>
      <c r="C122" s="34" t="s">
        <v>131</v>
      </c>
      <c r="D122" s="34" t="s">
        <v>389</v>
      </c>
      <c r="E122" s="18">
        <v>210.71</v>
      </c>
      <c r="F122" s="2">
        <f t="shared" si="25"/>
        <v>335450.32</v>
      </c>
      <c r="G122" s="45">
        <v>68504.899999999994</v>
      </c>
      <c r="H122" s="35">
        <v>15828</v>
      </c>
      <c r="I122" s="2">
        <f t="shared" si="14"/>
        <v>11871</v>
      </c>
      <c r="J122" s="35">
        <v>17348</v>
      </c>
      <c r="K122" s="35">
        <v>0</v>
      </c>
      <c r="L122" s="35">
        <v>0</v>
      </c>
      <c r="M122" s="35">
        <v>38019</v>
      </c>
      <c r="N122" s="2">
        <f t="shared" si="15"/>
        <v>135742.9</v>
      </c>
      <c r="O122" s="4">
        <f t="shared" si="16"/>
        <v>199707</v>
      </c>
      <c r="P122" s="35">
        <v>71</v>
      </c>
      <c r="Q122" s="35">
        <v>88</v>
      </c>
      <c r="R122" s="4">
        <f t="shared" si="17"/>
        <v>8685</v>
      </c>
      <c r="S122" s="6">
        <f t="shared" si="26"/>
        <v>15198.5123</v>
      </c>
      <c r="T122" s="43">
        <v>4218282</v>
      </c>
      <c r="U122" s="6">
        <f t="shared" si="18"/>
        <v>4218.2820000000002</v>
      </c>
      <c r="V122" s="6">
        <f t="shared" si="19"/>
        <v>10980.230299999999</v>
      </c>
      <c r="W122" s="4">
        <f t="shared" si="20"/>
        <v>219605</v>
      </c>
      <c r="X122" s="20">
        <f t="shared" si="21"/>
        <v>427997</v>
      </c>
      <c r="Y122" s="21">
        <v>0</v>
      </c>
      <c r="Z122" s="19">
        <v>0</v>
      </c>
      <c r="AA122" s="4">
        <f t="shared" si="22"/>
        <v>427997</v>
      </c>
      <c r="AB122" s="21"/>
      <c r="AC122" s="21"/>
      <c r="AD122" s="21">
        <v>0</v>
      </c>
      <c r="AE122" s="21"/>
      <c r="AF122" s="21"/>
      <c r="AG122" s="26">
        <v>0</v>
      </c>
      <c r="AH122" s="26"/>
      <c r="AI122" s="26"/>
      <c r="AJ122" s="50">
        <f t="shared" si="27"/>
        <v>427997</v>
      </c>
      <c r="AK122" s="52" t="str">
        <f t="shared" si="23"/>
        <v xml:space="preserve"> </v>
      </c>
      <c r="AL122" s="52" t="str">
        <f t="shared" si="24"/>
        <v xml:space="preserve"> </v>
      </c>
    </row>
    <row r="123" spans="1:38" ht="15.95" customHeight="1">
      <c r="A123" s="34" t="s">
        <v>175</v>
      </c>
      <c r="B123" s="34" t="s">
        <v>387</v>
      </c>
      <c r="C123" s="34" t="s">
        <v>154</v>
      </c>
      <c r="D123" s="34" t="s">
        <v>390</v>
      </c>
      <c r="E123" s="18">
        <v>467.06</v>
      </c>
      <c r="F123" s="2">
        <f t="shared" si="25"/>
        <v>743559.52</v>
      </c>
      <c r="G123" s="45">
        <v>131555.34</v>
      </c>
      <c r="H123" s="35">
        <v>33350</v>
      </c>
      <c r="I123" s="2">
        <f t="shared" si="14"/>
        <v>25012.5</v>
      </c>
      <c r="J123" s="35">
        <v>36523</v>
      </c>
      <c r="K123" s="35">
        <v>0</v>
      </c>
      <c r="L123" s="35">
        <v>0</v>
      </c>
      <c r="M123" s="35">
        <v>11932</v>
      </c>
      <c r="N123" s="2">
        <f t="shared" si="15"/>
        <v>205022.84</v>
      </c>
      <c r="O123" s="4">
        <f t="shared" si="16"/>
        <v>538537</v>
      </c>
      <c r="P123" s="35">
        <v>253</v>
      </c>
      <c r="Q123" s="35">
        <v>33</v>
      </c>
      <c r="R123" s="4">
        <f t="shared" si="17"/>
        <v>11605</v>
      </c>
      <c r="S123" s="6">
        <f t="shared" si="26"/>
        <v>33689.037799999998</v>
      </c>
      <c r="T123" s="43">
        <v>7835339</v>
      </c>
      <c r="U123" s="6">
        <f t="shared" si="18"/>
        <v>7835.3389999999999</v>
      </c>
      <c r="V123" s="6">
        <f t="shared" si="19"/>
        <v>25853.698799999998</v>
      </c>
      <c r="W123" s="4">
        <f t="shared" si="20"/>
        <v>517074</v>
      </c>
      <c r="X123" s="20">
        <f t="shared" si="21"/>
        <v>1067216</v>
      </c>
      <c r="Y123" s="21">
        <v>0</v>
      </c>
      <c r="Z123" s="19">
        <v>0</v>
      </c>
      <c r="AA123" s="4">
        <f t="shared" si="22"/>
        <v>1067216</v>
      </c>
      <c r="AB123" s="21"/>
      <c r="AC123" s="21"/>
      <c r="AD123" s="21">
        <v>0</v>
      </c>
      <c r="AE123" s="21"/>
      <c r="AF123" s="21"/>
      <c r="AG123" s="26">
        <v>0</v>
      </c>
      <c r="AH123" s="26"/>
      <c r="AI123" s="26"/>
      <c r="AJ123" s="50">
        <f t="shared" si="27"/>
        <v>1067216</v>
      </c>
      <c r="AK123" s="52" t="str">
        <f t="shared" si="23"/>
        <v xml:space="preserve"> </v>
      </c>
      <c r="AL123" s="52" t="str">
        <f t="shared" si="24"/>
        <v xml:space="preserve"> </v>
      </c>
    </row>
    <row r="124" spans="1:38" ht="15.95" customHeight="1">
      <c r="A124" s="34" t="s">
        <v>175</v>
      </c>
      <c r="B124" s="34" t="s">
        <v>387</v>
      </c>
      <c r="C124" s="34" t="s">
        <v>106</v>
      </c>
      <c r="D124" s="34" t="s">
        <v>391</v>
      </c>
      <c r="E124" s="18">
        <v>667.34</v>
      </c>
      <c r="F124" s="2">
        <f t="shared" si="25"/>
        <v>1062405.28</v>
      </c>
      <c r="G124" s="45">
        <v>283259.86</v>
      </c>
      <c r="H124" s="35">
        <v>50649</v>
      </c>
      <c r="I124" s="2">
        <f t="shared" si="14"/>
        <v>37986.75</v>
      </c>
      <c r="J124" s="35">
        <v>55498</v>
      </c>
      <c r="K124" s="35">
        <v>0</v>
      </c>
      <c r="L124" s="35">
        <v>0</v>
      </c>
      <c r="M124" s="35">
        <v>171</v>
      </c>
      <c r="N124" s="2">
        <f t="shared" si="15"/>
        <v>376915.61</v>
      </c>
      <c r="O124" s="4">
        <f t="shared" si="16"/>
        <v>685490</v>
      </c>
      <c r="P124" s="35">
        <v>315</v>
      </c>
      <c r="Q124" s="35">
        <v>33</v>
      </c>
      <c r="R124" s="4">
        <f t="shared" si="17"/>
        <v>14449</v>
      </c>
      <c r="S124" s="6">
        <f t="shared" si="26"/>
        <v>48135.234199999999</v>
      </c>
      <c r="T124" s="43">
        <v>17582859</v>
      </c>
      <c r="U124" s="6">
        <f t="shared" si="18"/>
        <v>17582.859</v>
      </c>
      <c r="V124" s="6">
        <f t="shared" si="19"/>
        <v>30552.375199999999</v>
      </c>
      <c r="W124" s="4">
        <f t="shared" si="20"/>
        <v>611048</v>
      </c>
      <c r="X124" s="20">
        <f t="shared" si="21"/>
        <v>1310987</v>
      </c>
      <c r="Y124" s="21">
        <v>0</v>
      </c>
      <c r="Z124" s="19">
        <v>0</v>
      </c>
      <c r="AA124" s="4">
        <f t="shared" si="22"/>
        <v>1310987</v>
      </c>
      <c r="AB124" s="21"/>
      <c r="AC124" s="21"/>
      <c r="AD124" s="21">
        <v>0</v>
      </c>
      <c r="AE124" s="21"/>
      <c r="AF124" s="21"/>
      <c r="AG124" s="26">
        <v>0</v>
      </c>
      <c r="AH124" s="26"/>
      <c r="AI124" s="26"/>
      <c r="AJ124" s="50">
        <f t="shared" si="27"/>
        <v>1310987</v>
      </c>
      <c r="AK124" s="52" t="str">
        <f t="shared" si="23"/>
        <v xml:space="preserve"> </v>
      </c>
      <c r="AL124" s="52" t="str">
        <f t="shared" si="24"/>
        <v xml:space="preserve"> </v>
      </c>
    </row>
    <row r="125" spans="1:38" ht="15.95" customHeight="1">
      <c r="A125" s="34" t="s">
        <v>175</v>
      </c>
      <c r="B125" s="34" t="s">
        <v>387</v>
      </c>
      <c r="C125" s="34" t="s">
        <v>190</v>
      </c>
      <c r="D125" s="34" t="s">
        <v>392</v>
      </c>
      <c r="E125" s="18">
        <v>2957.51</v>
      </c>
      <c r="F125" s="2">
        <f t="shared" si="25"/>
        <v>4708355.92</v>
      </c>
      <c r="G125" s="45">
        <v>631185.01</v>
      </c>
      <c r="H125" s="35">
        <v>223154</v>
      </c>
      <c r="I125" s="2">
        <f t="shared" si="14"/>
        <v>167365.5</v>
      </c>
      <c r="J125" s="35">
        <v>244373</v>
      </c>
      <c r="K125" s="35">
        <v>131755</v>
      </c>
      <c r="L125" s="35">
        <v>694372</v>
      </c>
      <c r="M125" s="35">
        <v>239766</v>
      </c>
      <c r="N125" s="2">
        <f t="shared" si="15"/>
        <v>2108816.5099999998</v>
      </c>
      <c r="O125" s="4">
        <f t="shared" si="16"/>
        <v>2599539</v>
      </c>
      <c r="P125" s="35">
        <v>1325</v>
      </c>
      <c r="Q125" s="35">
        <v>59</v>
      </c>
      <c r="R125" s="4">
        <f t="shared" si="17"/>
        <v>108663</v>
      </c>
      <c r="S125" s="6">
        <f t="shared" si="26"/>
        <v>213325.19630000001</v>
      </c>
      <c r="T125" s="43">
        <v>39449063</v>
      </c>
      <c r="U125" s="6">
        <f t="shared" si="18"/>
        <v>39449.063000000002</v>
      </c>
      <c r="V125" s="6">
        <f t="shared" si="19"/>
        <v>173876.13330000002</v>
      </c>
      <c r="W125" s="4">
        <f t="shared" si="20"/>
        <v>3477523</v>
      </c>
      <c r="X125" s="20">
        <f t="shared" si="21"/>
        <v>6185725</v>
      </c>
      <c r="Y125" s="21">
        <v>0</v>
      </c>
      <c r="Z125" s="19">
        <v>0</v>
      </c>
      <c r="AA125" s="4">
        <f t="shared" si="22"/>
        <v>6185725</v>
      </c>
      <c r="AB125" s="21"/>
      <c r="AC125" s="21"/>
      <c r="AD125" s="21">
        <v>0</v>
      </c>
      <c r="AE125" s="21"/>
      <c r="AF125" s="21"/>
      <c r="AG125" s="26">
        <v>0</v>
      </c>
      <c r="AH125" s="26"/>
      <c r="AI125" s="26"/>
      <c r="AJ125" s="50">
        <f t="shared" si="27"/>
        <v>6185725</v>
      </c>
      <c r="AK125" s="52" t="str">
        <f t="shared" si="23"/>
        <v xml:space="preserve"> </v>
      </c>
      <c r="AL125" s="52" t="str">
        <f t="shared" si="24"/>
        <v xml:space="preserve"> </v>
      </c>
    </row>
    <row r="126" spans="1:38" ht="15.95" customHeight="1">
      <c r="A126" s="34" t="s">
        <v>175</v>
      </c>
      <c r="B126" s="34" t="s">
        <v>387</v>
      </c>
      <c r="C126" s="34" t="s">
        <v>96</v>
      </c>
      <c r="D126" s="34" t="s">
        <v>393</v>
      </c>
      <c r="E126" s="18">
        <v>2576.25</v>
      </c>
      <c r="F126" s="2">
        <f t="shared" si="25"/>
        <v>4101390</v>
      </c>
      <c r="G126" s="45">
        <v>593063.52</v>
      </c>
      <c r="H126" s="35">
        <v>200944</v>
      </c>
      <c r="I126" s="2">
        <f t="shared" si="14"/>
        <v>150708</v>
      </c>
      <c r="J126" s="35">
        <v>220098</v>
      </c>
      <c r="K126" s="35">
        <v>118224</v>
      </c>
      <c r="L126" s="35">
        <v>600164</v>
      </c>
      <c r="M126" s="35">
        <v>152617</v>
      </c>
      <c r="N126" s="2">
        <f t="shared" si="15"/>
        <v>1834874.52</v>
      </c>
      <c r="O126" s="4">
        <f t="shared" si="16"/>
        <v>2266515</v>
      </c>
      <c r="P126" s="35">
        <v>1233</v>
      </c>
      <c r="Q126" s="35">
        <v>33</v>
      </c>
      <c r="R126" s="4">
        <f t="shared" si="17"/>
        <v>56558</v>
      </c>
      <c r="S126" s="6">
        <f t="shared" si="26"/>
        <v>185824.91250000001</v>
      </c>
      <c r="T126" s="43">
        <v>36853382</v>
      </c>
      <c r="U126" s="6">
        <f t="shared" si="18"/>
        <v>36853.381999999998</v>
      </c>
      <c r="V126" s="6">
        <f t="shared" si="19"/>
        <v>148971.53049999999</v>
      </c>
      <c r="W126" s="4">
        <f t="shared" si="20"/>
        <v>2979431</v>
      </c>
      <c r="X126" s="20">
        <f t="shared" si="21"/>
        <v>5302504</v>
      </c>
      <c r="Y126" s="21">
        <v>0</v>
      </c>
      <c r="Z126" s="19">
        <v>0</v>
      </c>
      <c r="AA126" s="4">
        <f t="shared" si="22"/>
        <v>5302504</v>
      </c>
      <c r="AB126" s="21"/>
      <c r="AC126" s="21"/>
      <c r="AD126" s="21">
        <v>0</v>
      </c>
      <c r="AE126" s="21"/>
      <c r="AF126" s="21"/>
      <c r="AG126" s="26">
        <v>0</v>
      </c>
      <c r="AH126" s="26"/>
      <c r="AI126" s="26"/>
      <c r="AJ126" s="50">
        <f t="shared" si="27"/>
        <v>5302504</v>
      </c>
      <c r="AK126" s="52" t="str">
        <f t="shared" si="23"/>
        <v xml:space="preserve"> </v>
      </c>
      <c r="AL126" s="52" t="str">
        <f t="shared" si="24"/>
        <v xml:space="preserve"> </v>
      </c>
    </row>
    <row r="127" spans="1:38" ht="15.95" customHeight="1">
      <c r="A127" s="34" t="s">
        <v>175</v>
      </c>
      <c r="B127" s="34" t="s">
        <v>387</v>
      </c>
      <c r="C127" s="34" t="s">
        <v>222</v>
      </c>
      <c r="D127" s="34" t="s">
        <v>394</v>
      </c>
      <c r="E127" s="18">
        <v>946.99</v>
      </c>
      <c r="F127" s="2">
        <f t="shared" si="25"/>
        <v>1507608.08</v>
      </c>
      <c r="G127" s="45">
        <v>238195.4</v>
      </c>
      <c r="H127" s="35">
        <v>78447</v>
      </c>
      <c r="I127" s="2">
        <f t="shared" si="14"/>
        <v>58835.25</v>
      </c>
      <c r="J127" s="35">
        <v>85915</v>
      </c>
      <c r="K127" s="35">
        <v>46242</v>
      </c>
      <c r="L127" s="35">
        <v>274462</v>
      </c>
      <c r="M127" s="35">
        <v>37582</v>
      </c>
      <c r="N127" s="2">
        <f t="shared" si="15"/>
        <v>741231.65</v>
      </c>
      <c r="O127" s="4">
        <f t="shared" si="16"/>
        <v>766376</v>
      </c>
      <c r="P127" s="35">
        <v>501</v>
      </c>
      <c r="Q127" s="35">
        <v>33</v>
      </c>
      <c r="R127" s="4">
        <f t="shared" si="17"/>
        <v>22981</v>
      </c>
      <c r="S127" s="6">
        <f t="shared" si="26"/>
        <v>68306.388699999996</v>
      </c>
      <c r="T127" s="43">
        <v>14717152</v>
      </c>
      <c r="U127" s="6">
        <f t="shared" si="18"/>
        <v>14717.152</v>
      </c>
      <c r="V127" s="6">
        <f t="shared" si="19"/>
        <v>53589.236699999994</v>
      </c>
      <c r="W127" s="4">
        <f t="shared" si="20"/>
        <v>1071785</v>
      </c>
      <c r="X127" s="20">
        <f t="shared" si="21"/>
        <v>1861142</v>
      </c>
      <c r="Y127" s="21">
        <v>0</v>
      </c>
      <c r="Z127" s="19">
        <v>0</v>
      </c>
      <c r="AA127" s="4">
        <f t="shared" si="22"/>
        <v>1861142</v>
      </c>
      <c r="AB127" s="21"/>
      <c r="AC127" s="21"/>
      <c r="AD127" s="21">
        <v>0</v>
      </c>
      <c r="AE127" s="21"/>
      <c r="AF127" s="21"/>
      <c r="AG127" s="26">
        <v>0</v>
      </c>
      <c r="AH127" s="26"/>
      <c r="AI127" s="26"/>
      <c r="AJ127" s="50">
        <f t="shared" si="27"/>
        <v>1861142</v>
      </c>
      <c r="AK127" s="52" t="str">
        <f t="shared" si="23"/>
        <v xml:space="preserve"> </v>
      </c>
      <c r="AL127" s="52" t="str">
        <f t="shared" si="24"/>
        <v xml:space="preserve"> </v>
      </c>
    </row>
    <row r="128" spans="1:38" ht="15.95" customHeight="1">
      <c r="A128" s="34" t="s">
        <v>175</v>
      </c>
      <c r="B128" s="34" t="s">
        <v>387</v>
      </c>
      <c r="C128" s="34" t="s">
        <v>237</v>
      </c>
      <c r="D128" s="34" t="s">
        <v>395</v>
      </c>
      <c r="E128" s="18">
        <v>607.4</v>
      </c>
      <c r="F128" s="2">
        <f t="shared" si="25"/>
        <v>966980.79999999993</v>
      </c>
      <c r="G128" s="45">
        <v>151890.66</v>
      </c>
      <c r="H128" s="35">
        <v>50269</v>
      </c>
      <c r="I128" s="2">
        <f t="shared" si="14"/>
        <v>37701.75</v>
      </c>
      <c r="J128" s="35">
        <v>55051</v>
      </c>
      <c r="K128" s="35">
        <v>29661</v>
      </c>
      <c r="L128" s="35">
        <v>178472</v>
      </c>
      <c r="M128" s="35">
        <v>162062</v>
      </c>
      <c r="N128" s="2">
        <f t="shared" si="15"/>
        <v>614838.41</v>
      </c>
      <c r="O128" s="4">
        <f t="shared" si="16"/>
        <v>352142</v>
      </c>
      <c r="P128" s="35">
        <v>339</v>
      </c>
      <c r="Q128" s="35">
        <v>70</v>
      </c>
      <c r="R128" s="4">
        <f t="shared" si="17"/>
        <v>32985</v>
      </c>
      <c r="S128" s="6">
        <f t="shared" si="26"/>
        <v>43811.762000000002</v>
      </c>
      <c r="T128" s="43">
        <v>9272934</v>
      </c>
      <c r="U128" s="6">
        <f t="shared" si="18"/>
        <v>9272.9339999999993</v>
      </c>
      <c r="V128" s="6">
        <f t="shared" si="19"/>
        <v>34538.828000000001</v>
      </c>
      <c r="W128" s="4">
        <f t="shared" si="20"/>
        <v>690777</v>
      </c>
      <c r="X128" s="20">
        <f t="shared" si="21"/>
        <v>1075904</v>
      </c>
      <c r="Y128" s="21">
        <v>0</v>
      </c>
      <c r="Z128" s="19">
        <v>0</v>
      </c>
      <c r="AA128" s="4">
        <f t="shared" si="22"/>
        <v>1075904</v>
      </c>
      <c r="AB128" s="21"/>
      <c r="AC128" s="21"/>
      <c r="AD128" s="21">
        <v>0</v>
      </c>
      <c r="AE128" s="21"/>
      <c r="AF128" s="21"/>
      <c r="AG128" s="26">
        <v>0</v>
      </c>
      <c r="AH128" s="26"/>
      <c r="AI128" s="26"/>
      <c r="AJ128" s="50">
        <f t="shared" si="27"/>
        <v>1075904</v>
      </c>
      <c r="AK128" s="52" t="str">
        <f t="shared" si="23"/>
        <v xml:space="preserve"> </v>
      </c>
      <c r="AL128" s="52" t="str">
        <f t="shared" si="24"/>
        <v xml:space="preserve"> </v>
      </c>
    </row>
    <row r="129" spans="1:38" ht="15.95" customHeight="1">
      <c r="A129" s="34" t="s">
        <v>175</v>
      </c>
      <c r="B129" s="34" t="s">
        <v>387</v>
      </c>
      <c r="C129" s="34" t="s">
        <v>39</v>
      </c>
      <c r="D129" s="34" t="s">
        <v>396</v>
      </c>
      <c r="E129" s="18">
        <v>1123.72</v>
      </c>
      <c r="F129" s="2">
        <f t="shared" si="25"/>
        <v>1788962.24</v>
      </c>
      <c r="G129" s="45">
        <v>505773.14</v>
      </c>
      <c r="H129" s="35">
        <v>88319</v>
      </c>
      <c r="I129" s="2">
        <f t="shared" si="14"/>
        <v>66239.25</v>
      </c>
      <c r="J129" s="35">
        <v>96754</v>
      </c>
      <c r="K129" s="35">
        <v>51814</v>
      </c>
      <c r="L129" s="35">
        <v>203900</v>
      </c>
      <c r="M129" s="35">
        <v>5316</v>
      </c>
      <c r="N129" s="2">
        <f t="shared" si="15"/>
        <v>929796.39</v>
      </c>
      <c r="O129" s="4">
        <f t="shared" si="16"/>
        <v>859166</v>
      </c>
      <c r="P129" s="35">
        <v>481</v>
      </c>
      <c r="Q129" s="35">
        <v>33</v>
      </c>
      <c r="R129" s="4">
        <f t="shared" si="17"/>
        <v>22063</v>
      </c>
      <c r="S129" s="6">
        <f t="shared" si="26"/>
        <v>81053.923599999995</v>
      </c>
      <c r="T129" s="43">
        <v>31950293</v>
      </c>
      <c r="U129" s="6">
        <f t="shared" si="18"/>
        <v>31950.293000000001</v>
      </c>
      <c r="V129" s="6">
        <f t="shared" si="19"/>
        <v>49103.630599999989</v>
      </c>
      <c r="W129" s="4">
        <f t="shared" si="20"/>
        <v>982073</v>
      </c>
      <c r="X129" s="20">
        <f t="shared" si="21"/>
        <v>1863302</v>
      </c>
      <c r="Y129" s="21">
        <v>0</v>
      </c>
      <c r="Z129" s="19">
        <v>0</v>
      </c>
      <c r="AA129" s="4">
        <f t="shared" si="22"/>
        <v>1863302</v>
      </c>
      <c r="AB129" s="21"/>
      <c r="AC129" s="21"/>
      <c r="AD129" s="21">
        <v>0</v>
      </c>
      <c r="AE129" s="21"/>
      <c r="AF129" s="21"/>
      <c r="AG129" s="26">
        <v>0</v>
      </c>
      <c r="AH129" s="26"/>
      <c r="AI129" s="26"/>
      <c r="AJ129" s="50">
        <f t="shared" si="27"/>
        <v>1863302</v>
      </c>
      <c r="AK129" s="52" t="str">
        <f t="shared" si="23"/>
        <v xml:space="preserve"> </v>
      </c>
      <c r="AL129" s="52" t="str">
        <f t="shared" si="24"/>
        <v xml:space="preserve"> </v>
      </c>
    </row>
    <row r="130" spans="1:38" ht="15.95" customHeight="1">
      <c r="A130" s="34" t="s">
        <v>175</v>
      </c>
      <c r="B130" s="34" t="s">
        <v>387</v>
      </c>
      <c r="C130" s="34" t="s">
        <v>26</v>
      </c>
      <c r="D130" s="34" t="s">
        <v>397</v>
      </c>
      <c r="E130" s="18">
        <v>494.95</v>
      </c>
      <c r="F130" s="2">
        <f t="shared" si="25"/>
        <v>787960.4</v>
      </c>
      <c r="G130" s="45">
        <v>76019.259999999995</v>
      </c>
      <c r="H130" s="35">
        <v>33982</v>
      </c>
      <c r="I130" s="2">
        <f t="shared" si="14"/>
        <v>25486.5</v>
      </c>
      <c r="J130" s="35">
        <v>37185</v>
      </c>
      <c r="K130" s="35">
        <v>20313</v>
      </c>
      <c r="L130" s="35">
        <v>135098</v>
      </c>
      <c r="M130" s="35">
        <v>65975</v>
      </c>
      <c r="N130" s="2">
        <f t="shared" si="15"/>
        <v>360076.76</v>
      </c>
      <c r="O130" s="4">
        <f t="shared" si="16"/>
        <v>427884</v>
      </c>
      <c r="P130" s="35">
        <v>126</v>
      </c>
      <c r="Q130" s="35">
        <v>86</v>
      </c>
      <c r="R130" s="4">
        <f t="shared" si="17"/>
        <v>15062</v>
      </c>
      <c r="S130" s="6">
        <f t="shared" si="26"/>
        <v>35700.743499999997</v>
      </c>
      <c r="T130" s="43">
        <v>4745465</v>
      </c>
      <c r="U130" s="6">
        <f t="shared" si="18"/>
        <v>4745.4650000000001</v>
      </c>
      <c r="V130" s="6">
        <f t="shared" si="19"/>
        <v>30955.278499999997</v>
      </c>
      <c r="W130" s="4">
        <f t="shared" si="20"/>
        <v>619106</v>
      </c>
      <c r="X130" s="20">
        <f t="shared" si="21"/>
        <v>1062052</v>
      </c>
      <c r="Y130" s="21">
        <v>0</v>
      </c>
      <c r="Z130" s="19">
        <v>0</v>
      </c>
      <c r="AA130" s="4">
        <f t="shared" si="22"/>
        <v>1062052</v>
      </c>
      <c r="AB130" s="21"/>
      <c r="AC130" s="21"/>
      <c r="AD130" s="21">
        <v>0</v>
      </c>
      <c r="AE130" s="21"/>
      <c r="AF130" s="21"/>
      <c r="AG130" s="26">
        <v>0</v>
      </c>
      <c r="AH130" s="26"/>
      <c r="AI130" s="26"/>
      <c r="AJ130" s="50">
        <f t="shared" si="27"/>
        <v>1062052</v>
      </c>
      <c r="AK130" s="52" t="str">
        <f t="shared" si="23"/>
        <v xml:space="preserve"> </v>
      </c>
      <c r="AL130" s="52" t="str">
        <f t="shared" si="24"/>
        <v xml:space="preserve"> </v>
      </c>
    </row>
    <row r="131" spans="1:38" ht="15.95" customHeight="1">
      <c r="A131" s="34" t="s">
        <v>175</v>
      </c>
      <c r="B131" s="34" t="s">
        <v>387</v>
      </c>
      <c r="C131" s="34" t="s">
        <v>133</v>
      </c>
      <c r="D131" s="34" t="s">
        <v>398</v>
      </c>
      <c r="E131" s="18">
        <v>638.11</v>
      </c>
      <c r="F131" s="2">
        <f t="shared" si="25"/>
        <v>1015871.12</v>
      </c>
      <c r="G131" s="45">
        <v>394726.08</v>
      </c>
      <c r="H131" s="35">
        <v>52048</v>
      </c>
      <c r="I131" s="2">
        <f t="shared" si="14"/>
        <v>39036</v>
      </c>
      <c r="J131" s="35">
        <v>56986</v>
      </c>
      <c r="K131" s="35">
        <v>30821</v>
      </c>
      <c r="L131" s="35">
        <v>177814</v>
      </c>
      <c r="M131" s="35">
        <v>53148</v>
      </c>
      <c r="N131" s="2">
        <f t="shared" si="15"/>
        <v>752531.08000000007</v>
      </c>
      <c r="O131" s="4">
        <f t="shared" si="16"/>
        <v>263340</v>
      </c>
      <c r="P131" s="35">
        <v>281</v>
      </c>
      <c r="Q131" s="35">
        <v>86</v>
      </c>
      <c r="R131" s="4">
        <f t="shared" si="17"/>
        <v>33591</v>
      </c>
      <c r="S131" s="6">
        <f t="shared" si="26"/>
        <v>46026.874300000003</v>
      </c>
      <c r="T131" s="43">
        <v>25351707</v>
      </c>
      <c r="U131" s="6">
        <f t="shared" si="18"/>
        <v>25351.706999999999</v>
      </c>
      <c r="V131" s="6">
        <f t="shared" si="19"/>
        <v>20675.167300000005</v>
      </c>
      <c r="W131" s="4">
        <f t="shared" si="20"/>
        <v>413503</v>
      </c>
      <c r="X131" s="20">
        <f t="shared" si="21"/>
        <v>710434</v>
      </c>
      <c r="Y131" s="21">
        <v>0</v>
      </c>
      <c r="Z131" s="19">
        <v>0</v>
      </c>
      <c r="AA131" s="4">
        <f t="shared" si="22"/>
        <v>710434</v>
      </c>
      <c r="AB131" s="21"/>
      <c r="AC131" s="21"/>
      <c r="AD131" s="21">
        <v>0</v>
      </c>
      <c r="AE131" s="21"/>
      <c r="AF131" s="21"/>
      <c r="AG131" s="26">
        <v>0</v>
      </c>
      <c r="AH131" s="26"/>
      <c r="AI131" s="26"/>
      <c r="AJ131" s="50">
        <f t="shared" si="27"/>
        <v>710434</v>
      </c>
      <c r="AK131" s="52" t="str">
        <f t="shared" si="23"/>
        <v xml:space="preserve"> </v>
      </c>
      <c r="AL131" s="52" t="str">
        <f t="shared" si="24"/>
        <v xml:space="preserve"> </v>
      </c>
    </row>
    <row r="132" spans="1:38" ht="15.95" customHeight="1">
      <c r="A132" s="34" t="s">
        <v>175</v>
      </c>
      <c r="B132" s="34" t="s">
        <v>387</v>
      </c>
      <c r="C132" s="34" t="s">
        <v>192</v>
      </c>
      <c r="D132" s="34" t="s">
        <v>399</v>
      </c>
      <c r="E132" s="18">
        <v>1772.29</v>
      </c>
      <c r="F132" s="2">
        <f t="shared" si="25"/>
        <v>2821485.68</v>
      </c>
      <c r="G132" s="45">
        <v>512005.65</v>
      </c>
      <c r="H132" s="35">
        <v>145144</v>
      </c>
      <c r="I132" s="2">
        <f t="shared" ref="I132:I195" si="28">ROUND(H132*0.75,2)</f>
        <v>108858</v>
      </c>
      <c r="J132" s="35">
        <v>158939</v>
      </c>
      <c r="K132" s="35">
        <v>85755</v>
      </c>
      <c r="L132" s="35">
        <v>473364</v>
      </c>
      <c r="M132" s="35">
        <v>122600</v>
      </c>
      <c r="N132" s="2">
        <f t="shared" ref="N132:N195" si="29">SUM(G132+I132+J132+K132+L132+M132)</f>
        <v>1461521.65</v>
      </c>
      <c r="O132" s="4">
        <f t="shared" ref="O132:O195" si="30">IF(F132&gt;N132,ROUND(SUM(F132-N132),0),0)</f>
        <v>1359964</v>
      </c>
      <c r="P132" s="35">
        <v>765</v>
      </c>
      <c r="Q132" s="35">
        <v>59</v>
      </c>
      <c r="R132" s="4">
        <f t="shared" ref="R132:R195" si="31">ROUND(SUM(P132*Q132*1.39),0)</f>
        <v>62738</v>
      </c>
      <c r="S132" s="6">
        <f t="shared" si="26"/>
        <v>127835.27770000001</v>
      </c>
      <c r="T132" s="43">
        <v>31703136</v>
      </c>
      <c r="U132" s="6">
        <f t="shared" ref="U132:U195" si="32">ROUND(T132/1000,4)</f>
        <v>31703.135999999999</v>
      </c>
      <c r="V132" s="6">
        <f t="shared" ref="V132:V195" si="33">IF(S132-U132&lt;0,0,S132-U132)</f>
        <v>96132.141700000007</v>
      </c>
      <c r="W132" s="4">
        <f t="shared" ref="W132:W195" si="34">IF(V132&gt;0,ROUND(SUM(V132*$W$3),0),0)</f>
        <v>1922643</v>
      </c>
      <c r="X132" s="20">
        <f t="shared" ref="X132:X195" si="35">SUM(O132+R132+W132)</f>
        <v>3345345</v>
      </c>
      <c r="Y132" s="21">
        <v>0</v>
      </c>
      <c r="Z132" s="19">
        <v>0</v>
      </c>
      <c r="AA132" s="4">
        <f t="shared" ref="AA132:AA195" si="36">ROUND(X132+Z132,0)</f>
        <v>3345345</v>
      </c>
      <c r="AB132" s="21"/>
      <c r="AC132" s="21"/>
      <c r="AD132" s="21">
        <v>0</v>
      </c>
      <c r="AE132" s="21"/>
      <c r="AF132" s="21"/>
      <c r="AG132" s="26">
        <v>0</v>
      </c>
      <c r="AH132" s="26"/>
      <c r="AI132" s="26"/>
      <c r="AJ132" s="50">
        <f t="shared" si="27"/>
        <v>3345345</v>
      </c>
      <c r="AK132" s="52" t="str">
        <f t="shared" ref="AK132:AK195" si="37">IF(O132&gt;0," ",1)</f>
        <v xml:space="preserve"> </v>
      </c>
      <c r="AL132" s="52" t="str">
        <f t="shared" ref="AL132:AL195" si="38">IF(W132&gt;0," ",1)</f>
        <v xml:space="preserve"> </v>
      </c>
    </row>
    <row r="133" spans="1:38" ht="15.95" customHeight="1">
      <c r="A133" s="34" t="s">
        <v>175</v>
      </c>
      <c r="B133" s="34" t="s">
        <v>387</v>
      </c>
      <c r="C133" s="34" t="s">
        <v>27</v>
      </c>
      <c r="D133" s="34" t="s">
        <v>400</v>
      </c>
      <c r="E133" s="18">
        <v>6384.11</v>
      </c>
      <c r="F133" s="2">
        <f t="shared" ref="F133:F196" si="39">SUM(E133*$F$3)</f>
        <v>10163503.119999999</v>
      </c>
      <c r="G133" s="45">
        <v>2509075.9900000002</v>
      </c>
      <c r="H133" s="35">
        <v>514308</v>
      </c>
      <c r="I133" s="2">
        <f t="shared" si="28"/>
        <v>385731</v>
      </c>
      <c r="J133" s="35">
        <v>563173</v>
      </c>
      <c r="K133" s="35">
        <v>303998</v>
      </c>
      <c r="L133" s="35">
        <v>1753609</v>
      </c>
      <c r="M133" s="35">
        <v>0</v>
      </c>
      <c r="N133" s="2">
        <f t="shared" si="29"/>
        <v>5515586.9900000002</v>
      </c>
      <c r="O133" s="4">
        <f t="shared" si="30"/>
        <v>4647916</v>
      </c>
      <c r="P133" s="35">
        <v>2644</v>
      </c>
      <c r="Q133" s="35">
        <v>33</v>
      </c>
      <c r="R133" s="4">
        <f t="shared" si="31"/>
        <v>121280</v>
      </c>
      <c r="S133" s="6">
        <f t="shared" ref="S133:S196" si="40">ROUND(SUM(E133*$S$3),4)</f>
        <v>460485.85430000001</v>
      </c>
      <c r="T133" s="43">
        <v>159003548</v>
      </c>
      <c r="U133" s="6">
        <f t="shared" si="32"/>
        <v>159003.54800000001</v>
      </c>
      <c r="V133" s="6">
        <f t="shared" si="33"/>
        <v>301482.3063</v>
      </c>
      <c r="W133" s="4">
        <f t="shared" si="34"/>
        <v>6029646</v>
      </c>
      <c r="X133" s="20">
        <f t="shared" si="35"/>
        <v>10798842</v>
      </c>
      <c r="Y133" s="21">
        <v>0</v>
      </c>
      <c r="Z133" s="19">
        <v>0</v>
      </c>
      <c r="AA133" s="4">
        <f t="shared" si="36"/>
        <v>10798842</v>
      </c>
      <c r="AB133" s="21"/>
      <c r="AC133" s="21"/>
      <c r="AD133" s="21">
        <v>0</v>
      </c>
      <c r="AE133" s="21"/>
      <c r="AF133" s="21"/>
      <c r="AG133" s="26">
        <v>0</v>
      </c>
      <c r="AH133" s="26"/>
      <c r="AI133" s="26"/>
      <c r="AJ133" s="50">
        <f t="shared" ref="AJ133:AJ196" si="41">SUM(AA133-AB133-AC133-AD133-AE133-AF133+AG133-AH133+AI133)</f>
        <v>10798842</v>
      </c>
      <c r="AK133" s="52" t="str">
        <f t="shared" si="37"/>
        <v xml:space="preserve"> </v>
      </c>
      <c r="AL133" s="52" t="str">
        <f t="shared" si="38"/>
        <v xml:space="preserve"> </v>
      </c>
    </row>
    <row r="134" spans="1:38" ht="15.95" customHeight="1">
      <c r="A134" s="34" t="s">
        <v>175</v>
      </c>
      <c r="B134" s="34" t="s">
        <v>387</v>
      </c>
      <c r="C134" s="34" t="s">
        <v>118</v>
      </c>
      <c r="D134" s="34" t="s">
        <v>401</v>
      </c>
      <c r="E134" s="18">
        <v>986.82</v>
      </c>
      <c r="F134" s="2">
        <f t="shared" si="39"/>
        <v>1571017.4400000002</v>
      </c>
      <c r="G134" s="45">
        <v>285895.40000000002</v>
      </c>
      <c r="H134" s="35">
        <v>79336</v>
      </c>
      <c r="I134" s="2">
        <f t="shared" si="28"/>
        <v>59502</v>
      </c>
      <c r="J134" s="35">
        <v>86883</v>
      </c>
      <c r="K134" s="35">
        <v>46809</v>
      </c>
      <c r="L134" s="35">
        <v>272755</v>
      </c>
      <c r="M134" s="35">
        <v>17083</v>
      </c>
      <c r="N134" s="2">
        <f t="shared" si="29"/>
        <v>768927.4</v>
      </c>
      <c r="O134" s="4">
        <f t="shared" si="30"/>
        <v>802090</v>
      </c>
      <c r="P134" s="35">
        <v>511</v>
      </c>
      <c r="Q134" s="35">
        <v>55</v>
      </c>
      <c r="R134" s="4">
        <f t="shared" si="31"/>
        <v>39066</v>
      </c>
      <c r="S134" s="6">
        <f t="shared" si="40"/>
        <v>71179.3266</v>
      </c>
      <c r="T134" s="43">
        <v>18240345</v>
      </c>
      <c r="U134" s="6">
        <f t="shared" si="32"/>
        <v>18240.345000000001</v>
      </c>
      <c r="V134" s="6">
        <f t="shared" si="33"/>
        <v>52938.981599999999</v>
      </c>
      <c r="W134" s="4">
        <f t="shared" si="34"/>
        <v>1058780</v>
      </c>
      <c r="X134" s="20">
        <f t="shared" si="35"/>
        <v>1899936</v>
      </c>
      <c r="Y134" s="21">
        <v>0</v>
      </c>
      <c r="Z134" s="19">
        <v>0</v>
      </c>
      <c r="AA134" s="4">
        <f t="shared" si="36"/>
        <v>1899936</v>
      </c>
      <c r="AB134" s="21"/>
      <c r="AC134" s="21"/>
      <c r="AD134" s="21">
        <v>0</v>
      </c>
      <c r="AE134" s="21"/>
      <c r="AF134" s="21"/>
      <c r="AG134" s="26">
        <v>0</v>
      </c>
      <c r="AH134" s="26"/>
      <c r="AI134" s="26"/>
      <c r="AJ134" s="50">
        <f t="shared" si="41"/>
        <v>1899936</v>
      </c>
      <c r="AK134" s="52" t="str">
        <f t="shared" si="37"/>
        <v xml:space="preserve"> </v>
      </c>
      <c r="AL134" s="52" t="str">
        <f t="shared" si="38"/>
        <v xml:space="preserve"> </v>
      </c>
    </row>
    <row r="135" spans="1:38" ht="15.95" customHeight="1">
      <c r="A135" s="34" t="s">
        <v>181</v>
      </c>
      <c r="B135" s="34" t="s">
        <v>402</v>
      </c>
      <c r="C135" s="34" t="s">
        <v>222</v>
      </c>
      <c r="D135" s="34" t="s">
        <v>403</v>
      </c>
      <c r="E135" s="18">
        <v>843.03</v>
      </c>
      <c r="F135" s="2">
        <f t="shared" si="39"/>
        <v>1342103.76</v>
      </c>
      <c r="G135" s="45">
        <v>446626.62</v>
      </c>
      <c r="H135" s="35">
        <v>75446</v>
      </c>
      <c r="I135" s="2">
        <f t="shared" si="28"/>
        <v>56584.5</v>
      </c>
      <c r="J135" s="35">
        <v>58094</v>
      </c>
      <c r="K135" s="35">
        <v>61704</v>
      </c>
      <c r="L135" s="35">
        <v>220785</v>
      </c>
      <c r="M135" s="35">
        <v>151870</v>
      </c>
      <c r="N135" s="2">
        <f t="shared" si="29"/>
        <v>995664.12</v>
      </c>
      <c r="O135" s="4">
        <f t="shared" si="30"/>
        <v>346440</v>
      </c>
      <c r="P135" s="35">
        <v>284</v>
      </c>
      <c r="Q135" s="35">
        <v>97</v>
      </c>
      <c r="R135" s="4">
        <f t="shared" si="31"/>
        <v>38292</v>
      </c>
      <c r="S135" s="6">
        <f t="shared" si="40"/>
        <v>60807.753900000003</v>
      </c>
      <c r="T135" s="43">
        <v>27740784</v>
      </c>
      <c r="U135" s="6">
        <f t="shared" si="32"/>
        <v>27740.784</v>
      </c>
      <c r="V135" s="6">
        <f t="shared" si="33"/>
        <v>33066.969900000004</v>
      </c>
      <c r="W135" s="4">
        <f t="shared" si="34"/>
        <v>661339</v>
      </c>
      <c r="X135" s="20">
        <f t="shared" si="35"/>
        <v>1046071</v>
      </c>
      <c r="Y135" s="21">
        <v>0</v>
      </c>
      <c r="Z135" s="19">
        <v>0</v>
      </c>
      <c r="AA135" s="4">
        <f t="shared" si="36"/>
        <v>1046071</v>
      </c>
      <c r="AB135" s="21"/>
      <c r="AC135" s="21"/>
      <c r="AD135" s="21">
        <v>0</v>
      </c>
      <c r="AE135" s="21"/>
      <c r="AF135" s="21"/>
      <c r="AG135" s="26">
        <v>0</v>
      </c>
      <c r="AH135" s="26"/>
      <c r="AI135" s="26"/>
      <c r="AJ135" s="50">
        <f t="shared" si="41"/>
        <v>1046071</v>
      </c>
      <c r="AK135" s="52" t="str">
        <f t="shared" si="37"/>
        <v xml:space="preserve"> </v>
      </c>
      <c r="AL135" s="52" t="str">
        <f t="shared" si="38"/>
        <v xml:space="preserve"> </v>
      </c>
    </row>
    <row r="136" spans="1:38" ht="15.95" customHeight="1">
      <c r="A136" s="34" t="s">
        <v>181</v>
      </c>
      <c r="B136" s="34" t="s">
        <v>402</v>
      </c>
      <c r="C136" s="34" t="s">
        <v>56</v>
      </c>
      <c r="D136" s="34" t="s">
        <v>404</v>
      </c>
      <c r="E136" s="18">
        <v>972.84</v>
      </c>
      <c r="F136" s="2">
        <f t="shared" si="39"/>
        <v>1548761.28</v>
      </c>
      <c r="G136" s="45">
        <v>742564.31</v>
      </c>
      <c r="H136" s="35">
        <v>89855</v>
      </c>
      <c r="I136" s="2">
        <f t="shared" si="28"/>
        <v>67391.25</v>
      </c>
      <c r="J136" s="35">
        <v>69000</v>
      </c>
      <c r="K136" s="35">
        <v>73654</v>
      </c>
      <c r="L136" s="35">
        <v>274242</v>
      </c>
      <c r="M136" s="35">
        <v>133446</v>
      </c>
      <c r="N136" s="2">
        <f t="shared" si="29"/>
        <v>1360297.56</v>
      </c>
      <c r="O136" s="4">
        <f t="shared" si="30"/>
        <v>188464</v>
      </c>
      <c r="P136" s="35">
        <v>197</v>
      </c>
      <c r="Q136" s="35">
        <v>152</v>
      </c>
      <c r="R136" s="4">
        <f t="shared" si="31"/>
        <v>41622</v>
      </c>
      <c r="S136" s="6">
        <f t="shared" si="40"/>
        <v>70170.949200000003</v>
      </c>
      <c r="T136" s="43">
        <v>45135858</v>
      </c>
      <c r="U136" s="6">
        <f t="shared" si="32"/>
        <v>45135.858</v>
      </c>
      <c r="V136" s="6">
        <f t="shared" si="33"/>
        <v>25035.091200000003</v>
      </c>
      <c r="W136" s="4">
        <f t="shared" si="34"/>
        <v>500702</v>
      </c>
      <c r="X136" s="20">
        <f t="shared" si="35"/>
        <v>730788</v>
      </c>
      <c r="Y136" s="21">
        <v>0</v>
      </c>
      <c r="Z136" s="19">
        <v>0</v>
      </c>
      <c r="AA136" s="4">
        <f t="shared" si="36"/>
        <v>730788</v>
      </c>
      <c r="AB136" s="21"/>
      <c r="AC136" s="21"/>
      <c r="AD136" s="21">
        <v>0</v>
      </c>
      <c r="AE136" s="21"/>
      <c r="AF136" s="21"/>
      <c r="AG136" s="26">
        <v>0</v>
      </c>
      <c r="AH136" s="26"/>
      <c r="AI136" s="26"/>
      <c r="AJ136" s="50">
        <f t="shared" si="41"/>
        <v>730788</v>
      </c>
      <c r="AK136" s="52" t="str">
        <f t="shared" si="37"/>
        <v xml:space="preserve"> </v>
      </c>
      <c r="AL136" s="52" t="str">
        <f t="shared" si="38"/>
        <v xml:space="preserve"> </v>
      </c>
    </row>
    <row r="137" spans="1:38" ht="15.95" customHeight="1">
      <c r="A137" s="34" t="s">
        <v>181</v>
      </c>
      <c r="B137" s="34" t="s">
        <v>402</v>
      </c>
      <c r="C137" s="34" t="s">
        <v>88</v>
      </c>
      <c r="D137" s="34" t="s">
        <v>405</v>
      </c>
      <c r="E137" s="18">
        <v>3443.71</v>
      </c>
      <c r="F137" s="2">
        <f t="shared" si="39"/>
        <v>5482386.3200000003</v>
      </c>
      <c r="G137" s="45">
        <v>1546339.49</v>
      </c>
      <c r="H137" s="35">
        <v>409893</v>
      </c>
      <c r="I137" s="2">
        <f t="shared" si="28"/>
        <v>307419.75</v>
      </c>
      <c r="J137" s="35">
        <v>315495</v>
      </c>
      <c r="K137" s="35">
        <v>335340</v>
      </c>
      <c r="L137" s="35">
        <v>891636</v>
      </c>
      <c r="M137" s="35">
        <v>97178</v>
      </c>
      <c r="N137" s="2">
        <f t="shared" si="29"/>
        <v>3493408.24</v>
      </c>
      <c r="O137" s="4">
        <f t="shared" si="30"/>
        <v>1988978</v>
      </c>
      <c r="P137" s="35">
        <v>1416</v>
      </c>
      <c r="Q137" s="35">
        <v>37</v>
      </c>
      <c r="R137" s="4">
        <f t="shared" si="31"/>
        <v>72825</v>
      </c>
      <c r="S137" s="6">
        <f t="shared" si="40"/>
        <v>248394.80230000001</v>
      </c>
      <c r="T137" s="43">
        <v>97703155</v>
      </c>
      <c r="U137" s="6">
        <f t="shared" si="32"/>
        <v>97703.154999999999</v>
      </c>
      <c r="V137" s="6">
        <f t="shared" si="33"/>
        <v>150691.64730000001</v>
      </c>
      <c r="W137" s="4">
        <f t="shared" si="34"/>
        <v>3013833</v>
      </c>
      <c r="X137" s="20">
        <f t="shared" si="35"/>
        <v>5075636</v>
      </c>
      <c r="Y137" s="21">
        <v>0</v>
      </c>
      <c r="Z137" s="19">
        <v>0</v>
      </c>
      <c r="AA137" s="4">
        <f t="shared" si="36"/>
        <v>5075636</v>
      </c>
      <c r="AB137" s="21"/>
      <c r="AC137" s="21"/>
      <c r="AD137" s="21">
        <v>0</v>
      </c>
      <c r="AE137" s="21"/>
      <c r="AF137" s="21"/>
      <c r="AG137" s="26">
        <v>0</v>
      </c>
      <c r="AH137" s="26"/>
      <c r="AI137" s="26"/>
      <c r="AJ137" s="50">
        <f t="shared" si="41"/>
        <v>5075636</v>
      </c>
      <c r="AK137" s="52" t="str">
        <f t="shared" si="37"/>
        <v xml:space="preserve"> </v>
      </c>
      <c r="AL137" s="52" t="str">
        <f t="shared" si="38"/>
        <v xml:space="preserve"> </v>
      </c>
    </row>
    <row r="138" spans="1:38" ht="15.95" customHeight="1">
      <c r="A138" s="34" t="s">
        <v>181</v>
      </c>
      <c r="B138" s="34" t="s">
        <v>402</v>
      </c>
      <c r="C138" s="34" t="s">
        <v>150</v>
      </c>
      <c r="D138" s="34" t="s">
        <v>406</v>
      </c>
      <c r="E138" s="18">
        <v>3924.92</v>
      </c>
      <c r="F138" s="2">
        <f t="shared" si="39"/>
        <v>6248472.6399999997</v>
      </c>
      <c r="G138" s="45">
        <v>1128168</v>
      </c>
      <c r="H138" s="35">
        <v>438358</v>
      </c>
      <c r="I138" s="2">
        <f t="shared" si="28"/>
        <v>328768.5</v>
      </c>
      <c r="J138" s="35">
        <v>337020</v>
      </c>
      <c r="K138" s="35">
        <v>358965</v>
      </c>
      <c r="L138" s="35">
        <v>930861</v>
      </c>
      <c r="M138" s="35">
        <v>77765</v>
      </c>
      <c r="N138" s="2">
        <f t="shared" si="29"/>
        <v>3161547.5</v>
      </c>
      <c r="O138" s="4">
        <f t="shared" si="30"/>
        <v>3086925</v>
      </c>
      <c r="P138" s="35">
        <v>768</v>
      </c>
      <c r="Q138" s="35">
        <v>57</v>
      </c>
      <c r="R138" s="4">
        <f t="shared" si="31"/>
        <v>60849</v>
      </c>
      <c r="S138" s="6">
        <f t="shared" si="40"/>
        <v>283104.47960000002</v>
      </c>
      <c r="T138" s="43">
        <v>70958464</v>
      </c>
      <c r="U138" s="6">
        <f t="shared" si="32"/>
        <v>70958.464000000007</v>
      </c>
      <c r="V138" s="6">
        <f t="shared" si="33"/>
        <v>212146.01560000001</v>
      </c>
      <c r="W138" s="4">
        <f t="shared" si="34"/>
        <v>4242920</v>
      </c>
      <c r="X138" s="20">
        <f t="shared" si="35"/>
        <v>7390694</v>
      </c>
      <c r="Y138" s="21">
        <v>0</v>
      </c>
      <c r="Z138" s="19">
        <v>0</v>
      </c>
      <c r="AA138" s="4">
        <f t="shared" si="36"/>
        <v>7390694</v>
      </c>
      <c r="AB138" s="21"/>
      <c r="AC138" s="21"/>
      <c r="AD138" s="21">
        <v>0</v>
      </c>
      <c r="AE138" s="21"/>
      <c r="AF138" s="21"/>
      <c r="AG138" s="26">
        <v>0</v>
      </c>
      <c r="AH138" s="26"/>
      <c r="AI138" s="26"/>
      <c r="AJ138" s="50">
        <f t="shared" si="41"/>
        <v>7390694</v>
      </c>
      <c r="AK138" s="52" t="str">
        <f t="shared" si="37"/>
        <v xml:space="preserve"> </v>
      </c>
      <c r="AL138" s="52" t="str">
        <f t="shared" si="38"/>
        <v xml:space="preserve"> </v>
      </c>
    </row>
    <row r="139" spans="1:38" ht="15.95" customHeight="1">
      <c r="A139" s="34" t="s">
        <v>11</v>
      </c>
      <c r="B139" s="34" t="s">
        <v>407</v>
      </c>
      <c r="C139" s="34" t="s">
        <v>149</v>
      </c>
      <c r="D139" s="34" t="s">
        <v>408</v>
      </c>
      <c r="E139" s="18">
        <v>233.97</v>
      </c>
      <c r="F139" s="2">
        <f t="shared" si="39"/>
        <v>372480.24</v>
      </c>
      <c r="G139" s="45">
        <v>674715.49</v>
      </c>
      <c r="H139" s="35">
        <v>23146</v>
      </c>
      <c r="I139" s="2">
        <f t="shared" si="28"/>
        <v>17359.5</v>
      </c>
      <c r="J139" s="35">
        <v>16719</v>
      </c>
      <c r="K139" s="35">
        <v>0</v>
      </c>
      <c r="L139" s="35">
        <v>0</v>
      </c>
      <c r="M139" s="35">
        <v>25760</v>
      </c>
      <c r="N139" s="2">
        <f t="shared" si="29"/>
        <v>734553.99</v>
      </c>
      <c r="O139" s="4">
        <f t="shared" si="30"/>
        <v>0</v>
      </c>
      <c r="P139" s="35">
        <v>117</v>
      </c>
      <c r="Q139" s="35">
        <v>70</v>
      </c>
      <c r="R139" s="4">
        <f t="shared" si="31"/>
        <v>11384</v>
      </c>
      <c r="S139" s="6">
        <f t="shared" si="40"/>
        <v>16876.256099999999</v>
      </c>
      <c r="T139" s="43">
        <v>40234498</v>
      </c>
      <c r="U139" s="6">
        <f t="shared" si="32"/>
        <v>40234.498</v>
      </c>
      <c r="V139" s="6">
        <f t="shared" si="33"/>
        <v>0</v>
      </c>
      <c r="W139" s="4">
        <f t="shared" si="34"/>
        <v>0</v>
      </c>
      <c r="X139" s="20">
        <f t="shared" si="35"/>
        <v>11384</v>
      </c>
      <c r="Y139" s="21">
        <v>0</v>
      </c>
      <c r="Z139" s="19">
        <v>0</v>
      </c>
      <c r="AA139" s="4">
        <f t="shared" si="36"/>
        <v>11384</v>
      </c>
      <c r="AB139" s="21"/>
      <c r="AC139" s="21"/>
      <c r="AD139" s="21">
        <v>0</v>
      </c>
      <c r="AE139" s="21"/>
      <c r="AF139" s="21">
        <v>3188</v>
      </c>
      <c r="AG139" s="26">
        <v>0</v>
      </c>
      <c r="AH139" s="26"/>
      <c r="AI139" s="26"/>
      <c r="AJ139" s="50">
        <f t="shared" si="41"/>
        <v>8196</v>
      </c>
      <c r="AK139" s="52">
        <f t="shared" si="37"/>
        <v>1</v>
      </c>
      <c r="AL139" s="52">
        <f t="shared" si="38"/>
        <v>1</v>
      </c>
    </row>
    <row r="140" spans="1:38" ht="15.95" customHeight="1">
      <c r="A140" s="34" t="s">
        <v>11</v>
      </c>
      <c r="B140" s="34" t="s">
        <v>407</v>
      </c>
      <c r="C140" s="34" t="s">
        <v>211</v>
      </c>
      <c r="D140" s="34" t="s">
        <v>409</v>
      </c>
      <c r="E140" s="18">
        <v>257.05</v>
      </c>
      <c r="F140" s="2">
        <f t="shared" si="39"/>
        <v>409223.60000000003</v>
      </c>
      <c r="G140" s="45">
        <v>46973.73</v>
      </c>
      <c r="H140" s="35">
        <v>31211</v>
      </c>
      <c r="I140" s="2">
        <f t="shared" si="28"/>
        <v>23408.25</v>
      </c>
      <c r="J140" s="35">
        <v>22579</v>
      </c>
      <c r="K140" s="35">
        <v>0</v>
      </c>
      <c r="L140" s="35">
        <v>0</v>
      </c>
      <c r="M140" s="35">
        <v>18006</v>
      </c>
      <c r="N140" s="2">
        <f t="shared" si="29"/>
        <v>110966.98000000001</v>
      </c>
      <c r="O140" s="4">
        <f t="shared" si="30"/>
        <v>298257</v>
      </c>
      <c r="P140" s="35">
        <v>132</v>
      </c>
      <c r="Q140" s="35">
        <v>64</v>
      </c>
      <c r="R140" s="4">
        <f t="shared" si="31"/>
        <v>11743</v>
      </c>
      <c r="S140" s="6">
        <f t="shared" si="40"/>
        <v>18541.016500000002</v>
      </c>
      <c r="T140" s="43">
        <v>2643429</v>
      </c>
      <c r="U140" s="6">
        <f t="shared" si="32"/>
        <v>2643.4290000000001</v>
      </c>
      <c r="V140" s="6">
        <f t="shared" si="33"/>
        <v>15897.587500000001</v>
      </c>
      <c r="W140" s="4">
        <f t="shared" si="34"/>
        <v>317952</v>
      </c>
      <c r="X140" s="20">
        <f t="shared" si="35"/>
        <v>627952</v>
      </c>
      <c r="Y140" s="21">
        <v>0</v>
      </c>
      <c r="Z140" s="19">
        <v>0</v>
      </c>
      <c r="AA140" s="4">
        <f t="shared" si="36"/>
        <v>627952</v>
      </c>
      <c r="AB140" s="21"/>
      <c r="AC140" s="21"/>
      <c r="AD140" s="21">
        <v>0</v>
      </c>
      <c r="AE140" s="21"/>
      <c r="AF140" s="21"/>
      <c r="AG140" s="26">
        <v>0</v>
      </c>
      <c r="AH140" s="26"/>
      <c r="AI140" s="26"/>
      <c r="AJ140" s="50">
        <f t="shared" si="41"/>
        <v>627952</v>
      </c>
      <c r="AK140" s="52" t="str">
        <f t="shared" si="37"/>
        <v xml:space="preserve"> </v>
      </c>
      <c r="AL140" s="52" t="str">
        <f t="shared" si="38"/>
        <v xml:space="preserve"> </v>
      </c>
    </row>
    <row r="141" spans="1:38" ht="15.95" customHeight="1">
      <c r="A141" s="34" t="s">
        <v>11</v>
      </c>
      <c r="B141" s="34" t="s">
        <v>407</v>
      </c>
      <c r="C141" s="34" t="s">
        <v>184</v>
      </c>
      <c r="D141" s="34" t="s">
        <v>410</v>
      </c>
      <c r="E141" s="18">
        <v>182.14</v>
      </c>
      <c r="F141" s="2">
        <f t="shared" si="39"/>
        <v>289966.88</v>
      </c>
      <c r="G141" s="45">
        <v>11097.85</v>
      </c>
      <c r="H141" s="35">
        <v>21582</v>
      </c>
      <c r="I141" s="2">
        <f t="shared" si="28"/>
        <v>16186.5</v>
      </c>
      <c r="J141" s="35">
        <v>15575</v>
      </c>
      <c r="K141" s="35">
        <v>0</v>
      </c>
      <c r="L141" s="35">
        <v>0</v>
      </c>
      <c r="M141" s="35">
        <v>8744</v>
      </c>
      <c r="N141" s="2">
        <f t="shared" si="29"/>
        <v>51603.35</v>
      </c>
      <c r="O141" s="4">
        <f t="shared" si="30"/>
        <v>238364</v>
      </c>
      <c r="P141" s="35">
        <v>66</v>
      </c>
      <c r="Q141" s="35">
        <v>81</v>
      </c>
      <c r="R141" s="4">
        <f t="shared" si="31"/>
        <v>7431</v>
      </c>
      <c r="S141" s="6">
        <f t="shared" si="40"/>
        <v>13137.7582</v>
      </c>
      <c r="T141" s="43">
        <v>645599</v>
      </c>
      <c r="U141" s="6">
        <f t="shared" si="32"/>
        <v>645.59900000000005</v>
      </c>
      <c r="V141" s="6">
        <f t="shared" si="33"/>
        <v>12492.1592</v>
      </c>
      <c r="W141" s="4">
        <f t="shared" si="34"/>
        <v>249843</v>
      </c>
      <c r="X141" s="20">
        <f t="shared" si="35"/>
        <v>495638</v>
      </c>
      <c r="Y141" s="21">
        <v>0</v>
      </c>
      <c r="Z141" s="19">
        <v>0</v>
      </c>
      <c r="AA141" s="4">
        <f t="shared" si="36"/>
        <v>495638</v>
      </c>
      <c r="AB141" s="21"/>
      <c r="AC141" s="21"/>
      <c r="AD141" s="21">
        <v>0</v>
      </c>
      <c r="AE141" s="21"/>
      <c r="AF141" s="21"/>
      <c r="AG141" s="26">
        <v>0</v>
      </c>
      <c r="AH141" s="26"/>
      <c r="AI141" s="26"/>
      <c r="AJ141" s="50">
        <f t="shared" si="41"/>
        <v>495638</v>
      </c>
      <c r="AK141" s="52" t="str">
        <f t="shared" si="37"/>
        <v xml:space="preserve"> </v>
      </c>
      <c r="AL141" s="52" t="str">
        <f t="shared" si="38"/>
        <v xml:space="preserve"> </v>
      </c>
    </row>
    <row r="142" spans="1:38" ht="15.95" customHeight="1">
      <c r="A142" s="34" t="s">
        <v>11</v>
      </c>
      <c r="B142" s="34" t="s">
        <v>407</v>
      </c>
      <c r="C142" s="34" t="s">
        <v>154</v>
      </c>
      <c r="D142" s="34" t="s">
        <v>411</v>
      </c>
      <c r="E142" s="18">
        <v>410.06</v>
      </c>
      <c r="F142" s="2">
        <f t="shared" si="39"/>
        <v>652815.52</v>
      </c>
      <c r="G142" s="45">
        <v>140393.09</v>
      </c>
      <c r="H142" s="35">
        <v>45198</v>
      </c>
      <c r="I142" s="2">
        <f t="shared" si="28"/>
        <v>33898.5</v>
      </c>
      <c r="J142" s="35">
        <v>32702</v>
      </c>
      <c r="K142" s="35">
        <v>0</v>
      </c>
      <c r="L142" s="35">
        <v>0</v>
      </c>
      <c r="M142" s="35">
        <v>25978</v>
      </c>
      <c r="N142" s="2">
        <f t="shared" si="29"/>
        <v>232971.59</v>
      </c>
      <c r="O142" s="4">
        <f t="shared" si="30"/>
        <v>419844</v>
      </c>
      <c r="P142" s="35">
        <v>223</v>
      </c>
      <c r="Q142" s="35">
        <v>33</v>
      </c>
      <c r="R142" s="4">
        <f t="shared" si="31"/>
        <v>10229</v>
      </c>
      <c r="S142" s="6">
        <f t="shared" si="40"/>
        <v>29577.627799999998</v>
      </c>
      <c r="T142" s="43">
        <v>8409666</v>
      </c>
      <c r="U142" s="6">
        <f t="shared" si="32"/>
        <v>8409.6659999999993</v>
      </c>
      <c r="V142" s="6">
        <f t="shared" si="33"/>
        <v>21167.961799999997</v>
      </c>
      <c r="W142" s="4">
        <f t="shared" si="34"/>
        <v>423359</v>
      </c>
      <c r="X142" s="20">
        <f t="shared" si="35"/>
        <v>853432</v>
      </c>
      <c r="Y142" s="21">
        <v>0</v>
      </c>
      <c r="Z142" s="19">
        <v>0</v>
      </c>
      <c r="AA142" s="4">
        <f t="shared" si="36"/>
        <v>853432</v>
      </c>
      <c r="AB142" s="21"/>
      <c r="AC142" s="21"/>
      <c r="AD142" s="21">
        <v>0</v>
      </c>
      <c r="AE142" s="21"/>
      <c r="AF142" s="21"/>
      <c r="AG142" s="26">
        <v>0</v>
      </c>
      <c r="AH142" s="26"/>
      <c r="AI142" s="26"/>
      <c r="AJ142" s="50">
        <f t="shared" si="41"/>
        <v>853432</v>
      </c>
      <c r="AK142" s="52" t="str">
        <f t="shared" si="37"/>
        <v xml:space="preserve"> </v>
      </c>
      <c r="AL142" s="52" t="str">
        <f t="shared" si="38"/>
        <v xml:space="preserve"> </v>
      </c>
    </row>
    <row r="143" spans="1:38" ht="15.95" customHeight="1">
      <c r="A143" s="34" t="s">
        <v>11</v>
      </c>
      <c r="B143" s="34" t="s">
        <v>407</v>
      </c>
      <c r="C143" s="34" t="s">
        <v>51</v>
      </c>
      <c r="D143" s="34" t="s">
        <v>412</v>
      </c>
      <c r="E143" s="18">
        <v>2875.87</v>
      </c>
      <c r="F143" s="2">
        <f t="shared" si="39"/>
        <v>4578385.04</v>
      </c>
      <c r="G143" s="45">
        <v>807305.03</v>
      </c>
      <c r="H143" s="35">
        <v>343139</v>
      </c>
      <c r="I143" s="2">
        <f t="shared" si="28"/>
        <v>257354.25</v>
      </c>
      <c r="J143" s="35">
        <v>248561</v>
      </c>
      <c r="K143" s="35">
        <v>50</v>
      </c>
      <c r="L143" s="35">
        <v>667515</v>
      </c>
      <c r="M143" s="35">
        <v>160963</v>
      </c>
      <c r="N143" s="2">
        <f t="shared" si="29"/>
        <v>2141748.2800000003</v>
      </c>
      <c r="O143" s="4">
        <f t="shared" si="30"/>
        <v>2436637</v>
      </c>
      <c r="P143" s="35">
        <v>1435</v>
      </c>
      <c r="Q143" s="35">
        <v>62</v>
      </c>
      <c r="R143" s="4">
        <f t="shared" si="31"/>
        <v>123668</v>
      </c>
      <c r="S143" s="6">
        <f t="shared" si="40"/>
        <v>207436.5031</v>
      </c>
      <c r="T143" s="43">
        <v>48758056</v>
      </c>
      <c r="U143" s="6">
        <f t="shared" si="32"/>
        <v>48758.055999999997</v>
      </c>
      <c r="V143" s="6">
        <f t="shared" si="33"/>
        <v>158678.44709999999</v>
      </c>
      <c r="W143" s="4">
        <f t="shared" si="34"/>
        <v>3173569</v>
      </c>
      <c r="X143" s="20">
        <f t="shared" si="35"/>
        <v>5733874</v>
      </c>
      <c r="Y143" s="21">
        <v>0</v>
      </c>
      <c r="Z143" s="19">
        <v>0</v>
      </c>
      <c r="AA143" s="4">
        <f t="shared" si="36"/>
        <v>5733874</v>
      </c>
      <c r="AB143" s="21"/>
      <c r="AC143" s="21"/>
      <c r="AD143" s="21">
        <v>0</v>
      </c>
      <c r="AE143" s="21"/>
      <c r="AF143" s="21"/>
      <c r="AG143" s="26">
        <v>0</v>
      </c>
      <c r="AH143" s="26"/>
      <c r="AI143" s="26"/>
      <c r="AJ143" s="50">
        <f t="shared" si="41"/>
        <v>5733874</v>
      </c>
      <c r="AK143" s="52" t="str">
        <f t="shared" si="37"/>
        <v xml:space="preserve"> </v>
      </c>
      <c r="AL143" s="52" t="str">
        <f t="shared" si="38"/>
        <v xml:space="preserve"> </v>
      </c>
    </row>
    <row r="144" spans="1:38" ht="15.95" customHeight="1">
      <c r="A144" s="34" t="s">
        <v>11</v>
      </c>
      <c r="B144" s="34" t="s">
        <v>407</v>
      </c>
      <c r="C144" s="34" t="s">
        <v>190</v>
      </c>
      <c r="D144" s="34" t="s">
        <v>413</v>
      </c>
      <c r="E144" s="18">
        <v>3976.71</v>
      </c>
      <c r="F144" s="2">
        <f t="shared" si="39"/>
        <v>6330922.3200000003</v>
      </c>
      <c r="G144" s="45">
        <v>3144284.95</v>
      </c>
      <c r="H144" s="35">
        <v>496113</v>
      </c>
      <c r="I144" s="2">
        <f t="shared" si="28"/>
        <v>372084.75</v>
      </c>
      <c r="J144" s="35">
        <v>363729</v>
      </c>
      <c r="K144" s="35">
        <v>73</v>
      </c>
      <c r="L144" s="35">
        <v>776699</v>
      </c>
      <c r="M144" s="35">
        <v>181028</v>
      </c>
      <c r="N144" s="2">
        <f t="shared" si="29"/>
        <v>4837898.7</v>
      </c>
      <c r="O144" s="4">
        <f t="shared" si="30"/>
        <v>1493024</v>
      </c>
      <c r="P144" s="35">
        <v>2116</v>
      </c>
      <c r="Q144" s="35">
        <v>35</v>
      </c>
      <c r="R144" s="4">
        <f t="shared" si="31"/>
        <v>102943</v>
      </c>
      <c r="S144" s="6">
        <f t="shared" si="40"/>
        <v>286840.09230000002</v>
      </c>
      <c r="T144" s="43">
        <v>191724692</v>
      </c>
      <c r="U144" s="6">
        <f t="shared" si="32"/>
        <v>191724.69200000001</v>
      </c>
      <c r="V144" s="6">
        <f t="shared" si="33"/>
        <v>95115.400300000008</v>
      </c>
      <c r="W144" s="4">
        <f t="shared" si="34"/>
        <v>1902308</v>
      </c>
      <c r="X144" s="20">
        <f t="shared" si="35"/>
        <v>3498275</v>
      </c>
      <c r="Y144" s="21">
        <v>0</v>
      </c>
      <c r="Z144" s="19">
        <v>0</v>
      </c>
      <c r="AA144" s="4">
        <f t="shared" si="36"/>
        <v>3498275</v>
      </c>
      <c r="AB144" s="21"/>
      <c r="AC144" s="21"/>
      <c r="AD144" s="21">
        <v>0</v>
      </c>
      <c r="AE144" s="21"/>
      <c r="AF144" s="21"/>
      <c r="AG144" s="26">
        <v>0</v>
      </c>
      <c r="AH144" s="26"/>
      <c r="AI144" s="26"/>
      <c r="AJ144" s="50">
        <f t="shared" si="41"/>
        <v>3498275</v>
      </c>
      <c r="AK144" s="52" t="str">
        <f t="shared" si="37"/>
        <v xml:space="preserve"> </v>
      </c>
      <c r="AL144" s="52" t="str">
        <f t="shared" si="38"/>
        <v xml:space="preserve"> </v>
      </c>
    </row>
    <row r="145" spans="1:38" ht="15.95" customHeight="1">
      <c r="A145" s="34" t="s">
        <v>11</v>
      </c>
      <c r="B145" s="34" t="s">
        <v>407</v>
      </c>
      <c r="C145" s="34" t="s">
        <v>96</v>
      </c>
      <c r="D145" s="34" t="s">
        <v>414</v>
      </c>
      <c r="E145" s="18">
        <v>1527.09</v>
      </c>
      <c r="F145" s="2">
        <f t="shared" si="39"/>
        <v>2431127.2799999998</v>
      </c>
      <c r="G145" s="45">
        <v>208759.84</v>
      </c>
      <c r="H145" s="35">
        <v>177714</v>
      </c>
      <c r="I145" s="2">
        <f t="shared" si="28"/>
        <v>133285.5</v>
      </c>
      <c r="J145" s="35">
        <v>128683</v>
      </c>
      <c r="K145" s="35">
        <v>26</v>
      </c>
      <c r="L145" s="35">
        <v>270111</v>
      </c>
      <c r="M145" s="35">
        <v>93621</v>
      </c>
      <c r="N145" s="2">
        <f t="shared" si="29"/>
        <v>834486.34</v>
      </c>
      <c r="O145" s="4">
        <f t="shared" si="30"/>
        <v>1596641</v>
      </c>
      <c r="P145" s="35">
        <v>690</v>
      </c>
      <c r="Q145" s="35">
        <v>62</v>
      </c>
      <c r="R145" s="4">
        <f t="shared" si="31"/>
        <v>59464</v>
      </c>
      <c r="S145" s="6">
        <f t="shared" si="40"/>
        <v>110149.00169999999</v>
      </c>
      <c r="T145" s="43">
        <v>12544216</v>
      </c>
      <c r="U145" s="6">
        <f t="shared" si="32"/>
        <v>12544.216</v>
      </c>
      <c r="V145" s="6">
        <f t="shared" si="33"/>
        <v>97604.785699999993</v>
      </c>
      <c r="W145" s="4">
        <f t="shared" si="34"/>
        <v>1952096</v>
      </c>
      <c r="X145" s="20">
        <f t="shared" si="35"/>
        <v>3608201</v>
      </c>
      <c r="Y145" s="21">
        <v>0</v>
      </c>
      <c r="Z145" s="19">
        <v>0</v>
      </c>
      <c r="AA145" s="4">
        <f t="shared" si="36"/>
        <v>3608201</v>
      </c>
      <c r="AB145" s="21"/>
      <c r="AC145" s="21"/>
      <c r="AD145" s="21">
        <v>0</v>
      </c>
      <c r="AE145" s="21"/>
      <c r="AF145" s="21"/>
      <c r="AG145" s="26">
        <v>0</v>
      </c>
      <c r="AH145" s="26"/>
      <c r="AI145" s="26"/>
      <c r="AJ145" s="50">
        <f t="shared" si="41"/>
        <v>3608201</v>
      </c>
      <c r="AK145" s="52" t="str">
        <f t="shared" si="37"/>
        <v xml:space="preserve"> </v>
      </c>
      <c r="AL145" s="52" t="str">
        <f t="shared" si="38"/>
        <v xml:space="preserve"> </v>
      </c>
    </row>
    <row r="146" spans="1:38" ht="15.95" customHeight="1">
      <c r="A146" s="34" t="s">
        <v>11</v>
      </c>
      <c r="B146" s="34" t="s">
        <v>407</v>
      </c>
      <c r="C146" s="34" t="s">
        <v>207</v>
      </c>
      <c r="D146" s="34" t="s">
        <v>415</v>
      </c>
      <c r="E146" s="18">
        <v>1029.69</v>
      </c>
      <c r="F146" s="2">
        <f t="shared" si="39"/>
        <v>1639266.48</v>
      </c>
      <c r="G146" s="45">
        <v>155969.44</v>
      </c>
      <c r="H146" s="35">
        <v>120286</v>
      </c>
      <c r="I146" s="2">
        <f t="shared" si="28"/>
        <v>90214.5</v>
      </c>
      <c r="J146" s="35">
        <v>86978</v>
      </c>
      <c r="K146" s="35">
        <v>17</v>
      </c>
      <c r="L146" s="35">
        <v>252778</v>
      </c>
      <c r="M146" s="35">
        <v>55935</v>
      </c>
      <c r="N146" s="2">
        <f t="shared" si="29"/>
        <v>641891.93999999994</v>
      </c>
      <c r="O146" s="4">
        <f t="shared" si="30"/>
        <v>997375</v>
      </c>
      <c r="P146" s="35">
        <v>431</v>
      </c>
      <c r="Q146" s="35">
        <v>66</v>
      </c>
      <c r="R146" s="4">
        <f t="shared" si="31"/>
        <v>39540</v>
      </c>
      <c r="S146" s="6">
        <f t="shared" si="40"/>
        <v>74271.539699999994</v>
      </c>
      <c r="T146" s="43">
        <v>8791964</v>
      </c>
      <c r="U146" s="6">
        <f t="shared" si="32"/>
        <v>8791.9639999999999</v>
      </c>
      <c r="V146" s="6">
        <f t="shared" si="33"/>
        <v>65479.575699999994</v>
      </c>
      <c r="W146" s="4">
        <f t="shared" si="34"/>
        <v>1309592</v>
      </c>
      <c r="X146" s="20">
        <f t="shared" si="35"/>
        <v>2346507</v>
      </c>
      <c r="Y146" s="21">
        <v>0</v>
      </c>
      <c r="Z146" s="19">
        <v>0</v>
      </c>
      <c r="AA146" s="4">
        <f t="shared" si="36"/>
        <v>2346507</v>
      </c>
      <c r="AB146" s="21"/>
      <c r="AC146" s="21"/>
      <c r="AD146" s="21">
        <v>0</v>
      </c>
      <c r="AE146" s="21"/>
      <c r="AF146" s="21"/>
      <c r="AG146" s="26">
        <v>0</v>
      </c>
      <c r="AH146" s="26"/>
      <c r="AI146" s="26"/>
      <c r="AJ146" s="50">
        <f t="shared" si="41"/>
        <v>2346507</v>
      </c>
      <c r="AK146" s="52" t="str">
        <f t="shared" si="37"/>
        <v xml:space="preserve"> </v>
      </c>
      <c r="AL146" s="52" t="str">
        <f t="shared" si="38"/>
        <v xml:space="preserve"> </v>
      </c>
    </row>
    <row r="147" spans="1:38" ht="15.95" customHeight="1">
      <c r="A147" s="34" t="s">
        <v>11</v>
      </c>
      <c r="B147" s="34" t="s">
        <v>407</v>
      </c>
      <c r="C147" s="34" t="s">
        <v>222</v>
      </c>
      <c r="D147" s="34" t="s">
        <v>416</v>
      </c>
      <c r="E147" s="18">
        <v>453.85</v>
      </c>
      <c r="F147" s="2">
        <f t="shared" si="39"/>
        <v>722529.20000000007</v>
      </c>
      <c r="G147" s="45">
        <v>77560.84</v>
      </c>
      <c r="H147" s="35">
        <v>49479</v>
      </c>
      <c r="I147" s="2">
        <f t="shared" si="28"/>
        <v>37109.25</v>
      </c>
      <c r="J147" s="35">
        <v>35848</v>
      </c>
      <c r="K147" s="35">
        <v>7</v>
      </c>
      <c r="L147" s="35">
        <v>157067</v>
      </c>
      <c r="M147" s="35">
        <v>30603</v>
      </c>
      <c r="N147" s="2">
        <f t="shared" si="29"/>
        <v>338195.08999999997</v>
      </c>
      <c r="O147" s="4">
        <f t="shared" si="30"/>
        <v>384334</v>
      </c>
      <c r="P147" s="35">
        <v>187</v>
      </c>
      <c r="Q147" s="35">
        <v>79</v>
      </c>
      <c r="R147" s="4">
        <f t="shared" si="31"/>
        <v>20534</v>
      </c>
      <c r="S147" s="6">
        <f t="shared" si="40"/>
        <v>32736.200499999999</v>
      </c>
      <c r="T147" s="43">
        <v>4797106</v>
      </c>
      <c r="U147" s="6">
        <f t="shared" si="32"/>
        <v>4797.1059999999998</v>
      </c>
      <c r="V147" s="6">
        <f t="shared" si="33"/>
        <v>27939.094499999999</v>
      </c>
      <c r="W147" s="4">
        <f t="shared" si="34"/>
        <v>558782</v>
      </c>
      <c r="X147" s="20">
        <f t="shared" si="35"/>
        <v>963650</v>
      </c>
      <c r="Y147" s="21">
        <v>0</v>
      </c>
      <c r="Z147" s="19">
        <v>0</v>
      </c>
      <c r="AA147" s="4">
        <f t="shared" si="36"/>
        <v>963650</v>
      </c>
      <c r="AB147" s="21"/>
      <c r="AC147" s="21"/>
      <c r="AD147" s="21">
        <v>0</v>
      </c>
      <c r="AE147" s="21"/>
      <c r="AF147" s="21"/>
      <c r="AG147" s="26">
        <v>0</v>
      </c>
      <c r="AH147" s="26"/>
      <c r="AI147" s="26"/>
      <c r="AJ147" s="50">
        <f t="shared" si="41"/>
        <v>963650</v>
      </c>
      <c r="AK147" s="52" t="str">
        <f t="shared" si="37"/>
        <v xml:space="preserve"> </v>
      </c>
      <c r="AL147" s="52" t="str">
        <f t="shared" si="38"/>
        <v xml:space="preserve"> </v>
      </c>
    </row>
    <row r="148" spans="1:38" ht="15.95" customHeight="1">
      <c r="A148" s="34" t="s">
        <v>153</v>
      </c>
      <c r="B148" s="34" t="s">
        <v>417</v>
      </c>
      <c r="C148" s="34" t="s">
        <v>222</v>
      </c>
      <c r="D148" s="34" t="s">
        <v>418</v>
      </c>
      <c r="E148" s="18">
        <v>686.06</v>
      </c>
      <c r="F148" s="2">
        <f t="shared" si="39"/>
        <v>1092207.52</v>
      </c>
      <c r="G148" s="45">
        <v>319661.57</v>
      </c>
      <c r="H148" s="35">
        <v>168741</v>
      </c>
      <c r="I148" s="2">
        <f t="shared" si="28"/>
        <v>126555.75</v>
      </c>
      <c r="J148" s="35">
        <v>50461</v>
      </c>
      <c r="K148" s="35">
        <v>734365</v>
      </c>
      <c r="L148" s="35">
        <v>149654</v>
      </c>
      <c r="M148" s="35">
        <v>127729</v>
      </c>
      <c r="N148" s="2">
        <f t="shared" si="29"/>
        <v>1508426.32</v>
      </c>
      <c r="O148" s="4">
        <f t="shared" si="30"/>
        <v>0</v>
      </c>
      <c r="P148" s="35">
        <v>155</v>
      </c>
      <c r="Q148" s="35">
        <v>136</v>
      </c>
      <c r="R148" s="4">
        <f t="shared" si="31"/>
        <v>29301</v>
      </c>
      <c r="S148" s="6">
        <f t="shared" si="40"/>
        <v>49485.507799999999</v>
      </c>
      <c r="T148" s="43">
        <v>19330390</v>
      </c>
      <c r="U148" s="6">
        <f t="shared" si="32"/>
        <v>19330.39</v>
      </c>
      <c r="V148" s="6">
        <f t="shared" si="33"/>
        <v>30155.1178</v>
      </c>
      <c r="W148" s="4">
        <f t="shared" si="34"/>
        <v>603102</v>
      </c>
      <c r="X148" s="20">
        <f t="shared" si="35"/>
        <v>632403</v>
      </c>
      <c r="Y148" s="21">
        <v>0</v>
      </c>
      <c r="Z148" s="19">
        <v>0</v>
      </c>
      <c r="AA148" s="4">
        <f t="shared" si="36"/>
        <v>632403</v>
      </c>
      <c r="AB148" s="21"/>
      <c r="AC148" s="21"/>
      <c r="AD148" s="21">
        <v>0</v>
      </c>
      <c r="AE148" s="21"/>
      <c r="AF148" s="21"/>
      <c r="AG148" s="26">
        <v>0</v>
      </c>
      <c r="AH148" s="26"/>
      <c r="AI148" s="26"/>
      <c r="AJ148" s="50">
        <f t="shared" si="41"/>
        <v>632403</v>
      </c>
      <c r="AK148" s="52">
        <f t="shared" si="37"/>
        <v>1</v>
      </c>
      <c r="AL148" s="52" t="str">
        <f t="shared" si="38"/>
        <v xml:space="preserve"> </v>
      </c>
    </row>
    <row r="149" spans="1:38" ht="15.95" customHeight="1">
      <c r="A149" s="34" t="s">
        <v>153</v>
      </c>
      <c r="B149" s="34" t="s">
        <v>417</v>
      </c>
      <c r="C149" s="34" t="s">
        <v>29</v>
      </c>
      <c r="D149" s="34" t="s">
        <v>419</v>
      </c>
      <c r="E149" s="18">
        <v>856.5</v>
      </c>
      <c r="F149" s="2">
        <f t="shared" si="39"/>
        <v>1363548</v>
      </c>
      <c r="G149" s="45">
        <v>1556921.41</v>
      </c>
      <c r="H149" s="35">
        <v>205213</v>
      </c>
      <c r="I149" s="2">
        <f t="shared" si="28"/>
        <v>153909.75</v>
      </c>
      <c r="J149" s="35">
        <v>61368</v>
      </c>
      <c r="K149" s="35">
        <v>893240</v>
      </c>
      <c r="L149" s="35">
        <v>213776</v>
      </c>
      <c r="M149" s="35">
        <v>204726</v>
      </c>
      <c r="N149" s="2">
        <f t="shared" si="29"/>
        <v>3083941.16</v>
      </c>
      <c r="O149" s="4">
        <f t="shared" si="30"/>
        <v>0</v>
      </c>
      <c r="P149" s="35">
        <v>198</v>
      </c>
      <c r="Q149" s="35">
        <v>123</v>
      </c>
      <c r="R149" s="4">
        <f t="shared" si="31"/>
        <v>33852</v>
      </c>
      <c r="S149" s="6">
        <f t="shared" si="40"/>
        <v>61779.345000000001</v>
      </c>
      <c r="T149" s="43">
        <v>96171389</v>
      </c>
      <c r="U149" s="6">
        <f t="shared" si="32"/>
        <v>96171.388999999996</v>
      </c>
      <c r="V149" s="6">
        <f t="shared" si="33"/>
        <v>0</v>
      </c>
      <c r="W149" s="4">
        <f t="shared" si="34"/>
        <v>0</v>
      </c>
      <c r="X149" s="20">
        <f t="shared" si="35"/>
        <v>33852</v>
      </c>
      <c r="Y149" s="21">
        <v>0</v>
      </c>
      <c r="Z149" s="19">
        <v>0</v>
      </c>
      <c r="AA149" s="4">
        <f t="shared" si="36"/>
        <v>33852</v>
      </c>
      <c r="AB149" s="21"/>
      <c r="AC149" s="21"/>
      <c r="AD149" s="21">
        <v>0</v>
      </c>
      <c r="AE149" s="21"/>
      <c r="AF149" s="21"/>
      <c r="AG149" s="26">
        <v>94391</v>
      </c>
      <c r="AH149" s="26"/>
      <c r="AI149" s="26"/>
      <c r="AJ149" s="50">
        <f t="shared" si="41"/>
        <v>128243</v>
      </c>
      <c r="AK149" s="52">
        <f t="shared" si="37"/>
        <v>1</v>
      </c>
      <c r="AL149" s="52">
        <f t="shared" si="38"/>
        <v>1</v>
      </c>
    </row>
    <row r="150" spans="1:38" ht="15.95" customHeight="1">
      <c r="A150" s="34" t="s">
        <v>153</v>
      </c>
      <c r="B150" s="34" t="s">
        <v>417</v>
      </c>
      <c r="C150" s="34" t="s">
        <v>114</v>
      </c>
      <c r="D150" s="34" t="s">
        <v>420</v>
      </c>
      <c r="E150" s="18">
        <v>261.27</v>
      </c>
      <c r="F150" s="2">
        <f t="shared" si="39"/>
        <v>415941.83999999997</v>
      </c>
      <c r="G150" s="45">
        <v>1010216.59</v>
      </c>
      <c r="H150" s="35">
        <v>33236</v>
      </c>
      <c r="I150" s="2">
        <f t="shared" si="28"/>
        <v>24927</v>
      </c>
      <c r="J150" s="35">
        <v>9938</v>
      </c>
      <c r="K150" s="35">
        <v>145694</v>
      </c>
      <c r="L150" s="35">
        <v>93633</v>
      </c>
      <c r="M150" s="35">
        <v>94913</v>
      </c>
      <c r="N150" s="2">
        <f t="shared" si="29"/>
        <v>1379321.5899999999</v>
      </c>
      <c r="O150" s="4">
        <f t="shared" si="30"/>
        <v>0</v>
      </c>
      <c r="P150" s="35">
        <v>23</v>
      </c>
      <c r="Q150" s="35">
        <v>167</v>
      </c>
      <c r="R150" s="4">
        <f t="shared" si="31"/>
        <v>5339</v>
      </c>
      <c r="S150" s="6">
        <f t="shared" si="40"/>
        <v>18845.4051</v>
      </c>
      <c r="T150" s="43">
        <v>62474743</v>
      </c>
      <c r="U150" s="6">
        <f t="shared" si="32"/>
        <v>62474.743000000002</v>
      </c>
      <c r="V150" s="6">
        <f t="shared" si="33"/>
        <v>0</v>
      </c>
      <c r="W150" s="4">
        <f t="shared" si="34"/>
        <v>0</v>
      </c>
      <c r="X150" s="20">
        <f t="shared" si="35"/>
        <v>5339</v>
      </c>
      <c r="Y150" s="21">
        <v>0</v>
      </c>
      <c r="Z150" s="19">
        <v>0</v>
      </c>
      <c r="AA150" s="4">
        <f t="shared" si="36"/>
        <v>5339</v>
      </c>
      <c r="AB150" s="21"/>
      <c r="AC150" s="21"/>
      <c r="AD150" s="21">
        <v>0</v>
      </c>
      <c r="AE150" s="21"/>
      <c r="AF150" s="21">
        <v>1495</v>
      </c>
      <c r="AG150" s="26">
        <v>0</v>
      </c>
      <c r="AH150" s="26"/>
      <c r="AI150" s="26"/>
      <c r="AJ150" s="50">
        <f t="shared" si="41"/>
        <v>3844</v>
      </c>
      <c r="AK150" s="52">
        <f t="shared" si="37"/>
        <v>1</v>
      </c>
      <c r="AL150" s="52">
        <f t="shared" si="38"/>
        <v>1</v>
      </c>
    </row>
    <row r="151" spans="1:38" ht="15.95" customHeight="1">
      <c r="A151" s="34" t="s">
        <v>186</v>
      </c>
      <c r="B151" s="34" t="s">
        <v>421</v>
      </c>
      <c r="C151" s="34" t="s">
        <v>190</v>
      </c>
      <c r="D151" s="34" t="s">
        <v>422</v>
      </c>
      <c r="E151" s="18">
        <v>354.91</v>
      </c>
      <c r="F151" s="2">
        <f t="shared" si="39"/>
        <v>565016.72000000009</v>
      </c>
      <c r="G151" s="45">
        <v>577420.65</v>
      </c>
      <c r="H151" s="35">
        <v>105838</v>
      </c>
      <c r="I151" s="2">
        <f t="shared" si="28"/>
        <v>79378.5</v>
      </c>
      <c r="J151" s="35">
        <v>30358</v>
      </c>
      <c r="K151" s="35">
        <v>860587</v>
      </c>
      <c r="L151" s="35">
        <v>96871</v>
      </c>
      <c r="M151" s="35">
        <v>77346</v>
      </c>
      <c r="N151" s="2">
        <f t="shared" si="29"/>
        <v>1721961.15</v>
      </c>
      <c r="O151" s="4">
        <f t="shared" si="30"/>
        <v>0</v>
      </c>
      <c r="P151" s="35">
        <v>106</v>
      </c>
      <c r="Q151" s="35">
        <v>128</v>
      </c>
      <c r="R151" s="4">
        <f t="shared" si="31"/>
        <v>18860</v>
      </c>
      <c r="S151" s="6">
        <f t="shared" si="40"/>
        <v>25599.658299999999</v>
      </c>
      <c r="T151" s="43">
        <v>33406856</v>
      </c>
      <c r="U151" s="6">
        <f t="shared" si="32"/>
        <v>33406.856</v>
      </c>
      <c r="V151" s="6">
        <f t="shared" si="33"/>
        <v>0</v>
      </c>
      <c r="W151" s="4">
        <f t="shared" si="34"/>
        <v>0</v>
      </c>
      <c r="X151" s="20">
        <f t="shared" si="35"/>
        <v>18860</v>
      </c>
      <c r="Y151" s="21">
        <v>0</v>
      </c>
      <c r="Z151" s="19">
        <v>0</v>
      </c>
      <c r="AA151" s="4">
        <f t="shared" si="36"/>
        <v>18860</v>
      </c>
      <c r="AB151" s="21"/>
      <c r="AC151" s="21"/>
      <c r="AD151" s="21">
        <v>0</v>
      </c>
      <c r="AE151" s="21"/>
      <c r="AF151" s="21"/>
      <c r="AG151" s="26">
        <v>3617</v>
      </c>
      <c r="AH151" s="26"/>
      <c r="AI151" s="26"/>
      <c r="AJ151" s="50">
        <f t="shared" si="41"/>
        <v>22477</v>
      </c>
      <c r="AK151" s="52">
        <f t="shared" si="37"/>
        <v>1</v>
      </c>
      <c r="AL151" s="52">
        <f t="shared" si="38"/>
        <v>1</v>
      </c>
    </row>
    <row r="152" spans="1:38" ht="15.95" customHeight="1">
      <c r="A152" s="34" t="s">
        <v>186</v>
      </c>
      <c r="B152" s="34" t="s">
        <v>421</v>
      </c>
      <c r="C152" s="34" t="s">
        <v>96</v>
      </c>
      <c r="D152" s="34" t="s">
        <v>423</v>
      </c>
      <c r="E152" s="18">
        <v>465.96</v>
      </c>
      <c r="F152" s="2">
        <f t="shared" si="39"/>
        <v>741808.32</v>
      </c>
      <c r="G152" s="45">
        <v>618396.25</v>
      </c>
      <c r="H152" s="35">
        <v>99246</v>
      </c>
      <c r="I152" s="2">
        <f t="shared" si="28"/>
        <v>74434.5</v>
      </c>
      <c r="J152" s="35">
        <v>28334</v>
      </c>
      <c r="K152" s="35">
        <v>806414</v>
      </c>
      <c r="L152" s="35">
        <v>102204</v>
      </c>
      <c r="M152" s="35">
        <v>106093</v>
      </c>
      <c r="N152" s="2">
        <f t="shared" si="29"/>
        <v>1735875.75</v>
      </c>
      <c r="O152" s="4">
        <f t="shared" si="30"/>
        <v>0</v>
      </c>
      <c r="P152" s="35">
        <v>77</v>
      </c>
      <c r="Q152" s="35">
        <v>167</v>
      </c>
      <c r="R152" s="4">
        <f t="shared" si="31"/>
        <v>17874</v>
      </c>
      <c r="S152" s="6">
        <f t="shared" si="40"/>
        <v>33609.694799999997</v>
      </c>
      <c r="T152" s="43">
        <v>35091319</v>
      </c>
      <c r="U152" s="6">
        <f t="shared" si="32"/>
        <v>35091.319000000003</v>
      </c>
      <c r="V152" s="6">
        <f t="shared" si="33"/>
        <v>0</v>
      </c>
      <c r="W152" s="4">
        <f t="shared" si="34"/>
        <v>0</v>
      </c>
      <c r="X152" s="20">
        <f t="shared" si="35"/>
        <v>17874</v>
      </c>
      <c r="Y152" s="21">
        <v>0</v>
      </c>
      <c r="Z152" s="19">
        <v>0</v>
      </c>
      <c r="AA152" s="4">
        <f t="shared" si="36"/>
        <v>17874</v>
      </c>
      <c r="AB152" s="21"/>
      <c r="AC152" s="21"/>
      <c r="AD152" s="21">
        <v>0</v>
      </c>
      <c r="AE152" s="21"/>
      <c r="AF152" s="21"/>
      <c r="AG152" s="26">
        <v>55913</v>
      </c>
      <c r="AH152" s="26"/>
      <c r="AI152" s="26"/>
      <c r="AJ152" s="50">
        <f t="shared" si="41"/>
        <v>73787</v>
      </c>
      <c r="AK152" s="52">
        <f t="shared" si="37"/>
        <v>1</v>
      </c>
      <c r="AL152" s="52">
        <f t="shared" si="38"/>
        <v>1</v>
      </c>
    </row>
    <row r="153" spans="1:38" ht="15.95" customHeight="1">
      <c r="A153" s="34" t="s">
        <v>186</v>
      </c>
      <c r="B153" s="34" t="s">
        <v>421</v>
      </c>
      <c r="C153" s="34" t="s">
        <v>118</v>
      </c>
      <c r="D153" s="34" t="s">
        <v>424</v>
      </c>
      <c r="E153" s="18">
        <v>168.54</v>
      </c>
      <c r="F153" s="2">
        <f t="shared" si="39"/>
        <v>268315.68</v>
      </c>
      <c r="G153" s="45">
        <v>171393.76</v>
      </c>
      <c r="H153" s="35">
        <v>46022</v>
      </c>
      <c r="I153" s="2">
        <f t="shared" si="28"/>
        <v>34516.5</v>
      </c>
      <c r="J153" s="35">
        <v>13164</v>
      </c>
      <c r="K153" s="35">
        <v>374037</v>
      </c>
      <c r="L153" s="35">
        <v>73312</v>
      </c>
      <c r="M153" s="35">
        <v>25341</v>
      </c>
      <c r="N153" s="2">
        <f t="shared" si="29"/>
        <v>691764.26</v>
      </c>
      <c r="O153" s="4">
        <f t="shared" si="30"/>
        <v>0</v>
      </c>
      <c r="P153" s="35">
        <v>12</v>
      </c>
      <c r="Q153" s="35">
        <v>167</v>
      </c>
      <c r="R153" s="4">
        <f t="shared" si="31"/>
        <v>2786</v>
      </c>
      <c r="S153" s="6">
        <f t="shared" si="40"/>
        <v>12156.790199999999</v>
      </c>
      <c r="T153" s="43">
        <v>9194944</v>
      </c>
      <c r="U153" s="6">
        <f t="shared" si="32"/>
        <v>9194.9439999999995</v>
      </c>
      <c r="V153" s="6">
        <f t="shared" si="33"/>
        <v>2961.8462</v>
      </c>
      <c r="W153" s="4">
        <f t="shared" si="34"/>
        <v>59237</v>
      </c>
      <c r="X153" s="20">
        <f t="shared" si="35"/>
        <v>62023</v>
      </c>
      <c r="Y153" s="21">
        <v>0</v>
      </c>
      <c r="Z153" s="19">
        <v>0</v>
      </c>
      <c r="AA153" s="4">
        <f t="shared" si="36"/>
        <v>62023</v>
      </c>
      <c r="AB153" s="21"/>
      <c r="AC153" s="21"/>
      <c r="AD153" s="21">
        <v>37134</v>
      </c>
      <c r="AE153" s="21"/>
      <c r="AF153" s="21"/>
      <c r="AG153" s="26">
        <v>1382</v>
      </c>
      <c r="AH153" s="26">
        <v>3617</v>
      </c>
      <c r="AI153" s="26"/>
      <c r="AJ153" s="50">
        <f t="shared" si="41"/>
        <v>22654</v>
      </c>
      <c r="AK153" s="52">
        <f t="shared" si="37"/>
        <v>1</v>
      </c>
      <c r="AL153" s="52" t="str">
        <f t="shared" si="38"/>
        <v xml:space="preserve"> </v>
      </c>
    </row>
    <row r="154" spans="1:38" ht="15.95" customHeight="1">
      <c r="A154" s="34" t="s">
        <v>186</v>
      </c>
      <c r="B154" s="34" t="s">
        <v>421</v>
      </c>
      <c r="C154" s="34" t="s">
        <v>94</v>
      </c>
      <c r="D154" s="34" t="s">
        <v>425</v>
      </c>
      <c r="E154" s="18">
        <v>715.57</v>
      </c>
      <c r="F154" s="2">
        <f t="shared" si="39"/>
        <v>1139187.4400000002</v>
      </c>
      <c r="G154" s="45">
        <v>503588.34</v>
      </c>
      <c r="H154" s="35">
        <v>189092</v>
      </c>
      <c r="I154" s="2">
        <f t="shared" si="28"/>
        <v>141819</v>
      </c>
      <c r="J154" s="35">
        <v>54497</v>
      </c>
      <c r="K154" s="35">
        <v>1538767</v>
      </c>
      <c r="L154" s="35">
        <v>160767</v>
      </c>
      <c r="M154" s="35">
        <v>40872</v>
      </c>
      <c r="N154" s="2">
        <f t="shared" si="29"/>
        <v>2440310.34</v>
      </c>
      <c r="O154" s="4">
        <f t="shared" si="30"/>
        <v>0</v>
      </c>
      <c r="P154" s="35">
        <v>62</v>
      </c>
      <c r="Q154" s="35">
        <v>167</v>
      </c>
      <c r="R154" s="4">
        <f t="shared" si="31"/>
        <v>14392</v>
      </c>
      <c r="S154" s="6">
        <f t="shared" si="40"/>
        <v>51614.064100000003</v>
      </c>
      <c r="T154" s="43">
        <v>30326367</v>
      </c>
      <c r="U154" s="6">
        <f t="shared" si="32"/>
        <v>30326.366999999998</v>
      </c>
      <c r="V154" s="6">
        <f t="shared" si="33"/>
        <v>21287.697100000005</v>
      </c>
      <c r="W154" s="4">
        <f t="shared" si="34"/>
        <v>425754</v>
      </c>
      <c r="X154" s="20">
        <f t="shared" si="35"/>
        <v>440146</v>
      </c>
      <c r="Y154" s="21">
        <v>0</v>
      </c>
      <c r="Z154" s="19">
        <v>0</v>
      </c>
      <c r="AA154" s="4">
        <f t="shared" si="36"/>
        <v>440146</v>
      </c>
      <c r="AB154" s="21"/>
      <c r="AC154" s="21"/>
      <c r="AD154" s="21">
        <v>0</v>
      </c>
      <c r="AE154" s="21"/>
      <c r="AF154" s="21"/>
      <c r="AG154" s="26">
        <v>0</v>
      </c>
      <c r="AH154" s="26"/>
      <c r="AI154" s="26"/>
      <c r="AJ154" s="50">
        <f t="shared" si="41"/>
        <v>440146</v>
      </c>
      <c r="AK154" s="52">
        <f t="shared" si="37"/>
        <v>1</v>
      </c>
      <c r="AL154" s="52" t="str">
        <f t="shared" si="38"/>
        <v xml:space="preserve"> </v>
      </c>
    </row>
    <row r="155" spans="1:38" ht="15.95" customHeight="1">
      <c r="A155" s="34" t="s">
        <v>16</v>
      </c>
      <c r="B155" s="34" t="s">
        <v>426</v>
      </c>
      <c r="C155" s="34" t="s">
        <v>51</v>
      </c>
      <c r="D155" s="34" t="s">
        <v>427</v>
      </c>
      <c r="E155" s="18">
        <v>634.15</v>
      </c>
      <c r="F155" s="2">
        <f t="shared" si="39"/>
        <v>1009566.7999999999</v>
      </c>
      <c r="G155" s="45">
        <v>300647.88</v>
      </c>
      <c r="H155" s="35">
        <v>73303</v>
      </c>
      <c r="I155" s="2">
        <f t="shared" si="28"/>
        <v>54977.25</v>
      </c>
      <c r="J155" s="35">
        <v>55049</v>
      </c>
      <c r="K155" s="35">
        <v>46995</v>
      </c>
      <c r="L155" s="35">
        <v>212204</v>
      </c>
      <c r="M155" s="35">
        <v>429</v>
      </c>
      <c r="N155" s="2">
        <f t="shared" si="29"/>
        <v>670302.13</v>
      </c>
      <c r="O155" s="4">
        <f t="shared" si="30"/>
        <v>339265</v>
      </c>
      <c r="P155" s="35">
        <v>172</v>
      </c>
      <c r="Q155" s="35">
        <v>84</v>
      </c>
      <c r="R155" s="4">
        <f t="shared" si="31"/>
        <v>20083</v>
      </c>
      <c r="S155" s="6">
        <f t="shared" si="40"/>
        <v>45741.239500000003</v>
      </c>
      <c r="T155" s="43">
        <v>17024229</v>
      </c>
      <c r="U155" s="6">
        <f t="shared" si="32"/>
        <v>17024.228999999999</v>
      </c>
      <c r="V155" s="6">
        <f t="shared" si="33"/>
        <v>28717.010500000004</v>
      </c>
      <c r="W155" s="4">
        <f t="shared" si="34"/>
        <v>574340</v>
      </c>
      <c r="X155" s="20">
        <f t="shared" si="35"/>
        <v>933688</v>
      </c>
      <c r="Y155" s="21">
        <v>0</v>
      </c>
      <c r="Z155" s="19">
        <v>0</v>
      </c>
      <c r="AA155" s="4">
        <f t="shared" si="36"/>
        <v>933688</v>
      </c>
      <c r="AB155" s="21"/>
      <c r="AC155" s="21"/>
      <c r="AD155" s="21">
        <v>0</v>
      </c>
      <c r="AE155" s="21"/>
      <c r="AF155" s="21"/>
      <c r="AG155" s="26">
        <v>0</v>
      </c>
      <c r="AH155" s="26"/>
      <c r="AI155" s="26"/>
      <c r="AJ155" s="50">
        <f t="shared" si="41"/>
        <v>933688</v>
      </c>
      <c r="AK155" s="52" t="str">
        <f t="shared" si="37"/>
        <v xml:space="preserve"> </v>
      </c>
      <c r="AL155" s="52" t="str">
        <f t="shared" si="38"/>
        <v xml:space="preserve"> </v>
      </c>
    </row>
    <row r="156" spans="1:38" ht="15.95" customHeight="1">
      <c r="A156" s="34" t="s">
        <v>16</v>
      </c>
      <c r="B156" s="34" t="s">
        <v>426</v>
      </c>
      <c r="C156" s="34" t="s">
        <v>39</v>
      </c>
      <c r="D156" s="34" t="s">
        <v>428</v>
      </c>
      <c r="E156" s="18">
        <v>471.53</v>
      </c>
      <c r="F156" s="2">
        <f t="shared" si="39"/>
        <v>750675.76</v>
      </c>
      <c r="G156" s="45">
        <v>510086.44</v>
      </c>
      <c r="H156" s="35">
        <v>60869</v>
      </c>
      <c r="I156" s="2">
        <f t="shared" si="28"/>
        <v>45651.75</v>
      </c>
      <c r="J156" s="35">
        <v>45636</v>
      </c>
      <c r="K156" s="35">
        <v>39359</v>
      </c>
      <c r="L156" s="35">
        <v>136744</v>
      </c>
      <c r="M156" s="35">
        <v>28346</v>
      </c>
      <c r="N156" s="2">
        <f t="shared" si="29"/>
        <v>805823.19</v>
      </c>
      <c r="O156" s="4">
        <f t="shared" si="30"/>
        <v>0</v>
      </c>
      <c r="P156" s="35">
        <v>248</v>
      </c>
      <c r="Q156" s="35">
        <v>86</v>
      </c>
      <c r="R156" s="4">
        <f t="shared" si="31"/>
        <v>29646</v>
      </c>
      <c r="S156" s="6">
        <f t="shared" si="40"/>
        <v>34011.458899999998</v>
      </c>
      <c r="T156" s="43">
        <v>28782767</v>
      </c>
      <c r="U156" s="6">
        <f t="shared" si="32"/>
        <v>28782.767</v>
      </c>
      <c r="V156" s="6">
        <f t="shared" si="33"/>
        <v>5228.691899999998</v>
      </c>
      <c r="W156" s="4">
        <f t="shared" si="34"/>
        <v>104574</v>
      </c>
      <c r="X156" s="20">
        <f t="shared" si="35"/>
        <v>134220</v>
      </c>
      <c r="Y156" s="21">
        <v>0</v>
      </c>
      <c r="Z156" s="19">
        <v>0</v>
      </c>
      <c r="AA156" s="4">
        <f t="shared" si="36"/>
        <v>134220</v>
      </c>
      <c r="AB156" s="21"/>
      <c r="AC156" s="21"/>
      <c r="AD156" s="21">
        <v>0</v>
      </c>
      <c r="AE156" s="21"/>
      <c r="AF156" s="21"/>
      <c r="AG156" s="26">
        <v>0</v>
      </c>
      <c r="AH156" s="26"/>
      <c r="AI156" s="26"/>
      <c r="AJ156" s="50">
        <f t="shared" si="41"/>
        <v>134220</v>
      </c>
      <c r="AK156" s="52">
        <f t="shared" si="37"/>
        <v>1</v>
      </c>
      <c r="AL156" s="52" t="str">
        <f t="shared" si="38"/>
        <v xml:space="preserve"> </v>
      </c>
    </row>
    <row r="157" spans="1:38" ht="15.95" customHeight="1">
      <c r="A157" s="34" t="s">
        <v>16</v>
      </c>
      <c r="B157" s="34" t="s">
        <v>426</v>
      </c>
      <c r="C157" s="34" t="s">
        <v>94</v>
      </c>
      <c r="D157" s="34" t="s">
        <v>429</v>
      </c>
      <c r="E157" s="18">
        <v>1550.62</v>
      </c>
      <c r="F157" s="2">
        <f t="shared" si="39"/>
        <v>2468587.04</v>
      </c>
      <c r="G157" s="45">
        <v>957794.76</v>
      </c>
      <c r="H157" s="35">
        <v>189647</v>
      </c>
      <c r="I157" s="2">
        <f t="shared" si="28"/>
        <v>142235.25</v>
      </c>
      <c r="J157" s="35">
        <v>142311</v>
      </c>
      <c r="K157" s="35">
        <v>122074</v>
      </c>
      <c r="L157" s="35">
        <v>423098</v>
      </c>
      <c r="M157" s="35">
        <v>3463</v>
      </c>
      <c r="N157" s="2">
        <f t="shared" si="29"/>
        <v>1790976.01</v>
      </c>
      <c r="O157" s="4">
        <f t="shared" si="30"/>
        <v>677611</v>
      </c>
      <c r="P157" s="35">
        <v>889</v>
      </c>
      <c r="Q157" s="35">
        <v>33</v>
      </c>
      <c r="R157" s="4">
        <f t="shared" si="31"/>
        <v>40778</v>
      </c>
      <c r="S157" s="6">
        <f t="shared" si="40"/>
        <v>111846.2206</v>
      </c>
      <c r="T157" s="43">
        <v>56050536</v>
      </c>
      <c r="U157" s="6">
        <f t="shared" si="32"/>
        <v>56050.536</v>
      </c>
      <c r="V157" s="6">
        <f t="shared" si="33"/>
        <v>55795.684600000001</v>
      </c>
      <c r="W157" s="4">
        <f t="shared" si="34"/>
        <v>1115914</v>
      </c>
      <c r="X157" s="20">
        <f t="shared" si="35"/>
        <v>1834303</v>
      </c>
      <c r="Y157" s="21">
        <v>0</v>
      </c>
      <c r="Z157" s="19">
        <v>0</v>
      </c>
      <c r="AA157" s="4">
        <f t="shared" si="36"/>
        <v>1834303</v>
      </c>
      <c r="AB157" s="21"/>
      <c r="AC157" s="21"/>
      <c r="AD157" s="21">
        <v>0</v>
      </c>
      <c r="AE157" s="21"/>
      <c r="AF157" s="21"/>
      <c r="AG157" s="26">
        <v>0</v>
      </c>
      <c r="AH157" s="26"/>
      <c r="AI157" s="26"/>
      <c r="AJ157" s="50">
        <f t="shared" si="41"/>
        <v>1834303</v>
      </c>
      <c r="AK157" s="52" t="str">
        <f t="shared" si="37"/>
        <v xml:space="preserve"> </v>
      </c>
      <c r="AL157" s="52" t="str">
        <f t="shared" si="38"/>
        <v xml:space="preserve"> </v>
      </c>
    </row>
    <row r="158" spans="1:38" ht="15.95" customHeight="1">
      <c r="A158" s="34" t="s">
        <v>16</v>
      </c>
      <c r="B158" s="34" t="s">
        <v>426</v>
      </c>
      <c r="C158" s="34" t="s">
        <v>159</v>
      </c>
      <c r="D158" s="34" t="s">
        <v>430</v>
      </c>
      <c r="E158" s="18">
        <v>643.53</v>
      </c>
      <c r="F158" s="2">
        <f t="shared" si="39"/>
        <v>1024499.76</v>
      </c>
      <c r="G158" s="45">
        <v>366389.07</v>
      </c>
      <c r="H158" s="35">
        <v>69890</v>
      </c>
      <c r="I158" s="2">
        <f t="shared" si="28"/>
        <v>52417.5</v>
      </c>
      <c r="J158" s="35">
        <v>52405</v>
      </c>
      <c r="K158" s="35">
        <v>45170</v>
      </c>
      <c r="L158" s="35">
        <v>183232</v>
      </c>
      <c r="M158" s="35">
        <v>21349</v>
      </c>
      <c r="N158" s="2">
        <f t="shared" si="29"/>
        <v>720962.57000000007</v>
      </c>
      <c r="O158" s="4">
        <f t="shared" si="30"/>
        <v>303537</v>
      </c>
      <c r="P158" s="35">
        <v>202</v>
      </c>
      <c r="Q158" s="35">
        <v>92</v>
      </c>
      <c r="R158" s="4">
        <f t="shared" si="31"/>
        <v>25832</v>
      </c>
      <c r="S158" s="6">
        <f t="shared" si="40"/>
        <v>46417.818899999998</v>
      </c>
      <c r="T158" s="43">
        <v>21953700</v>
      </c>
      <c r="U158" s="6">
        <f t="shared" si="32"/>
        <v>21953.7</v>
      </c>
      <c r="V158" s="6">
        <f t="shared" si="33"/>
        <v>24464.118899999998</v>
      </c>
      <c r="W158" s="4">
        <f t="shared" si="34"/>
        <v>489282</v>
      </c>
      <c r="X158" s="20">
        <f t="shared" si="35"/>
        <v>818651</v>
      </c>
      <c r="Y158" s="21">
        <v>0</v>
      </c>
      <c r="Z158" s="19">
        <v>0</v>
      </c>
      <c r="AA158" s="4">
        <f t="shared" si="36"/>
        <v>818651</v>
      </c>
      <c r="AB158" s="21"/>
      <c r="AC158" s="21"/>
      <c r="AD158" s="21">
        <v>0</v>
      </c>
      <c r="AE158" s="21"/>
      <c r="AF158" s="21"/>
      <c r="AG158" s="26">
        <v>0</v>
      </c>
      <c r="AH158" s="26"/>
      <c r="AI158" s="26"/>
      <c r="AJ158" s="50">
        <f t="shared" si="41"/>
        <v>818651</v>
      </c>
      <c r="AK158" s="52" t="str">
        <f t="shared" si="37"/>
        <v xml:space="preserve"> </v>
      </c>
      <c r="AL158" s="52" t="str">
        <f t="shared" si="38"/>
        <v xml:space="preserve"> </v>
      </c>
    </row>
    <row r="159" spans="1:38" ht="15.95" customHeight="1">
      <c r="A159" s="34" t="s">
        <v>16</v>
      </c>
      <c r="B159" s="34" t="s">
        <v>426</v>
      </c>
      <c r="C159" s="34" t="s">
        <v>28</v>
      </c>
      <c r="D159" s="34" t="s">
        <v>431</v>
      </c>
      <c r="E159" s="18">
        <v>873.32</v>
      </c>
      <c r="F159" s="2">
        <f t="shared" si="39"/>
        <v>1390325.4400000002</v>
      </c>
      <c r="G159" s="45">
        <v>970777.33</v>
      </c>
      <c r="H159" s="35">
        <v>111454</v>
      </c>
      <c r="I159" s="2">
        <f t="shared" si="28"/>
        <v>83590.5</v>
      </c>
      <c r="J159" s="35">
        <v>83625</v>
      </c>
      <c r="K159" s="35">
        <v>71785</v>
      </c>
      <c r="L159" s="35">
        <v>254858</v>
      </c>
      <c r="M159" s="35">
        <v>5069</v>
      </c>
      <c r="N159" s="2">
        <f t="shared" si="29"/>
        <v>1469704.83</v>
      </c>
      <c r="O159" s="4">
        <f t="shared" si="30"/>
        <v>0</v>
      </c>
      <c r="P159" s="35">
        <v>531</v>
      </c>
      <c r="Q159" s="35">
        <v>66</v>
      </c>
      <c r="R159" s="4">
        <f t="shared" si="31"/>
        <v>48714</v>
      </c>
      <c r="S159" s="6">
        <f t="shared" si="40"/>
        <v>62992.571600000003</v>
      </c>
      <c r="T159" s="43">
        <v>60446907</v>
      </c>
      <c r="U159" s="6">
        <f t="shared" si="32"/>
        <v>60446.906999999999</v>
      </c>
      <c r="V159" s="6">
        <f t="shared" si="33"/>
        <v>2545.6646000000037</v>
      </c>
      <c r="W159" s="4">
        <f t="shared" si="34"/>
        <v>50913</v>
      </c>
      <c r="X159" s="20">
        <f t="shared" si="35"/>
        <v>99627</v>
      </c>
      <c r="Y159" s="21">
        <v>0</v>
      </c>
      <c r="Z159" s="19">
        <v>0</v>
      </c>
      <c r="AA159" s="4">
        <f t="shared" si="36"/>
        <v>99627</v>
      </c>
      <c r="AB159" s="21"/>
      <c r="AC159" s="21"/>
      <c r="AD159" s="21">
        <v>0</v>
      </c>
      <c r="AE159" s="21"/>
      <c r="AF159" s="21"/>
      <c r="AG159" s="26">
        <v>74465</v>
      </c>
      <c r="AH159" s="26"/>
      <c r="AI159" s="26"/>
      <c r="AJ159" s="50">
        <f t="shared" si="41"/>
        <v>174092</v>
      </c>
      <c r="AK159" s="52">
        <f t="shared" si="37"/>
        <v>1</v>
      </c>
      <c r="AL159" s="52" t="str">
        <f t="shared" si="38"/>
        <v xml:space="preserve"> </v>
      </c>
    </row>
    <row r="160" spans="1:38" ht="15.95" customHeight="1">
      <c r="A160" s="34" t="s">
        <v>16</v>
      </c>
      <c r="B160" s="34" t="s">
        <v>426</v>
      </c>
      <c r="C160" s="34" t="s">
        <v>71</v>
      </c>
      <c r="D160" s="34" t="s">
        <v>432</v>
      </c>
      <c r="E160" s="18">
        <v>13080.49</v>
      </c>
      <c r="F160" s="2">
        <f t="shared" si="39"/>
        <v>20824140.079999998</v>
      </c>
      <c r="G160" s="45">
        <v>4016289.79</v>
      </c>
      <c r="H160" s="35">
        <v>1481509</v>
      </c>
      <c r="I160" s="2">
        <f t="shared" si="28"/>
        <v>1111131.75</v>
      </c>
      <c r="J160" s="35">
        <v>1111669</v>
      </c>
      <c r="K160" s="35">
        <v>953881</v>
      </c>
      <c r="L160" s="35">
        <v>3233417</v>
      </c>
      <c r="M160" s="35">
        <v>0</v>
      </c>
      <c r="N160" s="2">
        <f t="shared" si="29"/>
        <v>10426388.539999999</v>
      </c>
      <c r="O160" s="4">
        <f t="shared" si="30"/>
        <v>10397752</v>
      </c>
      <c r="P160" s="35">
        <v>3225</v>
      </c>
      <c r="Q160" s="35">
        <v>33</v>
      </c>
      <c r="R160" s="4">
        <f t="shared" si="31"/>
        <v>147931</v>
      </c>
      <c r="S160" s="6">
        <f t="shared" si="40"/>
        <v>943495.74369999999</v>
      </c>
      <c r="T160" s="43">
        <v>238214104</v>
      </c>
      <c r="U160" s="6">
        <f t="shared" si="32"/>
        <v>238214.10399999999</v>
      </c>
      <c r="V160" s="6">
        <f t="shared" si="33"/>
        <v>705281.63969999994</v>
      </c>
      <c r="W160" s="4">
        <f t="shared" si="34"/>
        <v>14105633</v>
      </c>
      <c r="X160" s="20">
        <f t="shared" si="35"/>
        <v>24651316</v>
      </c>
      <c r="Y160" s="21">
        <v>0</v>
      </c>
      <c r="Z160" s="19">
        <v>0</v>
      </c>
      <c r="AA160" s="4">
        <f t="shared" si="36"/>
        <v>24651316</v>
      </c>
      <c r="AB160" s="21"/>
      <c r="AC160" s="21"/>
      <c r="AD160" s="21">
        <v>0</v>
      </c>
      <c r="AE160" s="21"/>
      <c r="AF160" s="21"/>
      <c r="AG160" s="26">
        <v>0</v>
      </c>
      <c r="AH160" s="26"/>
      <c r="AI160" s="26"/>
      <c r="AJ160" s="50">
        <f t="shared" si="41"/>
        <v>24651316</v>
      </c>
      <c r="AK160" s="52" t="str">
        <f t="shared" si="37"/>
        <v xml:space="preserve"> </v>
      </c>
      <c r="AL160" s="52" t="str">
        <f t="shared" si="38"/>
        <v xml:space="preserve"> </v>
      </c>
    </row>
    <row r="161" spans="1:38" ht="15.95" customHeight="1">
      <c r="A161" s="34" t="s">
        <v>16</v>
      </c>
      <c r="B161" s="34" t="s">
        <v>426</v>
      </c>
      <c r="C161" s="34" t="s">
        <v>160</v>
      </c>
      <c r="D161" s="34" t="s">
        <v>433</v>
      </c>
      <c r="E161" s="18">
        <v>530.04999999999995</v>
      </c>
      <c r="F161" s="2">
        <f t="shared" si="39"/>
        <v>843839.6</v>
      </c>
      <c r="G161" s="45">
        <v>193994.56</v>
      </c>
      <c r="H161" s="35">
        <v>64482</v>
      </c>
      <c r="I161" s="2">
        <f t="shared" si="28"/>
        <v>48361.5</v>
      </c>
      <c r="J161" s="35">
        <v>48375</v>
      </c>
      <c r="K161" s="35">
        <v>41562</v>
      </c>
      <c r="L161" s="35">
        <v>150686</v>
      </c>
      <c r="M161" s="35">
        <v>3973</v>
      </c>
      <c r="N161" s="2">
        <f t="shared" si="29"/>
        <v>486952.06</v>
      </c>
      <c r="O161" s="4">
        <f t="shared" si="30"/>
        <v>356888</v>
      </c>
      <c r="P161" s="35">
        <v>203</v>
      </c>
      <c r="Q161" s="35">
        <v>81</v>
      </c>
      <c r="R161" s="4">
        <f t="shared" si="31"/>
        <v>22856</v>
      </c>
      <c r="S161" s="6">
        <f t="shared" si="40"/>
        <v>38232.506500000003</v>
      </c>
      <c r="T161" s="43">
        <v>11245102</v>
      </c>
      <c r="U161" s="6">
        <f t="shared" si="32"/>
        <v>11245.102000000001</v>
      </c>
      <c r="V161" s="6">
        <f t="shared" si="33"/>
        <v>26987.404500000004</v>
      </c>
      <c r="W161" s="4">
        <f t="shared" si="34"/>
        <v>539748</v>
      </c>
      <c r="X161" s="20">
        <f t="shared" si="35"/>
        <v>919492</v>
      </c>
      <c r="Y161" s="21">
        <v>0</v>
      </c>
      <c r="Z161" s="19">
        <v>0</v>
      </c>
      <c r="AA161" s="4">
        <f t="shared" si="36"/>
        <v>919492</v>
      </c>
      <c r="AB161" s="21"/>
      <c r="AC161" s="21"/>
      <c r="AD161" s="21">
        <v>0</v>
      </c>
      <c r="AE161" s="21"/>
      <c r="AF161" s="21"/>
      <c r="AG161" s="26">
        <v>0</v>
      </c>
      <c r="AH161" s="26"/>
      <c r="AI161" s="26"/>
      <c r="AJ161" s="50">
        <f t="shared" si="41"/>
        <v>919492</v>
      </c>
      <c r="AK161" s="52" t="str">
        <f t="shared" si="37"/>
        <v xml:space="preserve"> </v>
      </c>
      <c r="AL161" s="52" t="str">
        <f t="shared" si="38"/>
        <v xml:space="preserve"> </v>
      </c>
    </row>
    <row r="162" spans="1:38" ht="15.95" customHeight="1">
      <c r="A162" s="34" t="s">
        <v>16</v>
      </c>
      <c r="B162" s="34" t="s">
        <v>426</v>
      </c>
      <c r="C162" s="34" t="s">
        <v>21</v>
      </c>
      <c r="D162" s="34" t="s">
        <v>434</v>
      </c>
      <c r="E162" s="18">
        <v>578.44000000000005</v>
      </c>
      <c r="F162" s="2">
        <f t="shared" si="39"/>
        <v>920876.4800000001</v>
      </c>
      <c r="G162" s="45">
        <v>402517.96</v>
      </c>
      <c r="H162" s="35">
        <v>37606</v>
      </c>
      <c r="I162" s="2">
        <f t="shared" si="28"/>
        <v>28204.5</v>
      </c>
      <c r="J162" s="35">
        <v>40660</v>
      </c>
      <c r="K162" s="35">
        <v>34946</v>
      </c>
      <c r="L162" s="35">
        <v>156610</v>
      </c>
      <c r="M162" s="35">
        <v>50918</v>
      </c>
      <c r="N162" s="2">
        <f t="shared" si="29"/>
        <v>713856.46</v>
      </c>
      <c r="O162" s="4">
        <f t="shared" si="30"/>
        <v>207020</v>
      </c>
      <c r="P162" s="35">
        <v>149</v>
      </c>
      <c r="Q162" s="35">
        <v>134</v>
      </c>
      <c r="R162" s="4">
        <f t="shared" si="31"/>
        <v>27753</v>
      </c>
      <c r="S162" s="6">
        <f t="shared" si="40"/>
        <v>41722.877200000003</v>
      </c>
      <c r="T162" s="43">
        <v>24093201</v>
      </c>
      <c r="U162" s="6">
        <f t="shared" si="32"/>
        <v>24093.201000000001</v>
      </c>
      <c r="V162" s="6">
        <f t="shared" si="33"/>
        <v>17629.676200000002</v>
      </c>
      <c r="W162" s="4">
        <f t="shared" si="34"/>
        <v>352594</v>
      </c>
      <c r="X162" s="20">
        <f t="shared" si="35"/>
        <v>587367</v>
      </c>
      <c r="Y162" s="21">
        <v>0</v>
      </c>
      <c r="Z162" s="19">
        <v>0</v>
      </c>
      <c r="AA162" s="4">
        <f t="shared" si="36"/>
        <v>587367</v>
      </c>
      <c r="AB162" s="21"/>
      <c r="AC162" s="21"/>
      <c r="AD162" s="21">
        <v>0</v>
      </c>
      <c r="AE162" s="21"/>
      <c r="AF162" s="21"/>
      <c r="AG162" s="26">
        <v>0</v>
      </c>
      <c r="AH162" s="26"/>
      <c r="AI162" s="26"/>
      <c r="AJ162" s="50">
        <f t="shared" si="41"/>
        <v>587367</v>
      </c>
      <c r="AK162" s="52" t="str">
        <f t="shared" si="37"/>
        <v xml:space="preserve"> </v>
      </c>
      <c r="AL162" s="52" t="str">
        <f t="shared" si="38"/>
        <v xml:space="preserve"> </v>
      </c>
    </row>
    <row r="163" spans="1:38" ht="15.95" customHeight="1">
      <c r="A163" s="34" t="s">
        <v>120</v>
      </c>
      <c r="B163" s="34" t="s">
        <v>435</v>
      </c>
      <c r="C163" s="34" t="s">
        <v>117</v>
      </c>
      <c r="D163" s="34" t="s">
        <v>436</v>
      </c>
      <c r="E163" s="18">
        <v>634.78</v>
      </c>
      <c r="F163" s="2">
        <f t="shared" si="39"/>
        <v>1010569.76</v>
      </c>
      <c r="G163" s="45">
        <v>163644.92000000001</v>
      </c>
      <c r="H163" s="35">
        <v>76279</v>
      </c>
      <c r="I163" s="2">
        <f t="shared" si="28"/>
        <v>57209.25</v>
      </c>
      <c r="J163" s="35">
        <v>57944</v>
      </c>
      <c r="K163" s="35">
        <v>0</v>
      </c>
      <c r="L163" s="35">
        <v>0</v>
      </c>
      <c r="M163" s="35">
        <v>10625</v>
      </c>
      <c r="N163" s="2">
        <f t="shared" si="29"/>
        <v>289423.17000000004</v>
      </c>
      <c r="O163" s="4">
        <f t="shared" si="30"/>
        <v>721147</v>
      </c>
      <c r="P163" s="35">
        <v>379</v>
      </c>
      <c r="Q163" s="35">
        <v>33</v>
      </c>
      <c r="R163" s="4">
        <f t="shared" si="31"/>
        <v>17385</v>
      </c>
      <c r="S163" s="6">
        <f t="shared" si="40"/>
        <v>45786.681400000001</v>
      </c>
      <c r="T163" s="43">
        <v>10221419</v>
      </c>
      <c r="U163" s="6">
        <f t="shared" si="32"/>
        <v>10221.419</v>
      </c>
      <c r="V163" s="6">
        <f t="shared" si="33"/>
        <v>35565.2624</v>
      </c>
      <c r="W163" s="4">
        <f t="shared" si="34"/>
        <v>711305</v>
      </c>
      <c r="X163" s="20">
        <f t="shared" si="35"/>
        <v>1449837</v>
      </c>
      <c r="Y163" s="21">
        <v>0</v>
      </c>
      <c r="Z163" s="19">
        <v>0</v>
      </c>
      <c r="AA163" s="4">
        <f t="shared" si="36"/>
        <v>1449837</v>
      </c>
      <c r="AB163" s="21"/>
      <c r="AC163" s="21"/>
      <c r="AD163" s="21">
        <v>0</v>
      </c>
      <c r="AE163" s="21"/>
      <c r="AF163" s="21"/>
      <c r="AG163" s="26">
        <v>0</v>
      </c>
      <c r="AH163" s="26"/>
      <c r="AI163" s="26"/>
      <c r="AJ163" s="50">
        <f t="shared" si="41"/>
        <v>1449837</v>
      </c>
      <c r="AK163" s="52" t="str">
        <f t="shared" si="37"/>
        <v xml:space="preserve"> </v>
      </c>
      <c r="AL163" s="52" t="str">
        <f t="shared" si="38"/>
        <v xml:space="preserve"> </v>
      </c>
    </row>
    <row r="164" spans="1:38" ht="15.95" customHeight="1">
      <c r="A164" s="34" t="s">
        <v>120</v>
      </c>
      <c r="B164" s="34" t="s">
        <v>435</v>
      </c>
      <c r="C164" s="34" t="s">
        <v>190</v>
      </c>
      <c r="D164" s="34" t="s">
        <v>437</v>
      </c>
      <c r="E164" s="18">
        <v>1165.6500000000001</v>
      </c>
      <c r="F164" s="2">
        <f t="shared" si="39"/>
        <v>1855714.8</v>
      </c>
      <c r="G164" s="45">
        <v>250370.37</v>
      </c>
      <c r="H164" s="35">
        <v>131882</v>
      </c>
      <c r="I164" s="2">
        <f t="shared" si="28"/>
        <v>98911.5</v>
      </c>
      <c r="J164" s="35">
        <v>100346</v>
      </c>
      <c r="K164" s="35">
        <v>418404</v>
      </c>
      <c r="L164" s="35">
        <v>233070</v>
      </c>
      <c r="M164" s="35">
        <v>97902</v>
      </c>
      <c r="N164" s="2">
        <f t="shared" si="29"/>
        <v>1199003.8700000001</v>
      </c>
      <c r="O164" s="4">
        <f t="shared" si="30"/>
        <v>656711</v>
      </c>
      <c r="P164" s="35">
        <v>378</v>
      </c>
      <c r="Q164" s="35">
        <v>84</v>
      </c>
      <c r="R164" s="4">
        <f t="shared" si="31"/>
        <v>44135</v>
      </c>
      <c r="S164" s="6">
        <f t="shared" si="40"/>
        <v>84078.334499999997</v>
      </c>
      <c r="T164" s="43">
        <v>15181603</v>
      </c>
      <c r="U164" s="6">
        <f t="shared" si="32"/>
        <v>15181.602999999999</v>
      </c>
      <c r="V164" s="6">
        <f t="shared" si="33"/>
        <v>68896.731499999994</v>
      </c>
      <c r="W164" s="4">
        <f t="shared" si="34"/>
        <v>1377935</v>
      </c>
      <c r="X164" s="20">
        <f t="shared" si="35"/>
        <v>2078781</v>
      </c>
      <c r="Y164" s="21">
        <v>0</v>
      </c>
      <c r="Z164" s="19">
        <v>0</v>
      </c>
      <c r="AA164" s="4">
        <f t="shared" si="36"/>
        <v>2078781</v>
      </c>
      <c r="AB164" s="21"/>
      <c r="AC164" s="21"/>
      <c r="AD164" s="21">
        <v>0</v>
      </c>
      <c r="AE164" s="21"/>
      <c r="AF164" s="21"/>
      <c r="AG164" s="26">
        <v>0</v>
      </c>
      <c r="AH164" s="26"/>
      <c r="AI164" s="26"/>
      <c r="AJ164" s="50">
        <f t="shared" si="41"/>
        <v>2078781</v>
      </c>
      <c r="AK164" s="52" t="str">
        <f t="shared" si="37"/>
        <v xml:space="preserve"> </v>
      </c>
      <c r="AL164" s="52" t="str">
        <f t="shared" si="38"/>
        <v xml:space="preserve"> </v>
      </c>
    </row>
    <row r="165" spans="1:38" ht="15.95" customHeight="1">
      <c r="A165" s="34" t="s">
        <v>120</v>
      </c>
      <c r="B165" s="34" t="s">
        <v>435</v>
      </c>
      <c r="C165" s="34" t="s">
        <v>222</v>
      </c>
      <c r="D165" s="34" t="s">
        <v>438</v>
      </c>
      <c r="E165" s="18">
        <v>454.66</v>
      </c>
      <c r="F165" s="2">
        <f t="shared" si="39"/>
        <v>723818.72000000009</v>
      </c>
      <c r="G165" s="45">
        <v>111140.76</v>
      </c>
      <c r="H165" s="35">
        <v>50150</v>
      </c>
      <c r="I165" s="2">
        <f t="shared" si="28"/>
        <v>37612.5</v>
      </c>
      <c r="J165" s="35">
        <v>38171</v>
      </c>
      <c r="K165" s="35">
        <v>158755</v>
      </c>
      <c r="L165" s="35">
        <v>110379</v>
      </c>
      <c r="M165" s="35">
        <v>57711</v>
      </c>
      <c r="N165" s="2">
        <f t="shared" si="29"/>
        <v>513769.26</v>
      </c>
      <c r="O165" s="4">
        <f t="shared" si="30"/>
        <v>210049</v>
      </c>
      <c r="P165" s="35">
        <v>191</v>
      </c>
      <c r="Q165" s="35">
        <v>68</v>
      </c>
      <c r="R165" s="4">
        <f t="shared" si="31"/>
        <v>18053</v>
      </c>
      <c r="S165" s="6">
        <f t="shared" si="40"/>
        <v>32794.625800000002</v>
      </c>
      <c r="T165" s="43">
        <v>6987358</v>
      </c>
      <c r="U165" s="6">
        <f t="shared" si="32"/>
        <v>6987.3580000000002</v>
      </c>
      <c r="V165" s="6">
        <f t="shared" si="33"/>
        <v>25807.267800000001</v>
      </c>
      <c r="W165" s="4">
        <f t="shared" si="34"/>
        <v>516145</v>
      </c>
      <c r="X165" s="20">
        <f t="shared" si="35"/>
        <v>744247</v>
      </c>
      <c r="Y165" s="21">
        <v>0</v>
      </c>
      <c r="Z165" s="19">
        <v>0</v>
      </c>
      <c r="AA165" s="4">
        <f t="shared" si="36"/>
        <v>744247</v>
      </c>
      <c r="AB165" s="21"/>
      <c r="AC165" s="21"/>
      <c r="AD165" s="21">
        <v>0</v>
      </c>
      <c r="AE165" s="21"/>
      <c r="AF165" s="21"/>
      <c r="AG165" s="26">
        <v>0</v>
      </c>
      <c r="AH165" s="26"/>
      <c r="AI165" s="26"/>
      <c r="AJ165" s="50">
        <f t="shared" si="41"/>
        <v>744247</v>
      </c>
      <c r="AK165" s="52" t="str">
        <f t="shared" si="37"/>
        <v xml:space="preserve"> </v>
      </c>
      <c r="AL165" s="52" t="str">
        <f t="shared" si="38"/>
        <v xml:space="preserve"> </v>
      </c>
    </row>
    <row r="166" spans="1:38" ht="15.95" customHeight="1">
      <c r="A166" s="34" t="s">
        <v>120</v>
      </c>
      <c r="B166" s="34" t="s">
        <v>435</v>
      </c>
      <c r="C166" s="34" t="s">
        <v>56</v>
      </c>
      <c r="D166" s="34" t="s">
        <v>439</v>
      </c>
      <c r="E166" s="18">
        <v>608.83000000000004</v>
      </c>
      <c r="F166" s="2">
        <f t="shared" si="39"/>
        <v>969257.3600000001</v>
      </c>
      <c r="G166" s="45">
        <v>246209.1</v>
      </c>
      <c r="H166" s="35">
        <v>70148</v>
      </c>
      <c r="I166" s="2">
        <f t="shared" si="28"/>
        <v>52611</v>
      </c>
      <c r="J166" s="35">
        <v>53288</v>
      </c>
      <c r="K166" s="35">
        <v>223155</v>
      </c>
      <c r="L166" s="35">
        <v>206657</v>
      </c>
      <c r="M166" s="35">
        <v>123346</v>
      </c>
      <c r="N166" s="2">
        <f t="shared" si="29"/>
        <v>905266.1</v>
      </c>
      <c r="O166" s="4">
        <f t="shared" si="30"/>
        <v>63991</v>
      </c>
      <c r="P166" s="35">
        <v>147</v>
      </c>
      <c r="Q166" s="35">
        <v>86</v>
      </c>
      <c r="R166" s="4">
        <f t="shared" si="31"/>
        <v>17572</v>
      </c>
      <c r="S166" s="6">
        <f t="shared" si="40"/>
        <v>43914.907899999998</v>
      </c>
      <c r="T166" s="43">
        <v>15373515</v>
      </c>
      <c r="U166" s="6">
        <f t="shared" si="32"/>
        <v>15373.514999999999</v>
      </c>
      <c r="V166" s="6">
        <f t="shared" si="33"/>
        <v>28541.392899999999</v>
      </c>
      <c r="W166" s="4">
        <f t="shared" si="34"/>
        <v>570828</v>
      </c>
      <c r="X166" s="20">
        <f t="shared" si="35"/>
        <v>652391</v>
      </c>
      <c r="Y166" s="21">
        <v>0</v>
      </c>
      <c r="Z166" s="19">
        <v>0</v>
      </c>
      <c r="AA166" s="4">
        <f t="shared" si="36"/>
        <v>652391</v>
      </c>
      <c r="AB166" s="21"/>
      <c r="AC166" s="21"/>
      <c r="AD166" s="21">
        <v>0</v>
      </c>
      <c r="AE166" s="21"/>
      <c r="AF166" s="21"/>
      <c r="AG166" s="26">
        <v>0</v>
      </c>
      <c r="AH166" s="26"/>
      <c r="AI166" s="26"/>
      <c r="AJ166" s="50">
        <f t="shared" si="41"/>
        <v>652391</v>
      </c>
      <c r="AK166" s="52" t="str">
        <f t="shared" si="37"/>
        <v xml:space="preserve"> </v>
      </c>
      <c r="AL166" s="52" t="str">
        <f t="shared" si="38"/>
        <v xml:space="preserve"> </v>
      </c>
    </row>
    <row r="167" spans="1:38" ht="15.95" customHeight="1">
      <c r="A167" s="34" t="s">
        <v>120</v>
      </c>
      <c r="B167" s="34" t="s">
        <v>435</v>
      </c>
      <c r="C167" s="34" t="s">
        <v>93</v>
      </c>
      <c r="D167" s="34" t="s">
        <v>440</v>
      </c>
      <c r="E167" s="18">
        <v>1951.71</v>
      </c>
      <c r="F167" s="2">
        <f t="shared" si="39"/>
        <v>3107122.32</v>
      </c>
      <c r="G167" s="45">
        <v>997370.1399999999</v>
      </c>
      <c r="H167" s="35">
        <v>232947</v>
      </c>
      <c r="I167" s="2">
        <f t="shared" si="28"/>
        <v>174710.25</v>
      </c>
      <c r="J167" s="35">
        <v>177204</v>
      </c>
      <c r="K167" s="35">
        <v>738902</v>
      </c>
      <c r="L167" s="35">
        <v>514184</v>
      </c>
      <c r="M167" s="35">
        <v>250309</v>
      </c>
      <c r="N167" s="2">
        <f t="shared" si="29"/>
        <v>2852679.3899999997</v>
      </c>
      <c r="O167" s="4">
        <f t="shared" si="30"/>
        <v>254443</v>
      </c>
      <c r="P167" s="35">
        <v>1077</v>
      </c>
      <c r="Q167" s="35">
        <v>57</v>
      </c>
      <c r="R167" s="4">
        <f t="shared" si="31"/>
        <v>85331</v>
      </c>
      <c r="S167" s="6">
        <f t="shared" si="40"/>
        <v>140776.84229999999</v>
      </c>
      <c r="T167" s="43">
        <v>62204366</v>
      </c>
      <c r="U167" s="6">
        <f t="shared" si="32"/>
        <v>62204.366000000002</v>
      </c>
      <c r="V167" s="6">
        <f t="shared" si="33"/>
        <v>78572.47629999998</v>
      </c>
      <c r="W167" s="4">
        <f t="shared" si="34"/>
        <v>1571450</v>
      </c>
      <c r="X167" s="20">
        <f t="shared" si="35"/>
        <v>1911224</v>
      </c>
      <c r="Y167" s="21">
        <v>0</v>
      </c>
      <c r="Z167" s="19">
        <v>0</v>
      </c>
      <c r="AA167" s="4">
        <f t="shared" si="36"/>
        <v>1911224</v>
      </c>
      <c r="AB167" s="21"/>
      <c r="AC167" s="21"/>
      <c r="AD167" s="21">
        <v>0</v>
      </c>
      <c r="AE167" s="21"/>
      <c r="AF167" s="21"/>
      <c r="AG167" s="26">
        <v>0</v>
      </c>
      <c r="AH167" s="26"/>
      <c r="AI167" s="26"/>
      <c r="AJ167" s="50">
        <f t="shared" si="41"/>
        <v>1911224</v>
      </c>
      <c r="AK167" s="52" t="str">
        <f t="shared" si="37"/>
        <v xml:space="preserve"> </v>
      </c>
      <c r="AL167" s="52" t="str">
        <f t="shared" si="38"/>
        <v xml:space="preserve"> </v>
      </c>
    </row>
    <row r="168" spans="1:38" ht="15.95" customHeight="1">
      <c r="A168" s="34" t="s">
        <v>120</v>
      </c>
      <c r="B168" s="34" t="s">
        <v>435</v>
      </c>
      <c r="C168" s="34" t="s">
        <v>39</v>
      </c>
      <c r="D168" s="34" t="s">
        <v>441</v>
      </c>
      <c r="E168" s="18">
        <v>2221.02</v>
      </c>
      <c r="F168" s="2">
        <f t="shared" si="39"/>
        <v>3535863.84</v>
      </c>
      <c r="G168" s="45">
        <v>627912.69999999995</v>
      </c>
      <c r="H168" s="35">
        <v>248479</v>
      </c>
      <c r="I168" s="2">
        <f t="shared" si="28"/>
        <v>186359.25</v>
      </c>
      <c r="J168" s="35">
        <v>188913</v>
      </c>
      <c r="K168" s="35">
        <v>789607</v>
      </c>
      <c r="L168" s="35">
        <v>638127</v>
      </c>
      <c r="M168" s="35">
        <v>31246</v>
      </c>
      <c r="N168" s="2">
        <f t="shared" si="29"/>
        <v>2462164.9500000002</v>
      </c>
      <c r="O168" s="4">
        <f t="shared" si="30"/>
        <v>1073699</v>
      </c>
      <c r="P168" s="35">
        <v>806</v>
      </c>
      <c r="Q168" s="35">
        <v>33</v>
      </c>
      <c r="R168" s="4">
        <f t="shared" si="31"/>
        <v>36971</v>
      </c>
      <c r="S168" s="6">
        <f t="shared" si="40"/>
        <v>160202.17259999999</v>
      </c>
      <c r="T168" s="43">
        <v>40302484</v>
      </c>
      <c r="U168" s="6">
        <f t="shared" si="32"/>
        <v>40302.483999999997</v>
      </c>
      <c r="V168" s="6">
        <f t="shared" si="33"/>
        <v>119899.68859999999</v>
      </c>
      <c r="W168" s="4">
        <f t="shared" si="34"/>
        <v>2397994</v>
      </c>
      <c r="X168" s="20">
        <f t="shared" si="35"/>
        <v>3508664</v>
      </c>
      <c r="Y168" s="21">
        <v>0</v>
      </c>
      <c r="Z168" s="19">
        <v>0</v>
      </c>
      <c r="AA168" s="4">
        <f t="shared" si="36"/>
        <v>3508664</v>
      </c>
      <c r="AB168" s="21"/>
      <c r="AC168" s="21"/>
      <c r="AD168" s="21">
        <v>0</v>
      </c>
      <c r="AE168" s="21"/>
      <c r="AF168" s="21"/>
      <c r="AG168" s="26">
        <v>0</v>
      </c>
      <c r="AH168" s="26"/>
      <c r="AI168" s="26"/>
      <c r="AJ168" s="50">
        <f t="shared" si="41"/>
        <v>3508664</v>
      </c>
      <c r="AK168" s="52" t="str">
        <f t="shared" si="37"/>
        <v xml:space="preserve"> </v>
      </c>
      <c r="AL168" s="52" t="str">
        <f t="shared" si="38"/>
        <v xml:space="preserve"> </v>
      </c>
    </row>
    <row r="169" spans="1:38" ht="15.95" customHeight="1">
      <c r="A169" s="34" t="s">
        <v>120</v>
      </c>
      <c r="B169" s="34" t="s">
        <v>435</v>
      </c>
      <c r="C169" s="34" t="s">
        <v>82</v>
      </c>
      <c r="D169" s="34" t="s">
        <v>442</v>
      </c>
      <c r="E169" s="18">
        <v>1126.51</v>
      </c>
      <c r="F169" s="2">
        <f t="shared" si="39"/>
        <v>1793403.92</v>
      </c>
      <c r="G169" s="45">
        <v>1519474.19</v>
      </c>
      <c r="H169" s="35">
        <v>134545</v>
      </c>
      <c r="I169" s="2">
        <f t="shared" si="28"/>
        <v>100908.75</v>
      </c>
      <c r="J169" s="35">
        <v>102306</v>
      </c>
      <c r="K169" s="35">
        <v>427803</v>
      </c>
      <c r="L169" s="35">
        <v>344882</v>
      </c>
      <c r="M169" s="35">
        <v>113191</v>
      </c>
      <c r="N169" s="2">
        <f t="shared" si="29"/>
        <v>2608564.94</v>
      </c>
      <c r="O169" s="4">
        <f t="shared" si="30"/>
        <v>0</v>
      </c>
      <c r="P169" s="35">
        <v>414</v>
      </c>
      <c r="Q169" s="35">
        <v>77</v>
      </c>
      <c r="R169" s="4">
        <f t="shared" si="31"/>
        <v>44310</v>
      </c>
      <c r="S169" s="6">
        <f t="shared" si="40"/>
        <v>81255.166299999997</v>
      </c>
      <c r="T169" s="43">
        <v>94865056</v>
      </c>
      <c r="U169" s="6">
        <f t="shared" si="32"/>
        <v>94865.055999999997</v>
      </c>
      <c r="V169" s="6">
        <f t="shared" si="33"/>
        <v>0</v>
      </c>
      <c r="W169" s="4">
        <f t="shared" si="34"/>
        <v>0</v>
      </c>
      <c r="X169" s="20">
        <f t="shared" si="35"/>
        <v>44310</v>
      </c>
      <c r="Y169" s="21">
        <v>0</v>
      </c>
      <c r="Z169" s="19">
        <v>0</v>
      </c>
      <c r="AA169" s="4">
        <f t="shared" si="36"/>
        <v>44310</v>
      </c>
      <c r="AB169" s="21"/>
      <c r="AC169" s="21"/>
      <c r="AD169" s="21">
        <v>0</v>
      </c>
      <c r="AE169" s="21"/>
      <c r="AF169" s="21"/>
      <c r="AG169" s="26">
        <v>0</v>
      </c>
      <c r="AH169" s="26"/>
      <c r="AI169" s="26"/>
      <c r="AJ169" s="50">
        <f t="shared" si="41"/>
        <v>44310</v>
      </c>
      <c r="AK169" s="52">
        <f t="shared" si="37"/>
        <v>1</v>
      </c>
      <c r="AL169" s="52">
        <f t="shared" si="38"/>
        <v>1</v>
      </c>
    </row>
    <row r="170" spans="1:38" ht="15.95" customHeight="1">
      <c r="A170" s="34" t="s">
        <v>120</v>
      </c>
      <c r="B170" s="34" t="s">
        <v>435</v>
      </c>
      <c r="C170" s="34" t="s">
        <v>225</v>
      </c>
      <c r="D170" s="34" t="s">
        <v>443</v>
      </c>
      <c r="E170" s="18">
        <v>963.72</v>
      </c>
      <c r="F170" s="2">
        <f t="shared" si="39"/>
        <v>1534242.24</v>
      </c>
      <c r="G170" s="45">
        <v>430279.16000000003</v>
      </c>
      <c r="H170" s="35">
        <v>96013</v>
      </c>
      <c r="I170" s="2">
        <f t="shared" si="28"/>
        <v>72009.75</v>
      </c>
      <c r="J170" s="35">
        <v>72992</v>
      </c>
      <c r="K170" s="35">
        <v>305144</v>
      </c>
      <c r="L170" s="35">
        <v>258473</v>
      </c>
      <c r="M170" s="35">
        <v>255027</v>
      </c>
      <c r="N170" s="2">
        <f t="shared" si="29"/>
        <v>1393924.9100000001</v>
      </c>
      <c r="O170" s="4">
        <f t="shared" si="30"/>
        <v>140317</v>
      </c>
      <c r="P170" s="35">
        <v>316</v>
      </c>
      <c r="Q170" s="35">
        <v>90</v>
      </c>
      <c r="R170" s="4">
        <f t="shared" si="31"/>
        <v>39532</v>
      </c>
      <c r="S170" s="6">
        <f t="shared" si="40"/>
        <v>69513.123600000006</v>
      </c>
      <c r="T170" s="43">
        <v>26282691</v>
      </c>
      <c r="U170" s="6">
        <f t="shared" si="32"/>
        <v>26282.690999999999</v>
      </c>
      <c r="V170" s="6">
        <f t="shared" si="33"/>
        <v>43230.432600000007</v>
      </c>
      <c r="W170" s="4">
        <f t="shared" si="34"/>
        <v>864609</v>
      </c>
      <c r="X170" s="20">
        <f t="shared" si="35"/>
        <v>1044458</v>
      </c>
      <c r="Y170" s="21">
        <v>0</v>
      </c>
      <c r="Z170" s="19">
        <v>0</v>
      </c>
      <c r="AA170" s="4">
        <f t="shared" si="36"/>
        <v>1044458</v>
      </c>
      <c r="AB170" s="21"/>
      <c r="AC170" s="21"/>
      <c r="AD170" s="21">
        <v>0</v>
      </c>
      <c r="AE170" s="21"/>
      <c r="AF170" s="21"/>
      <c r="AG170" s="26">
        <v>0</v>
      </c>
      <c r="AH170" s="26"/>
      <c r="AI170" s="26"/>
      <c r="AJ170" s="50">
        <f t="shared" si="41"/>
        <v>1044458</v>
      </c>
      <c r="AK170" s="52" t="str">
        <f t="shared" si="37"/>
        <v xml:space="preserve"> </v>
      </c>
      <c r="AL170" s="52" t="str">
        <f t="shared" si="38"/>
        <v xml:space="preserve"> </v>
      </c>
    </row>
    <row r="171" spans="1:38" ht="15.95" customHeight="1">
      <c r="A171" s="34" t="s">
        <v>194</v>
      </c>
      <c r="B171" s="34" t="s">
        <v>444</v>
      </c>
      <c r="C171" s="34" t="s">
        <v>195</v>
      </c>
      <c r="D171" s="34" t="s">
        <v>445</v>
      </c>
      <c r="E171" s="18">
        <v>433.53</v>
      </c>
      <c r="F171" s="2">
        <f t="shared" si="39"/>
        <v>690179.76</v>
      </c>
      <c r="G171" s="45">
        <v>234073.83</v>
      </c>
      <c r="H171" s="35">
        <v>38183</v>
      </c>
      <c r="I171" s="2">
        <f t="shared" si="28"/>
        <v>28637.25</v>
      </c>
      <c r="J171" s="35">
        <v>32636</v>
      </c>
      <c r="K171" s="35">
        <v>0</v>
      </c>
      <c r="L171" s="35">
        <v>0</v>
      </c>
      <c r="M171" s="35">
        <v>16070</v>
      </c>
      <c r="N171" s="2">
        <f t="shared" si="29"/>
        <v>311417.07999999996</v>
      </c>
      <c r="O171" s="4">
        <f t="shared" si="30"/>
        <v>378763</v>
      </c>
      <c r="P171" s="35">
        <v>136</v>
      </c>
      <c r="Q171" s="35">
        <v>64</v>
      </c>
      <c r="R171" s="4">
        <f t="shared" si="31"/>
        <v>12099</v>
      </c>
      <c r="S171" s="6">
        <f t="shared" si="40"/>
        <v>31270.518899999999</v>
      </c>
      <c r="T171" s="43">
        <v>14126363</v>
      </c>
      <c r="U171" s="6">
        <f t="shared" si="32"/>
        <v>14126.362999999999</v>
      </c>
      <c r="V171" s="6">
        <f t="shared" si="33"/>
        <v>17144.155899999998</v>
      </c>
      <c r="W171" s="4">
        <f t="shared" si="34"/>
        <v>342883</v>
      </c>
      <c r="X171" s="20">
        <f t="shared" si="35"/>
        <v>733745</v>
      </c>
      <c r="Y171" s="21">
        <v>0</v>
      </c>
      <c r="Z171" s="19">
        <v>0</v>
      </c>
      <c r="AA171" s="4">
        <f t="shared" si="36"/>
        <v>733745</v>
      </c>
      <c r="AB171" s="21"/>
      <c r="AC171" s="21"/>
      <c r="AD171" s="21">
        <v>0</v>
      </c>
      <c r="AE171" s="21"/>
      <c r="AF171" s="21"/>
      <c r="AG171" s="26">
        <v>0</v>
      </c>
      <c r="AH171" s="26"/>
      <c r="AI171" s="26"/>
      <c r="AJ171" s="50">
        <f t="shared" si="41"/>
        <v>733745</v>
      </c>
      <c r="AK171" s="52" t="str">
        <f t="shared" si="37"/>
        <v xml:space="preserve"> </v>
      </c>
      <c r="AL171" s="52" t="str">
        <f t="shared" si="38"/>
        <v xml:space="preserve"> </v>
      </c>
    </row>
    <row r="172" spans="1:38" ht="15.95" customHeight="1">
      <c r="A172" s="34" t="s">
        <v>194</v>
      </c>
      <c r="B172" s="34" t="s">
        <v>444</v>
      </c>
      <c r="C172" s="34" t="s">
        <v>19</v>
      </c>
      <c r="D172" s="34" t="s">
        <v>446</v>
      </c>
      <c r="E172" s="18">
        <v>331.58</v>
      </c>
      <c r="F172" s="2">
        <f t="shared" si="39"/>
        <v>527875.36</v>
      </c>
      <c r="G172" s="45">
        <v>267089.15999999997</v>
      </c>
      <c r="H172" s="35">
        <v>35476</v>
      </c>
      <c r="I172" s="2">
        <f t="shared" si="28"/>
        <v>26607</v>
      </c>
      <c r="J172" s="35">
        <v>30434</v>
      </c>
      <c r="K172" s="35">
        <v>0</v>
      </c>
      <c r="L172" s="35">
        <v>0</v>
      </c>
      <c r="M172" s="35">
        <v>48358</v>
      </c>
      <c r="N172" s="2">
        <f t="shared" si="29"/>
        <v>372488.16</v>
      </c>
      <c r="O172" s="4">
        <f t="shared" si="30"/>
        <v>155387</v>
      </c>
      <c r="P172" s="35">
        <v>182</v>
      </c>
      <c r="Q172" s="35">
        <v>70</v>
      </c>
      <c r="R172" s="4">
        <f t="shared" si="31"/>
        <v>17709</v>
      </c>
      <c r="S172" s="6">
        <f t="shared" si="40"/>
        <v>23916.865399999999</v>
      </c>
      <c r="T172" s="43">
        <v>16138318</v>
      </c>
      <c r="U172" s="6">
        <f t="shared" si="32"/>
        <v>16138.317999999999</v>
      </c>
      <c r="V172" s="6">
        <f t="shared" si="33"/>
        <v>7778.5473999999995</v>
      </c>
      <c r="W172" s="4">
        <f t="shared" si="34"/>
        <v>155571</v>
      </c>
      <c r="X172" s="20">
        <f t="shared" si="35"/>
        <v>328667</v>
      </c>
      <c r="Y172" s="21">
        <v>0</v>
      </c>
      <c r="Z172" s="19">
        <v>0</v>
      </c>
      <c r="AA172" s="4">
        <f t="shared" si="36"/>
        <v>328667</v>
      </c>
      <c r="AB172" s="21"/>
      <c r="AC172" s="21"/>
      <c r="AD172" s="21">
        <v>0</v>
      </c>
      <c r="AE172" s="21"/>
      <c r="AF172" s="21"/>
      <c r="AG172" s="26">
        <v>0</v>
      </c>
      <c r="AH172" s="26"/>
      <c r="AI172" s="26"/>
      <c r="AJ172" s="50">
        <f t="shared" si="41"/>
        <v>328667</v>
      </c>
      <c r="AK172" s="52" t="str">
        <f t="shared" si="37"/>
        <v xml:space="preserve"> </v>
      </c>
      <c r="AL172" s="52" t="str">
        <f t="shared" si="38"/>
        <v xml:space="preserve"> </v>
      </c>
    </row>
    <row r="173" spans="1:38" ht="15.95" customHeight="1">
      <c r="A173" s="34" t="s">
        <v>194</v>
      </c>
      <c r="B173" s="34" t="s">
        <v>444</v>
      </c>
      <c r="C173" s="34" t="s">
        <v>20</v>
      </c>
      <c r="D173" s="34" t="s">
        <v>447</v>
      </c>
      <c r="E173" s="18">
        <v>572.47</v>
      </c>
      <c r="F173" s="2">
        <f t="shared" si="39"/>
        <v>911372.24</v>
      </c>
      <c r="G173" s="45">
        <v>194611.83</v>
      </c>
      <c r="H173" s="35">
        <v>66832</v>
      </c>
      <c r="I173" s="2">
        <f t="shared" si="28"/>
        <v>50124</v>
      </c>
      <c r="J173" s="35">
        <v>57459</v>
      </c>
      <c r="K173" s="35">
        <v>0</v>
      </c>
      <c r="L173" s="35">
        <v>0</v>
      </c>
      <c r="M173" s="35">
        <v>69340</v>
      </c>
      <c r="N173" s="2">
        <f t="shared" si="29"/>
        <v>371534.82999999996</v>
      </c>
      <c r="O173" s="4">
        <f t="shared" si="30"/>
        <v>539837</v>
      </c>
      <c r="P173" s="35">
        <v>320</v>
      </c>
      <c r="Q173" s="35">
        <v>44</v>
      </c>
      <c r="R173" s="4">
        <f t="shared" si="31"/>
        <v>19571</v>
      </c>
      <c r="S173" s="6">
        <f t="shared" si="40"/>
        <v>41292.261100000003</v>
      </c>
      <c r="T173" s="43">
        <v>11486793</v>
      </c>
      <c r="U173" s="6">
        <f t="shared" si="32"/>
        <v>11486.793</v>
      </c>
      <c r="V173" s="6">
        <f t="shared" si="33"/>
        <v>29805.468100000006</v>
      </c>
      <c r="W173" s="4">
        <f t="shared" si="34"/>
        <v>596109</v>
      </c>
      <c r="X173" s="20">
        <f t="shared" si="35"/>
        <v>1155517</v>
      </c>
      <c r="Y173" s="21">
        <v>0</v>
      </c>
      <c r="Z173" s="19">
        <v>0</v>
      </c>
      <c r="AA173" s="4">
        <f t="shared" si="36"/>
        <v>1155517</v>
      </c>
      <c r="AB173" s="21"/>
      <c r="AC173" s="21"/>
      <c r="AD173" s="21">
        <v>0</v>
      </c>
      <c r="AE173" s="21"/>
      <c r="AF173" s="21"/>
      <c r="AG173" s="26">
        <v>0</v>
      </c>
      <c r="AH173" s="26"/>
      <c r="AI173" s="26"/>
      <c r="AJ173" s="50">
        <f t="shared" si="41"/>
        <v>1155517</v>
      </c>
      <c r="AK173" s="52" t="str">
        <f t="shared" si="37"/>
        <v xml:space="preserve"> </v>
      </c>
      <c r="AL173" s="52" t="str">
        <f t="shared" si="38"/>
        <v xml:space="preserve"> </v>
      </c>
    </row>
    <row r="174" spans="1:38" ht="15.95" customHeight="1">
      <c r="A174" s="34" t="s">
        <v>194</v>
      </c>
      <c r="B174" s="34" t="s">
        <v>444</v>
      </c>
      <c r="C174" s="34" t="s">
        <v>51</v>
      </c>
      <c r="D174" s="34" t="s">
        <v>448</v>
      </c>
      <c r="E174" s="18">
        <v>4055.1</v>
      </c>
      <c r="F174" s="2">
        <f t="shared" si="39"/>
        <v>6455719.2000000002</v>
      </c>
      <c r="G174" s="45">
        <v>1293404.05</v>
      </c>
      <c r="H174" s="35">
        <v>407734</v>
      </c>
      <c r="I174" s="2">
        <f t="shared" si="28"/>
        <v>305800.5</v>
      </c>
      <c r="J174" s="35">
        <v>348982</v>
      </c>
      <c r="K174" s="35">
        <v>1254293</v>
      </c>
      <c r="L174" s="35">
        <v>1162670</v>
      </c>
      <c r="M174" s="35">
        <v>16000</v>
      </c>
      <c r="N174" s="2">
        <f t="shared" si="29"/>
        <v>4381149.55</v>
      </c>
      <c r="O174" s="4">
        <f t="shared" si="30"/>
        <v>2074570</v>
      </c>
      <c r="P174" s="35">
        <v>1376</v>
      </c>
      <c r="Q174" s="35">
        <v>33</v>
      </c>
      <c r="R174" s="4">
        <f t="shared" si="31"/>
        <v>63117</v>
      </c>
      <c r="S174" s="6">
        <f t="shared" si="40"/>
        <v>292494.36300000001</v>
      </c>
      <c r="T174" s="43">
        <v>81964769</v>
      </c>
      <c r="U174" s="6">
        <f t="shared" si="32"/>
        <v>81964.769</v>
      </c>
      <c r="V174" s="6">
        <f t="shared" si="33"/>
        <v>210529.59400000001</v>
      </c>
      <c r="W174" s="4">
        <f t="shared" si="34"/>
        <v>4210592</v>
      </c>
      <c r="X174" s="20">
        <f t="shared" si="35"/>
        <v>6348279</v>
      </c>
      <c r="Y174" s="21">
        <v>0</v>
      </c>
      <c r="Z174" s="19">
        <v>0</v>
      </c>
      <c r="AA174" s="4">
        <f t="shared" si="36"/>
        <v>6348279</v>
      </c>
      <c r="AB174" s="21"/>
      <c r="AC174" s="21"/>
      <c r="AD174" s="21">
        <v>0</v>
      </c>
      <c r="AE174" s="21"/>
      <c r="AF174" s="21"/>
      <c r="AG174" s="26">
        <v>0</v>
      </c>
      <c r="AH174" s="26"/>
      <c r="AI174" s="26"/>
      <c r="AJ174" s="50">
        <f t="shared" si="41"/>
        <v>6348279</v>
      </c>
      <c r="AK174" s="52" t="str">
        <f t="shared" si="37"/>
        <v xml:space="preserve"> </v>
      </c>
      <c r="AL174" s="52" t="str">
        <f t="shared" si="38"/>
        <v xml:space="preserve"> </v>
      </c>
    </row>
    <row r="175" spans="1:38" ht="15.95" customHeight="1">
      <c r="A175" s="34" t="s">
        <v>194</v>
      </c>
      <c r="B175" s="34" t="s">
        <v>444</v>
      </c>
      <c r="C175" s="34" t="s">
        <v>190</v>
      </c>
      <c r="D175" s="34" t="s">
        <v>449</v>
      </c>
      <c r="E175" s="18">
        <v>883.41</v>
      </c>
      <c r="F175" s="2">
        <f t="shared" si="39"/>
        <v>1406388.72</v>
      </c>
      <c r="G175" s="45">
        <v>739057.75</v>
      </c>
      <c r="H175" s="35">
        <v>104506</v>
      </c>
      <c r="I175" s="2">
        <f t="shared" si="28"/>
        <v>78379.5</v>
      </c>
      <c r="J175" s="35">
        <v>86081</v>
      </c>
      <c r="K175" s="35">
        <v>307952</v>
      </c>
      <c r="L175" s="35">
        <v>203980</v>
      </c>
      <c r="M175" s="35">
        <v>81123</v>
      </c>
      <c r="N175" s="2">
        <f t="shared" si="29"/>
        <v>1496573.25</v>
      </c>
      <c r="O175" s="4">
        <f t="shared" si="30"/>
        <v>0</v>
      </c>
      <c r="P175" s="35">
        <v>317</v>
      </c>
      <c r="Q175" s="35">
        <v>77</v>
      </c>
      <c r="R175" s="4">
        <f t="shared" si="31"/>
        <v>33929</v>
      </c>
      <c r="S175" s="6">
        <f t="shared" si="40"/>
        <v>63720.363299999997</v>
      </c>
      <c r="T175" s="43">
        <v>45696122</v>
      </c>
      <c r="U175" s="6">
        <f t="shared" si="32"/>
        <v>45696.122000000003</v>
      </c>
      <c r="V175" s="6">
        <f t="shared" si="33"/>
        <v>18024.241299999994</v>
      </c>
      <c r="W175" s="4">
        <f t="shared" si="34"/>
        <v>360485</v>
      </c>
      <c r="X175" s="20">
        <f t="shared" si="35"/>
        <v>394414</v>
      </c>
      <c r="Y175" s="21">
        <v>0</v>
      </c>
      <c r="Z175" s="19">
        <v>0</v>
      </c>
      <c r="AA175" s="4">
        <f t="shared" si="36"/>
        <v>394414</v>
      </c>
      <c r="AB175" s="21"/>
      <c r="AC175" s="21"/>
      <c r="AD175" s="21">
        <v>0</v>
      </c>
      <c r="AE175" s="21"/>
      <c r="AF175" s="21"/>
      <c r="AG175" s="26">
        <v>0</v>
      </c>
      <c r="AH175" s="26"/>
      <c r="AI175" s="26"/>
      <c r="AJ175" s="50">
        <f t="shared" si="41"/>
        <v>394414</v>
      </c>
      <c r="AK175" s="52">
        <f t="shared" si="37"/>
        <v>1</v>
      </c>
      <c r="AL175" s="52" t="str">
        <f t="shared" si="38"/>
        <v xml:space="preserve"> </v>
      </c>
    </row>
    <row r="176" spans="1:38" ht="15.95" customHeight="1">
      <c r="A176" s="34" t="s">
        <v>194</v>
      </c>
      <c r="B176" s="34" t="s">
        <v>444</v>
      </c>
      <c r="C176" s="34" t="s">
        <v>218</v>
      </c>
      <c r="D176" s="34" t="s">
        <v>450</v>
      </c>
      <c r="E176" s="18">
        <v>874.35</v>
      </c>
      <c r="F176" s="2">
        <f t="shared" si="39"/>
        <v>1391965.2</v>
      </c>
      <c r="G176" s="45">
        <v>422353.02</v>
      </c>
      <c r="H176" s="35">
        <v>89221</v>
      </c>
      <c r="I176" s="2">
        <f t="shared" si="28"/>
        <v>66915.75</v>
      </c>
      <c r="J176" s="35">
        <v>76742</v>
      </c>
      <c r="K176" s="35">
        <v>274353</v>
      </c>
      <c r="L176" s="35">
        <v>232289</v>
      </c>
      <c r="M176" s="35">
        <v>78221</v>
      </c>
      <c r="N176" s="2">
        <f t="shared" si="29"/>
        <v>1150873.77</v>
      </c>
      <c r="O176" s="4">
        <f t="shared" si="30"/>
        <v>241091</v>
      </c>
      <c r="P176" s="35">
        <v>485</v>
      </c>
      <c r="Q176" s="35">
        <v>62</v>
      </c>
      <c r="R176" s="4">
        <f t="shared" si="31"/>
        <v>41797</v>
      </c>
      <c r="S176" s="6">
        <f t="shared" si="40"/>
        <v>63066.8655</v>
      </c>
      <c r="T176" s="43">
        <v>25800429</v>
      </c>
      <c r="U176" s="6">
        <f t="shared" si="32"/>
        <v>25800.429</v>
      </c>
      <c r="V176" s="6">
        <f t="shared" si="33"/>
        <v>37266.436499999996</v>
      </c>
      <c r="W176" s="4">
        <f t="shared" si="34"/>
        <v>745329</v>
      </c>
      <c r="X176" s="20">
        <f t="shared" si="35"/>
        <v>1028217</v>
      </c>
      <c r="Y176" s="21">
        <v>0</v>
      </c>
      <c r="Z176" s="19">
        <v>0</v>
      </c>
      <c r="AA176" s="4">
        <f t="shared" si="36"/>
        <v>1028217</v>
      </c>
      <c r="AB176" s="21"/>
      <c r="AC176" s="21"/>
      <c r="AD176" s="21">
        <v>0</v>
      </c>
      <c r="AE176" s="21"/>
      <c r="AF176" s="21"/>
      <c r="AG176" s="26">
        <v>0</v>
      </c>
      <c r="AH176" s="26"/>
      <c r="AI176" s="26"/>
      <c r="AJ176" s="50">
        <f t="shared" si="41"/>
        <v>1028217</v>
      </c>
      <c r="AK176" s="52" t="str">
        <f t="shared" si="37"/>
        <v xml:space="preserve"> </v>
      </c>
      <c r="AL176" s="52" t="str">
        <f t="shared" si="38"/>
        <v xml:space="preserve"> </v>
      </c>
    </row>
    <row r="177" spans="1:38" ht="15.95" customHeight="1">
      <c r="A177" s="34" t="s">
        <v>194</v>
      </c>
      <c r="B177" s="34" t="s">
        <v>444</v>
      </c>
      <c r="C177" s="34" t="s">
        <v>28</v>
      </c>
      <c r="D177" s="34" t="s">
        <v>451</v>
      </c>
      <c r="E177" s="18">
        <v>534.72</v>
      </c>
      <c r="F177" s="2">
        <f t="shared" si="39"/>
        <v>851274.23999999999</v>
      </c>
      <c r="G177" s="45">
        <v>905286.52</v>
      </c>
      <c r="H177" s="35">
        <v>53440</v>
      </c>
      <c r="I177" s="2">
        <f t="shared" si="28"/>
        <v>40080</v>
      </c>
      <c r="J177" s="35">
        <v>45858</v>
      </c>
      <c r="K177" s="35">
        <v>164361</v>
      </c>
      <c r="L177" s="35">
        <v>138789</v>
      </c>
      <c r="M177" s="35">
        <v>134283</v>
      </c>
      <c r="N177" s="2">
        <f t="shared" si="29"/>
        <v>1428657.52</v>
      </c>
      <c r="O177" s="4">
        <f t="shared" si="30"/>
        <v>0</v>
      </c>
      <c r="P177" s="35">
        <v>224</v>
      </c>
      <c r="Q177" s="35">
        <v>88</v>
      </c>
      <c r="R177" s="4">
        <f t="shared" si="31"/>
        <v>27400</v>
      </c>
      <c r="S177" s="6">
        <f t="shared" si="40"/>
        <v>38569.353600000002</v>
      </c>
      <c r="T177" s="43">
        <v>55618533</v>
      </c>
      <c r="U177" s="6">
        <f t="shared" si="32"/>
        <v>55618.533000000003</v>
      </c>
      <c r="V177" s="6">
        <f t="shared" si="33"/>
        <v>0</v>
      </c>
      <c r="W177" s="4">
        <f t="shared" si="34"/>
        <v>0</v>
      </c>
      <c r="X177" s="20">
        <f t="shared" si="35"/>
        <v>27400</v>
      </c>
      <c r="Y177" s="21">
        <v>0</v>
      </c>
      <c r="Z177" s="19">
        <v>0</v>
      </c>
      <c r="AA177" s="4">
        <f t="shared" si="36"/>
        <v>27400</v>
      </c>
      <c r="AB177" s="21"/>
      <c r="AC177" s="21"/>
      <c r="AD177" s="21">
        <v>0</v>
      </c>
      <c r="AE177" s="21"/>
      <c r="AF177" s="21"/>
      <c r="AG177" s="26">
        <v>101207</v>
      </c>
      <c r="AH177" s="26"/>
      <c r="AI177" s="26"/>
      <c r="AJ177" s="50">
        <f t="shared" si="41"/>
        <v>128607</v>
      </c>
      <c r="AK177" s="52">
        <f t="shared" si="37"/>
        <v>1</v>
      </c>
      <c r="AL177" s="52">
        <f t="shared" si="38"/>
        <v>1</v>
      </c>
    </row>
    <row r="178" spans="1:38" ht="15.95" customHeight="1">
      <c r="A178" s="34" t="s">
        <v>194</v>
      </c>
      <c r="B178" s="34" t="s">
        <v>444</v>
      </c>
      <c r="C178" s="34" t="s">
        <v>32</v>
      </c>
      <c r="D178" s="34" t="s">
        <v>452</v>
      </c>
      <c r="E178" s="18">
        <v>910.51</v>
      </c>
      <c r="F178" s="2">
        <f t="shared" si="39"/>
        <v>1449531.92</v>
      </c>
      <c r="G178" s="45">
        <v>395690.04</v>
      </c>
      <c r="H178" s="35">
        <v>100249</v>
      </c>
      <c r="I178" s="2">
        <f t="shared" si="28"/>
        <v>75186.75</v>
      </c>
      <c r="J178" s="35">
        <v>85871</v>
      </c>
      <c r="K178" s="35">
        <v>308372</v>
      </c>
      <c r="L178" s="35">
        <v>252346</v>
      </c>
      <c r="M178" s="35">
        <v>200129</v>
      </c>
      <c r="N178" s="2">
        <f t="shared" si="29"/>
        <v>1317594.79</v>
      </c>
      <c r="O178" s="4">
        <f t="shared" si="30"/>
        <v>131937</v>
      </c>
      <c r="P178" s="35">
        <v>344</v>
      </c>
      <c r="Q178" s="35">
        <v>84</v>
      </c>
      <c r="R178" s="4">
        <f t="shared" si="31"/>
        <v>40165</v>
      </c>
      <c r="S178" s="6">
        <f t="shared" si="40"/>
        <v>65675.086299999995</v>
      </c>
      <c r="T178" s="43">
        <v>24622902</v>
      </c>
      <c r="U178" s="6">
        <f t="shared" si="32"/>
        <v>24622.901999999998</v>
      </c>
      <c r="V178" s="6">
        <f t="shared" si="33"/>
        <v>41052.184299999994</v>
      </c>
      <c r="W178" s="4">
        <f t="shared" si="34"/>
        <v>821044</v>
      </c>
      <c r="X178" s="20">
        <f t="shared" si="35"/>
        <v>993146</v>
      </c>
      <c r="Y178" s="21">
        <v>0</v>
      </c>
      <c r="Z178" s="19">
        <v>0</v>
      </c>
      <c r="AA178" s="4">
        <f t="shared" si="36"/>
        <v>993146</v>
      </c>
      <c r="AB178" s="21"/>
      <c r="AC178" s="21"/>
      <c r="AD178" s="21">
        <v>0</v>
      </c>
      <c r="AE178" s="21"/>
      <c r="AF178" s="21"/>
      <c r="AG178" s="26">
        <v>0</v>
      </c>
      <c r="AH178" s="26"/>
      <c r="AI178" s="26"/>
      <c r="AJ178" s="50">
        <f t="shared" si="41"/>
        <v>993146</v>
      </c>
      <c r="AK178" s="52" t="str">
        <f t="shared" si="37"/>
        <v xml:space="preserve"> </v>
      </c>
      <c r="AL178" s="52" t="str">
        <f t="shared" si="38"/>
        <v xml:space="preserve"> </v>
      </c>
    </row>
    <row r="179" spans="1:38" ht="15.95" customHeight="1">
      <c r="A179" s="34" t="s">
        <v>194</v>
      </c>
      <c r="B179" s="34" t="s">
        <v>444</v>
      </c>
      <c r="C179" s="34" t="s">
        <v>33</v>
      </c>
      <c r="D179" s="34" t="s">
        <v>453</v>
      </c>
      <c r="E179" s="18">
        <v>2246.92</v>
      </c>
      <c r="F179" s="2">
        <f t="shared" si="39"/>
        <v>3577096.64</v>
      </c>
      <c r="G179" s="45">
        <v>618372.84</v>
      </c>
      <c r="H179" s="35">
        <v>244953</v>
      </c>
      <c r="I179" s="2">
        <f t="shared" si="28"/>
        <v>183714.75</v>
      </c>
      <c r="J179" s="35">
        <v>209909</v>
      </c>
      <c r="K179" s="35">
        <v>753462</v>
      </c>
      <c r="L179" s="35">
        <v>400903</v>
      </c>
      <c r="M179" s="35">
        <v>169326</v>
      </c>
      <c r="N179" s="2">
        <f t="shared" si="29"/>
        <v>2335687.59</v>
      </c>
      <c r="O179" s="4">
        <f t="shared" si="30"/>
        <v>1241409</v>
      </c>
      <c r="P179" s="35">
        <v>1291</v>
      </c>
      <c r="Q179" s="35">
        <v>33</v>
      </c>
      <c r="R179" s="4">
        <f t="shared" si="31"/>
        <v>59218</v>
      </c>
      <c r="S179" s="6">
        <f t="shared" si="40"/>
        <v>162070.33960000001</v>
      </c>
      <c r="T179" s="43">
        <v>37623890</v>
      </c>
      <c r="U179" s="6">
        <f t="shared" si="32"/>
        <v>37623.89</v>
      </c>
      <c r="V179" s="6">
        <f t="shared" si="33"/>
        <v>124446.44960000001</v>
      </c>
      <c r="W179" s="4">
        <f t="shared" si="34"/>
        <v>2488929</v>
      </c>
      <c r="X179" s="20">
        <f t="shared" si="35"/>
        <v>3789556</v>
      </c>
      <c r="Y179" s="21">
        <v>0</v>
      </c>
      <c r="Z179" s="19">
        <v>0</v>
      </c>
      <c r="AA179" s="4">
        <f t="shared" si="36"/>
        <v>3789556</v>
      </c>
      <c r="AB179" s="21"/>
      <c r="AC179" s="21"/>
      <c r="AD179" s="21">
        <v>0</v>
      </c>
      <c r="AE179" s="21"/>
      <c r="AF179" s="21"/>
      <c r="AG179" s="26">
        <v>0</v>
      </c>
      <c r="AH179" s="26"/>
      <c r="AI179" s="26"/>
      <c r="AJ179" s="50">
        <f t="shared" si="41"/>
        <v>3789556</v>
      </c>
      <c r="AK179" s="52" t="str">
        <f t="shared" si="37"/>
        <v xml:space="preserve"> </v>
      </c>
      <c r="AL179" s="52" t="str">
        <f t="shared" si="38"/>
        <v xml:space="preserve"> </v>
      </c>
    </row>
    <row r="180" spans="1:38" ht="15.95" customHeight="1">
      <c r="A180" s="34" t="s">
        <v>194</v>
      </c>
      <c r="B180" s="34" t="s">
        <v>444</v>
      </c>
      <c r="C180" s="34" t="s">
        <v>168</v>
      </c>
      <c r="D180" s="34" t="s">
        <v>454</v>
      </c>
      <c r="E180" s="18">
        <v>2731.68</v>
      </c>
      <c r="F180" s="2">
        <f t="shared" si="39"/>
        <v>4348834.5599999996</v>
      </c>
      <c r="G180" s="45">
        <v>1112201.81</v>
      </c>
      <c r="H180" s="35">
        <v>282507</v>
      </c>
      <c r="I180" s="2">
        <f t="shared" si="28"/>
        <v>211880.25</v>
      </c>
      <c r="J180" s="35">
        <v>259802</v>
      </c>
      <c r="K180" s="35">
        <v>932217</v>
      </c>
      <c r="L180" s="35">
        <v>559419</v>
      </c>
      <c r="M180" s="35">
        <v>180943</v>
      </c>
      <c r="N180" s="2">
        <f t="shared" si="29"/>
        <v>3256463.06</v>
      </c>
      <c r="O180" s="4">
        <f t="shared" si="30"/>
        <v>1092372</v>
      </c>
      <c r="P180" s="35">
        <v>1346</v>
      </c>
      <c r="Q180" s="35">
        <v>33</v>
      </c>
      <c r="R180" s="4">
        <f t="shared" si="31"/>
        <v>61741</v>
      </c>
      <c r="S180" s="6">
        <f t="shared" si="40"/>
        <v>197036.0784</v>
      </c>
      <c r="T180" s="43">
        <v>68443188</v>
      </c>
      <c r="U180" s="6">
        <f t="shared" si="32"/>
        <v>68443.187999999995</v>
      </c>
      <c r="V180" s="6">
        <f t="shared" si="33"/>
        <v>128592.8904</v>
      </c>
      <c r="W180" s="4">
        <f t="shared" si="34"/>
        <v>2571858</v>
      </c>
      <c r="X180" s="20">
        <f t="shared" si="35"/>
        <v>3725971</v>
      </c>
      <c r="Y180" s="21">
        <v>0</v>
      </c>
      <c r="Z180" s="19">
        <v>0</v>
      </c>
      <c r="AA180" s="4">
        <f t="shared" si="36"/>
        <v>3725971</v>
      </c>
      <c r="AB180" s="21"/>
      <c r="AC180" s="21"/>
      <c r="AD180" s="21">
        <v>0</v>
      </c>
      <c r="AE180" s="21"/>
      <c r="AF180" s="21"/>
      <c r="AG180" s="26">
        <v>0</v>
      </c>
      <c r="AH180" s="26"/>
      <c r="AI180" s="26"/>
      <c r="AJ180" s="50">
        <f t="shared" si="41"/>
        <v>3725971</v>
      </c>
      <c r="AK180" s="52" t="str">
        <f t="shared" si="37"/>
        <v xml:space="preserve"> </v>
      </c>
      <c r="AL180" s="52" t="str">
        <f t="shared" si="38"/>
        <v xml:space="preserve"> </v>
      </c>
    </row>
    <row r="181" spans="1:38" ht="15.95" customHeight="1">
      <c r="A181" s="34" t="s">
        <v>194</v>
      </c>
      <c r="B181" s="34" t="s">
        <v>444</v>
      </c>
      <c r="C181" s="34" t="s">
        <v>150</v>
      </c>
      <c r="D181" s="34" t="s">
        <v>455</v>
      </c>
      <c r="E181" s="18">
        <v>442.69</v>
      </c>
      <c r="F181" s="2">
        <f t="shared" si="39"/>
        <v>704762.48</v>
      </c>
      <c r="G181" s="45">
        <v>146691.15</v>
      </c>
      <c r="H181" s="35">
        <v>43089</v>
      </c>
      <c r="I181" s="2">
        <f t="shared" si="28"/>
        <v>32316.75</v>
      </c>
      <c r="J181" s="35">
        <v>36791</v>
      </c>
      <c r="K181" s="35">
        <v>132579</v>
      </c>
      <c r="L181" s="35">
        <v>127057</v>
      </c>
      <c r="M181" s="35">
        <v>188268</v>
      </c>
      <c r="N181" s="2">
        <f t="shared" si="29"/>
        <v>663702.9</v>
      </c>
      <c r="O181" s="4">
        <f t="shared" si="30"/>
        <v>41060</v>
      </c>
      <c r="P181" s="35">
        <v>171</v>
      </c>
      <c r="Q181" s="35">
        <v>88</v>
      </c>
      <c r="R181" s="4">
        <f t="shared" si="31"/>
        <v>20917</v>
      </c>
      <c r="S181" s="6">
        <f t="shared" si="40"/>
        <v>31931.2297</v>
      </c>
      <c r="T181" s="43">
        <v>8768501</v>
      </c>
      <c r="U181" s="6">
        <f t="shared" si="32"/>
        <v>8768.5010000000002</v>
      </c>
      <c r="V181" s="6">
        <f t="shared" si="33"/>
        <v>23162.7287</v>
      </c>
      <c r="W181" s="4">
        <f t="shared" si="34"/>
        <v>463255</v>
      </c>
      <c r="X181" s="20">
        <f t="shared" si="35"/>
        <v>525232</v>
      </c>
      <c r="Y181" s="21">
        <v>0</v>
      </c>
      <c r="Z181" s="19">
        <v>0</v>
      </c>
      <c r="AA181" s="4">
        <f t="shared" si="36"/>
        <v>525232</v>
      </c>
      <c r="AB181" s="21"/>
      <c r="AC181" s="21"/>
      <c r="AD181" s="21">
        <v>0</v>
      </c>
      <c r="AE181" s="21"/>
      <c r="AF181" s="21"/>
      <c r="AG181" s="26">
        <v>0</v>
      </c>
      <c r="AH181" s="26"/>
      <c r="AI181" s="26"/>
      <c r="AJ181" s="50">
        <f t="shared" si="41"/>
        <v>525232</v>
      </c>
      <c r="AK181" s="52" t="str">
        <f t="shared" si="37"/>
        <v xml:space="preserve"> </v>
      </c>
      <c r="AL181" s="52" t="str">
        <f t="shared" si="38"/>
        <v xml:space="preserve"> </v>
      </c>
    </row>
    <row r="182" spans="1:38" ht="15.95" customHeight="1">
      <c r="A182" s="34" t="s">
        <v>194</v>
      </c>
      <c r="B182" s="34" t="s">
        <v>444</v>
      </c>
      <c r="C182" s="34" t="s">
        <v>83</v>
      </c>
      <c r="D182" s="34" t="s">
        <v>456</v>
      </c>
      <c r="E182" s="18">
        <v>796.09</v>
      </c>
      <c r="F182" s="2">
        <f t="shared" si="39"/>
        <v>1267375.28</v>
      </c>
      <c r="G182" s="45">
        <v>506523.16</v>
      </c>
      <c r="H182" s="35">
        <v>83618</v>
      </c>
      <c r="I182" s="2">
        <f t="shared" si="28"/>
        <v>62713.5</v>
      </c>
      <c r="J182" s="35">
        <v>71816</v>
      </c>
      <c r="K182" s="35">
        <v>257155</v>
      </c>
      <c r="L182" s="35">
        <v>189072</v>
      </c>
      <c r="M182" s="35">
        <v>223324</v>
      </c>
      <c r="N182" s="2">
        <f t="shared" si="29"/>
        <v>1310603.6599999999</v>
      </c>
      <c r="O182" s="4">
        <f t="shared" si="30"/>
        <v>0</v>
      </c>
      <c r="P182" s="35">
        <v>427</v>
      </c>
      <c r="Q182" s="35">
        <v>81</v>
      </c>
      <c r="R182" s="4">
        <f t="shared" si="31"/>
        <v>48076</v>
      </c>
      <c r="S182" s="6">
        <f t="shared" si="40"/>
        <v>57421.971700000002</v>
      </c>
      <c r="T182" s="43">
        <v>31266862</v>
      </c>
      <c r="U182" s="6">
        <f t="shared" si="32"/>
        <v>31266.862000000001</v>
      </c>
      <c r="V182" s="6">
        <f t="shared" si="33"/>
        <v>26155.109700000001</v>
      </c>
      <c r="W182" s="4">
        <f t="shared" si="34"/>
        <v>523102</v>
      </c>
      <c r="X182" s="20">
        <f t="shared" si="35"/>
        <v>571178</v>
      </c>
      <c r="Y182" s="21">
        <v>0</v>
      </c>
      <c r="Z182" s="19">
        <v>0</v>
      </c>
      <c r="AA182" s="4">
        <f t="shared" si="36"/>
        <v>571178</v>
      </c>
      <c r="AB182" s="21"/>
      <c r="AC182" s="21"/>
      <c r="AD182" s="21">
        <v>0</v>
      </c>
      <c r="AE182" s="21"/>
      <c r="AF182" s="21"/>
      <c r="AG182" s="26">
        <v>0</v>
      </c>
      <c r="AH182" s="26"/>
      <c r="AI182" s="26"/>
      <c r="AJ182" s="50">
        <f t="shared" si="41"/>
        <v>571178</v>
      </c>
      <c r="AK182" s="52">
        <f t="shared" si="37"/>
        <v>1</v>
      </c>
      <c r="AL182" s="52" t="str">
        <f t="shared" si="38"/>
        <v xml:space="preserve"> </v>
      </c>
    </row>
    <row r="183" spans="1:38" ht="15.95" customHeight="1">
      <c r="A183" s="34" t="s">
        <v>57</v>
      </c>
      <c r="B183" s="34" t="s">
        <v>457</v>
      </c>
      <c r="C183" s="34" t="s">
        <v>58</v>
      </c>
      <c r="D183" s="34" t="s">
        <v>458</v>
      </c>
      <c r="E183" s="18">
        <v>597.46</v>
      </c>
      <c r="F183" s="2">
        <f t="shared" si="39"/>
        <v>951156.32000000007</v>
      </c>
      <c r="G183" s="45">
        <v>1473643.93</v>
      </c>
      <c r="H183" s="35">
        <v>304685</v>
      </c>
      <c r="I183" s="2">
        <f t="shared" si="28"/>
        <v>228513.75</v>
      </c>
      <c r="J183" s="35">
        <v>43015</v>
      </c>
      <c r="K183" s="35">
        <v>885819</v>
      </c>
      <c r="L183" s="35">
        <v>227861</v>
      </c>
      <c r="M183" s="35">
        <v>240915</v>
      </c>
      <c r="N183" s="2">
        <f t="shared" si="29"/>
        <v>3099767.6799999997</v>
      </c>
      <c r="O183" s="4">
        <f t="shared" si="30"/>
        <v>0</v>
      </c>
      <c r="P183" s="35">
        <v>88</v>
      </c>
      <c r="Q183" s="35">
        <v>167</v>
      </c>
      <c r="R183" s="4">
        <f t="shared" si="31"/>
        <v>20427</v>
      </c>
      <c r="S183" s="6">
        <f t="shared" si="40"/>
        <v>43094.789799999999</v>
      </c>
      <c r="T183" s="43">
        <v>96009442</v>
      </c>
      <c r="U183" s="6">
        <f t="shared" si="32"/>
        <v>96009.441999999995</v>
      </c>
      <c r="V183" s="6">
        <f t="shared" si="33"/>
        <v>0</v>
      </c>
      <c r="W183" s="4">
        <f t="shared" si="34"/>
        <v>0</v>
      </c>
      <c r="X183" s="20">
        <f t="shared" si="35"/>
        <v>20427</v>
      </c>
      <c r="Y183" s="21">
        <v>0</v>
      </c>
      <c r="Z183" s="19">
        <v>0</v>
      </c>
      <c r="AA183" s="4">
        <f t="shared" si="36"/>
        <v>20427</v>
      </c>
      <c r="AB183" s="21"/>
      <c r="AC183" s="21"/>
      <c r="AD183" s="21">
        <v>0</v>
      </c>
      <c r="AE183" s="21"/>
      <c r="AF183" s="21"/>
      <c r="AG183" s="26">
        <v>0</v>
      </c>
      <c r="AH183" s="26"/>
      <c r="AI183" s="26"/>
      <c r="AJ183" s="50">
        <f t="shared" si="41"/>
        <v>20427</v>
      </c>
      <c r="AK183" s="52">
        <f t="shared" si="37"/>
        <v>1</v>
      </c>
      <c r="AL183" s="52">
        <f t="shared" si="38"/>
        <v>1</v>
      </c>
    </row>
    <row r="184" spans="1:38" ht="15.95" customHeight="1">
      <c r="A184" s="34" t="s">
        <v>57</v>
      </c>
      <c r="B184" s="34" t="s">
        <v>457</v>
      </c>
      <c r="C184" s="34" t="s">
        <v>59</v>
      </c>
      <c r="D184" s="34" t="s">
        <v>459</v>
      </c>
      <c r="E184" s="18">
        <v>677.75</v>
      </c>
      <c r="F184" s="2">
        <f t="shared" si="39"/>
        <v>1078978</v>
      </c>
      <c r="G184" s="45">
        <v>956043.71</v>
      </c>
      <c r="H184" s="35">
        <v>338410</v>
      </c>
      <c r="I184" s="2">
        <f t="shared" si="28"/>
        <v>253807.5</v>
      </c>
      <c r="J184" s="35">
        <v>49028</v>
      </c>
      <c r="K184" s="35">
        <v>1002050</v>
      </c>
      <c r="L184" s="35">
        <v>154327</v>
      </c>
      <c r="M184" s="35">
        <v>64534</v>
      </c>
      <c r="N184" s="2">
        <f t="shared" si="29"/>
        <v>2479790.21</v>
      </c>
      <c r="O184" s="4">
        <f t="shared" si="30"/>
        <v>0</v>
      </c>
      <c r="P184" s="35">
        <v>140</v>
      </c>
      <c r="Q184" s="35">
        <v>123</v>
      </c>
      <c r="R184" s="4">
        <f t="shared" si="31"/>
        <v>23936</v>
      </c>
      <c r="S184" s="6">
        <f t="shared" si="40"/>
        <v>48886.107499999998</v>
      </c>
      <c r="T184" s="43">
        <v>57871981</v>
      </c>
      <c r="U184" s="6">
        <f t="shared" si="32"/>
        <v>57871.981</v>
      </c>
      <c r="V184" s="6">
        <f t="shared" si="33"/>
        <v>0</v>
      </c>
      <c r="W184" s="4">
        <f t="shared" si="34"/>
        <v>0</v>
      </c>
      <c r="X184" s="20">
        <f t="shared" si="35"/>
        <v>23936</v>
      </c>
      <c r="Y184" s="21">
        <v>0</v>
      </c>
      <c r="Z184" s="19">
        <v>0</v>
      </c>
      <c r="AA184" s="4">
        <f t="shared" si="36"/>
        <v>23936</v>
      </c>
      <c r="AB184" s="21"/>
      <c r="AC184" s="21"/>
      <c r="AD184" s="21">
        <v>0</v>
      </c>
      <c r="AE184" s="21"/>
      <c r="AF184" s="21"/>
      <c r="AG184" s="26">
        <v>0</v>
      </c>
      <c r="AH184" s="26"/>
      <c r="AI184" s="26"/>
      <c r="AJ184" s="50">
        <f t="shared" si="41"/>
        <v>23936</v>
      </c>
      <c r="AK184" s="52">
        <f t="shared" si="37"/>
        <v>1</v>
      </c>
      <c r="AL184" s="52">
        <f t="shared" si="38"/>
        <v>1</v>
      </c>
    </row>
    <row r="185" spans="1:38" ht="15.95" customHeight="1">
      <c r="A185" s="34" t="s">
        <v>57</v>
      </c>
      <c r="B185" s="34" t="s">
        <v>457</v>
      </c>
      <c r="C185" s="34" t="s">
        <v>33</v>
      </c>
      <c r="D185" s="34" t="s">
        <v>460</v>
      </c>
      <c r="E185" s="18">
        <v>413.14</v>
      </c>
      <c r="F185" s="2">
        <f t="shared" si="39"/>
        <v>657718.88</v>
      </c>
      <c r="G185" s="45">
        <v>381685.26</v>
      </c>
      <c r="H185" s="35">
        <v>180566</v>
      </c>
      <c r="I185" s="2">
        <f t="shared" si="28"/>
        <v>135424.5</v>
      </c>
      <c r="J185" s="35">
        <v>25431</v>
      </c>
      <c r="K185" s="35">
        <v>524299</v>
      </c>
      <c r="L185" s="35">
        <v>102226</v>
      </c>
      <c r="M185" s="35">
        <v>97450</v>
      </c>
      <c r="N185" s="2">
        <f t="shared" si="29"/>
        <v>1266515.76</v>
      </c>
      <c r="O185" s="4">
        <f t="shared" si="30"/>
        <v>0</v>
      </c>
      <c r="P185" s="35">
        <v>122</v>
      </c>
      <c r="Q185" s="35">
        <v>143</v>
      </c>
      <c r="R185" s="4">
        <f t="shared" si="31"/>
        <v>24250</v>
      </c>
      <c r="S185" s="6">
        <f t="shared" si="40"/>
        <v>29799.788199999999</v>
      </c>
      <c r="T185" s="43">
        <v>24763655</v>
      </c>
      <c r="U185" s="6">
        <f t="shared" si="32"/>
        <v>24763.654999999999</v>
      </c>
      <c r="V185" s="6">
        <f t="shared" si="33"/>
        <v>5036.1332000000002</v>
      </c>
      <c r="W185" s="4">
        <f t="shared" si="34"/>
        <v>100723</v>
      </c>
      <c r="X185" s="20">
        <f t="shared" si="35"/>
        <v>124973</v>
      </c>
      <c r="Y185" s="21">
        <v>0</v>
      </c>
      <c r="Z185" s="19">
        <v>0</v>
      </c>
      <c r="AA185" s="4">
        <f t="shared" si="36"/>
        <v>124973</v>
      </c>
      <c r="AB185" s="21"/>
      <c r="AC185" s="21"/>
      <c r="AD185" s="21">
        <v>0</v>
      </c>
      <c r="AE185" s="21"/>
      <c r="AF185" s="21"/>
      <c r="AG185" s="26">
        <v>0</v>
      </c>
      <c r="AH185" s="26"/>
      <c r="AI185" s="26"/>
      <c r="AJ185" s="50">
        <f t="shared" si="41"/>
        <v>124973</v>
      </c>
      <c r="AK185" s="52">
        <f t="shared" si="37"/>
        <v>1</v>
      </c>
      <c r="AL185" s="52" t="str">
        <f t="shared" si="38"/>
        <v xml:space="preserve"> </v>
      </c>
    </row>
    <row r="186" spans="1:38" ht="15.95" customHeight="1">
      <c r="A186" s="34" t="s">
        <v>60</v>
      </c>
      <c r="B186" s="34" t="s">
        <v>461</v>
      </c>
      <c r="C186" s="34" t="s">
        <v>51</v>
      </c>
      <c r="D186" s="34" t="s">
        <v>462</v>
      </c>
      <c r="E186" s="18">
        <v>1368.83</v>
      </c>
      <c r="F186" s="2">
        <f t="shared" si="39"/>
        <v>2179177.36</v>
      </c>
      <c r="G186" s="45">
        <v>257781.03</v>
      </c>
      <c r="H186" s="35">
        <v>78159</v>
      </c>
      <c r="I186" s="2">
        <f t="shared" si="28"/>
        <v>58619.25</v>
      </c>
      <c r="J186" s="35">
        <v>102474</v>
      </c>
      <c r="K186" s="35">
        <v>1022</v>
      </c>
      <c r="L186" s="35">
        <v>307501</v>
      </c>
      <c r="M186" s="35">
        <v>85800</v>
      </c>
      <c r="N186" s="2">
        <f t="shared" si="29"/>
        <v>813197.28</v>
      </c>
      <c r="O186" s="4">
        <f t="shared" si="30"/>
        <v>1365980</v>
      </c>
      <c r="P186" s="35">
        <v>266</v>
      </c>
      <c r="Q186" s="35">
        <v>121</v>
      </c>
      <c r="R186" s="4">
        <f t="shared" si="31"/>
        <v>44739</v>
      </c>
      <c r="S186" s="6">
        <f t="shared" si="40"/>
        <v>98733.707899999994</v>
      </c>
      <c r="T186" s="43">
        <v>14846949</v>
      </c>
      <c r="U186" s="6">
        <f t="shared" si="32"/>
        <v>14846.949000000001</v>
      </c>
      <c r="V186" s="6">
        <f t="shared" si="33"/>
        <v>83886.758899999986</v>
      </c>
      <c r="W186" s="4">
        <f t="shared" si="34"/>
        <v>1677735</v>
      </c>
      <c r="X186" s="20">
        <f t="shared" si="35"/>
        <v>3088454</v>
      </c>
      <c r="Y186" s="21">
        <v>0</v>
      </c>
      <c r="Z186" s="19">
        <v>0</v>
      </c>
      <c r="AA186" s="4">
        <f t="shared" si="36"/>
        <v>3088454</v>
      </c>
      <c r="AB186" s="21"/>
      <c r="AC186" s="21"/>
      <c r="AD186" s="21">
        <v>0</v>
      </c>
      <c r="AE186" s="21"/>
      <c r="AF186" s="21"/>
      <c r="AG186" s="26">
        <v>0</v>
      </c>
      <c r="AH186" s="26"/>
      <c r="AI186" s="26"/>
      <c r="AJ186" s="50">
        <f t="shared" si="41"/>
        <v>3088454</v>
      </c>
      <c r="AK186" s="52" t="str">
        <f t="shared" si="37"/>
        <v xml:space="preserve"> </v>
      </c>
      <c r="AL186" s="52" t="str">
        <f t="shared" si="38"/>
        <v xml:space="preserve"> </v>
      </c>
    </row>
    <row r="187" spans="1:38" ht="15.95" customHeight="1">
      <c r="A187" s="34" t="s">
        <v>60</v>
      </c>
      <c r="B187" s="34" t="s">
        <v>461</v>
      </c>
      <c r="C187" s="34" t="s">
        <v>96</v>
      </c>
      <c r="D187" s="34" t="s">
        <v>463</v>
      </c>
      <c r="E187" s="18">
        <v>521.89</v>
      </c>
      <c r="F187" s="2">
        <f t="shared" si="39"/>
        <v>830848.88</v>
      </c>
      <c r="G187" s="45">
        <v>143940.47</v>
      </c>
      <c r="H187" s="35">
        <v>30558</v>
      </c>
      <c r="I187" s="2">
        <f t="shared" si="28"/>
        <v>22918.5</v>
      </c>
      <c r="J187" s="35">
        <v>40055</v>
      </c>
      <c r="K187" s="35">
        <v>397</v>
      </c>
      <c r="L187" s="35">
        <v>130960</v>
      </c>
      <c r="M187" s="35">
        <v>98703</v>
      </c>
      <c r="N187" s="2">
        <f t="shared" si="29"/>
        <v>436973.97</v>
      </c>
      <c r="O187" s="4">
        <f t="shared" si="30"/>
        <v>393875</v>
      </c>
      <c r="P187" s="35">
        <v>57</v>
      </c>
      <c r="Q187" s="35">
        <v>165</v>
      </c>
      <c r="R187" s="4">
        <f t="shared" si="31"/>
        <v>13073</v>
      </c>
      <c r="S187" s="6">
        <f t="shared" si="40"/>
        <v>37643.9257</v>
      </c>
      <c r="T187" s="43">
        <v>8383254</v>
      </c>
      <c r="U187" s="6">
        <f t="shared" si="32"/>
        <v>8383.2540000000008</v>
      </c>
      <c r="V187" s="6">
        <f t="shared" si="33"/>
        <v>29260.671699999999</v>
      </c>
      <c r="W187" s="4">
        <f t="shared" si="34"/>
        <v>585213</v>
      </c>
      <c r="X187" s="20">
        <f t="shared" si="35"/>
        <v>992161</v>
      </c>
      <c r="Y187" s="21">
        <v>0</v>
      </c>
      <c r="Z187" s="19">
        <v>0</v>
      </c>
      <c r="AA187" s="4">
        <f t="shared" si="36"/>
        <v>992161</v>
      </c>
      <c r="AB187" s="21"/>
      <c r="AC187" s="21"/>
      <c r="AD187" s="21">
        <v>0</v>
      </c>
      <c r="AE187" s="21"/>
      <c r="AF187" s="21"/>
      <c r="AG187" s="26">
        <v>0</v>
      </c>
      <c r="AH187" s="26"/>
      <c r="AI187" s="26"/>
      <c r="AJ187" s="50">
        <f t="shared" si="41"/>
        <v>992161</v>
      </c>
      <c r="AK187" s="52" t="str">
        <f t="shared" si="37"/>
        <v xml:space="preserve"> </v>
      </c>
      <c r="AL187" s="52" t="str">
        <f t="shared" si="38"/>
        <v xml:space="preserve"> </v>
      </c>
    </row>
    <row r="188" spans="1:38" ht="15.95" customHeight="1">
      <c r="A188" s="34" t="s">
        <v>124</v>
      </c>
      <c r="B188" s="34" t="s">
        <v>464</v>
      </c>
      <c r="C188" s="34" t="s">
        <v>125</v>
      </c>
      <c r="D188" s="34" t="s">
        <v>465</v>
      </c>
      <c r="E188" s="18">
        <v>1076.19</v>
      </c>
      <c r="F188" s="2">
        <f t="shared" si="39"/>
        <v>1713294.48</v>
      </c>
      <c r="G188" s="45">
        <v>291596.78000000003</v>
      </c>
      <c r="H188" s="35">
        <v>78235</v>
      </c>
      <c r="I188" s="2">
        <f t="shared" si="28"/>
        <v>58676.25</v>
      </c>
      <c r="J188" s="35">
        <v>77456</v>
      </c>
      <c r="K188" s="35">
        <v>1329</v>
      </c>
      <c r="L188" s="35">
        <v>286915</v>
      </c>
      <c r="M188" s="35">
        <v>120082</v>
      </c>
      <c r="N188" s="2">
        <f t="shared" si="29"/>
        <v>836055.03</v>
      </c>
      <c r="O188" s="4">
        <f t="shared" si="30"/>
        <v>877239</v>
      </c>
      <c r="P188" s="35">
        <v>121</v>
      </c>
      <c r="Q188" s="35">
        <v>167</v>
      </c>
      <c r="R188" s="4">
        <f t="shared" si="31"/>
        <v>28088</v>
      </c>
      <c r="S188" s="6">
        <f t="shared" si="40"/>
        <v>77625.584700000007</v>
      </c>
      <c r="T188" s="43">
        <v>17564029</v>
      </c>
      <c r="U188" s="6">
        <f t="shared" si="32"/>
        <v>17564.028999999999</v>
      </c>
      <c r="V188" s="6">
        <f t="shared" si="33"/>
        <v>60061.555700000012</v>
      </c>
      <c r="W188" s="4">
        <f t="shared" si="34"/>
        <v>1201231</v>
      </c>
      <c r="X188" s="20">
        <f t="shared" si="35"/>
        <v>2106558</v>
      </c>
      <c r="Y188" s="21">
        <v>0</v>
      </c>
      <c r="Z188" s="19">
        <v>0</v>
      </c>
      <c r="AA188" s="4">
        <f t="shared" si="36"/>
        <v>2106558</v>
      </c>
      <c r="AB188" s="21"/>
      <c r="AC188" s="21"/>
      <c r="AD188" s="21">
        <v>0</v>
      </c>
      <c r="AE188" s="21"/>
      <c r="AF188" s="21"/>
      <c r="AG188" s="26">
        <v>0</v>
      </c>
      <c r="AH188" s="26"/>
      <c r="AI188" s="26"/>
      <c r="AJ188" s="50">
        <f t="shared" si="41"/>
        <v>2106558</v>
      </c>
      <c r="AK188" s="52" t="str">
        <f t="shared" si="37"/>
        <v xml:space="preserve"> </v>
      </c>
      <c r="AL188" s="52" t="str">
        <f t="shared" si="38"/>
        <v xml:space="preserve"> </v>
      </c>
    </row>
    <row r="189" spans="1:38" ht="15.95" customHeight="1">
      <c r="A189" s="34" t="s">
        <v>126</v>
      </c>
      <c r="B189" s="34" t="s">
        <v>466</v>
      </c>
      <c r="C189" s="34" t="s">
        <v>51</v>
      </c>
      <c r="D189" s="34" t="s">
        <v>467</v>
      </c>
      <c r="E189" s="18">
        <v>940.89</v>
      </c>
      <c r="F189" s="2">
        <f t="shared" si="39"/>
        <v>1497896.88</v>
      </c>
      <c r="G189" s="45">
        <v>706029.5</v>
      </c>
      <c r="H189" s="35">
        <v>183463</v>
      </c>
      <c r="I189" s="2">
        <f t="shared" si="28"/>
        <v>137597.25</v>
      </c>
      <c r="J189" s="35">
        <v>69679</v>
      </c>
      <c r="K189" s="35">
        <v>261142</v>
      </c>
      <c r="L189" s="35">
        <v>237714</v>
      </c>
      <c r="M189" s="35">
        <v>239443</v>
      </c>
      <c r="N189" s="2">
        <f t="shared" si="29"/>
        <v>1651604.75</v>
      </c>
      <c r="O189" s="4">
        <f t="shared" si="30"/>
        <v>0</v>
      </c>
      <c r="P189" s="35">
        <v>126</v>
      </c>
      <c r="Q189" s="35">
        <v>167</v>
      </c>
      <c r="R189" s="4">
        <f t="shared" si="31"/>
        <v>29248</v>
      </c>
      <c r="S189" s="6">
        <f t="shared" si="40"/>
        <v>67866.395699999994</v>
      </c>
      <c r="T189" s="43">
        <v>44255562</v>
      </c>
      <c r="U189" s="6">
        <f t="shared" si="32"/>
        <v>44255.561999999998</v>
      </c>
      <c r="V189" s="6">
        <f t="shared" si="33"/>
        <v>23610.833699999996</v>
      </c>
      <c r="W189" s="4">
        <f t="shared" si="34"/>
        <v>472217</v>
      </c>
      <c r="X189" s="20">
        <f t="shared" si="35"/>
        <v>501465</v>
      </c>
      <c r="Y189" s="21">
        <v>0</v>
      </c>
      <c r="Z189" s="19">
        <v>0</v>
      </c>
      <c r="AA189" s="4">
        <f t="shared" si="36"/>
        <v>501465</v>
      </c>
      <c r="AB189" s="21"/>
      <c r="AC189" s="21"/>
      <c r="AD189" s="21">
        <v>0</v>
      </c>
      <c r="AE189" s="21"/>
      <c r="AF189" s="21"/>
      <c r="AG189" s="26">
        <v>0</v>
      </c>
      <c r="AH189" s="26"/>
      <c r="AI189" s="26"/>
      <c r="AJ189" s="50">
        <f t="shared" si="41"/>
        <v>501465</v>
      </c>
      <c r="AK189" s="52">
        <f t="shared" si="37"/>
        <v>1</v>
      </c>
      <c r="AL189" s="52" t="str">
        <f t="shared" si="38"/>
        <v xml:space="preserve"> </v>
      </c>
    </row>
    <row r="190" spans="1:38" ht="15.95" customHeight="1">
      <c r="A190" s="34" t="s">
        <v>126</v>
      </c>
      <c r="B190" s="34" t="s">
        <v>466</v>
      </c>
      <c r="C190" s="34" t="s">
        <v>207</v>
      </c>
      <c r="D190" s="34" t="s">
        <v>468</v>
      </c>
      <c r="E190" s="18">
        <v>635.97</v>
      </c>
      <c r="F190" s="2">
        <f t="shared" si="39"/>
        <v>1012464.24</v>
      </c>
      <c r="G190" s="45">
        <v>336436.24</v>
      </c>
      <c r="H190" s="35">
        <v>112885</v>
      </c>
      <c r="I190" s="2">
        <f t="shared" si="28"/>
        <v>84663.75</v>
      </c>
      <c r="J190" s="35">
        <v>44987</v>
      </c>
      <c r="K190" s="35">
        <v>168222</v>
      </c>
      <c r="L190" s="35">
        <v>171679</v>
      </c>
      <c r="M190" s="35">
        <v>154768</v>
      </c>
      <c r="N190" s="2">
        <f t="shared" si="29"/>
        <v>960755.99</v>
      </c>
      <c r="O190" s="4">
        <f t="shared" si="30"/>
        <v>51708</v>
      </c>
      <c r="P190" s="35">
        <v>41</v>
      </c>
      <c r="Q190" s="35">
        <v>167</v>
      </c>
      <c r="R190" s="4">
        <f t="shared" si="31"/>
        <v>9517</v>
      </c>
      <c r="S190" s="6">
        <f t="shared" si="40"/>
        <v>45872.516100000001</v>
      </c>
      <c r="T190" s="43">
        <v>20303937</v>
      </c>
      <c r="U190" s="6">
        <f t="shared" si="32"/>
        <v>20303.937000000002</v>
      </c>
      <c r="V190" s="6">
        <f t="shared" si="33"/>
        <v>25568.579099999999</v>
      </c>
      <c r="W190" s="4">
        <f t="shared" si="34"/>
        <v>511372</v>
      </c>
      <c r="X190" s="20">
        <f t="shared" si="35"/>
        <v>572597</v>
      </c>
      <c r="Y190" s="21">
        <v>0</v>
      </c>
      <c r="Z190" s="19">
        <v>0</v>
      </c>
      <c r="AA190" s="4">
        <f t="shared" si="36"/>
        <v>572597</v>
      </c>
      <c r="AB190" s="21"/>
      <c r="AC190" s="21"/>
      <c r="AD190" s="21">
        <v>0</v>
      </c>
      <c r="AE190" s="21"/>
      <c r="AF190" s="21"/>
      <c r="AG190" s="26">
        <v>0</v>
      </c>
      <c r="AH190" s="26"/>
      <c r="AI190" s="26"/>
      <c r="AJ190" s="50">
        <f t="shared" si="41"/>
        <v>572597</v>
      </c>
      <c r="AK190" s="52" t="str">
        <f t="shared" si="37"/>
        <v xml:space="preserve"> </v>
      </c>
      <c r="AL190" s="52" t="str">
        <f t="shared" si="38"/>
        <v xml:space="preserve"> </v>
      </c>
    </row>
    <row r="191" spans="1:38" ht="15.95" customHeight="1">
      <c r="A191" s="34" t="s">
        <v>169</v>
      </c>
      <c r="B191" s="34" t="s">
        <v>469</v>
      </c>
      <c r="C191" s="34" t="s">
        <v>109</v>
      </c>
      <c r="D191" s="34" t="s">
        <v>470</v>
      </c>
      <c r="E191" s="18">
        <v>234.61</v>
      </c>
      <c r="F191" s="2">
        <f t="shared" si="39"/>
        <v>373499.12</v>
      </c>
      <c r="G191" s="45">
        <v>43853.46</v>
      </c>
      <c r="H191" s="35">
        <v>11412</v>
      </c>
      <c r="I191" s="2">
        <f t="shared" si="28"/>
        <v>8559</v>
      </c>
      <c r="J191" s="35">
        <v>17798</v>
      </c>
      <c r="K191" s="35">
        <v>0</v>
      </c>
      <c r="L191" s="35">
        <v>0</v>
      </c>
      <c r="M191" s="35">
        <v>28042</v>
      </c>
      <c r="N191" s="2">
        <f t="shared" si="29"/>
        <v>98252.459999999992</v>
      </c>
      <c r="O191" s="4">
        <f t="shared" si="30"/>
        <v>275247</v>
      </c>
      <c r="P191" s="35">
        <v>106</v>
      </c>
      <c r="Q191" s="35">
        <v>70</v>
      </c>
      <c r="R191" s="4">
        <f t="shared" si="31"/>
        <v>10314</v>
      </c>
      <c r="S191" s="6">
        <f t="shared" si="40"/>
        <v>16922.419300000001</v>
      </c>
      <c r="T191" s="43">
        <v>2756346</v>
      </c>
      <c r="U191" s="6">
        <f t="shared" si="32"/>
        <v>2756.346</v>
      </c>
      <c r="V191" s="6">
        <f t="shared" si="33"/>
        <v>14166.073300000002</v>
      </c>
      <c r="W191" s="4">
        <f t="shared" si="34"/>
        <v>283321</v>
      </c>
      <c r="X191" s="20">
        <f t="shared" si="35"/>
        <v>568882</v>
      </c>
      <c r="Y191" s="21">
        <v>0</v>
      </c>
      <c r="Z191" s="19">
        <v>0</v>
      </c>
      <c r="AA191" s="4">
        <f t="shared" si="36"/>
        <v>568882</v>
      </c>
      <c r="AB191" s="21"/>
      <c r="AC191" s="21"/>
      <c r="AD191" s="21">
        <v>0</v>
      </c>
      <c r="AE191" s="21"/>
      <c r="AF191" s="21"/>
      <c r="AG191" s="26">
        <v>0</v>
      </c>
      <c r="AH191" s="26"/>
      <c r="AI191" s="26"/>
      <c r="AJ191" s="50">
        <f t="shared" si="41"/>
        <v>568882</v>
      </c>
      <c r="AK191" s="52" t="str">
        <f t="shared" si="37"/>
        <v xml:space="preserve"> </v>
      </c>
      <c r="AL191" s="52" t="str">
        <f t="shared" si="38"/>
        <v xml:space="preserve"> </v>
      </c>
    </row>
    <row r="192" spans="1:38" ht="15.95" customHeight="1">
      <c r="A192" s="34" t="s">
        <v>169</v>
      </c>
      <c r="B192" s="34" t="s">
        <v>469</v>
      </c>
      <c r="C192" s="34" t="s">
        <v>197</v>
      </c>
      <c r="D192" s="34" t="s">
        <v>471</v>
      </c>
      <c r="E192" s="18">
        <v>357.45</v>
      </c>
      <c r="F192" s="2">
        <f t="shared" si="39"/>
        <v>569060.4</v>
      </c>
      <c r="G192" s="45">
        <v>131448.04999999999</v>
      </c>
      <c r="H192" s="35">
        <v>17979</v>
      </c>
      <c r="I192" s="2">
        <f t="shared" si="28"/>
        <v>13484.25</v>
      </c>
      <c r="J192" s="35">
        <v>28026</v>
      </c>
      <c r="K192" s="35">
        <v>10284</v>
      </c>
      <c r="L192" s="35">
        <v>77963</v>
      </c>
      <c r="M192" s="35">
        <v>34457</v>
      </c>
      <c r="N192" s="2">
        <f t="shared" si="29"/>
        <v>295662.3</v>
      </c>
      <c r="O192" s="4">
        <f t="shared" si="30"/>
        <v>273398</v>
      </c>
      <c r="P192" s="35">
        <v>185</v>
      </c>
      <c r="Q192" s="35">
        <v>90</v>
      </c>
      <c r="R192" s="4">
        <f t="shared" si="31"/>
        <v>23144</v>
      </c>
      <c r="S192" s="6">
        <f t="shared" si="40"/>
        <v>25782.8685</v>
      </c>
      <c r="T192" s="43">
        <v>8298488</v>
      </c>
      <c r="U192" s="6">
        <f t="shared" si="32"/>
        <v>8298.4879999999994</v>
      </c>
      <c r="V192" s="6">
        <f t="shared" si="33"/>
        <v>17484.380499999999</v>
      </c>
      <c r="W192" s="4">
        <f t="shared" si="34"/>
        <v>349688</v>
      </c>
      <c r="X192" s="20">
        <f t="shared" si="35"/>
        <v>646230</v>
      </c>
      <c r="Y192" s="21">
        <v>0</v>
      </c>
      <c r="Z192" s="19">
        <v>0</v>
      </c>
      <c r="AA192" s="4">
        <f t="shared" si="36"/>
        <v>646230</v>
      </c>
      <c r="AB192" s="21"/>
      <c r="AC192" s="21"/>
      <c r="AD192" s="21">
        <v>0</v>
      </c>
      <c r="AE192" s="21"/>
      <c r="AF192" s="21"/>
      <c r="AG192" s="26">
        <v>0</v>
      </c>
      <c r="AH192" s="26"/>
      <c r="AI192" s="26"/>
      <c r="AJ192" s="50">
        <f t="shared" si="41"/>
        <v>646230</v>
      </c>
      <c r="AK192" s="52" t="str">
        <f t="shared" si="37"/>
        <v xml:space="preserve"> </v>
      </c>
      <c r="AL192" s="52" t="str">
        <f t="shared" si="38"/>
        <v xml:space="preserve"> </v>
      </c>
    </row>
    <row r="193" spans="1:38" ht="15.95" customHeight="1">
      <c r="A193" s="34" t="s">
        <v>169</v>
      </c>
      <c r="B193" s="34" t="s">
        <v>469</v>
      </c>
      <c r="C193" s="34" t="s">
        <v>26</v>
      </c>
      <c r="D193" s="34" t="s">
        <v>472</v>
      </c>
      <c r="E193" s="18">
        <v>2245.61</v>
      </c>
      <c r="F193" s="2">
        <f t="shared" si="39"/>
        <v>3575011.12</v>
      </c>
      <c r="G193" s="45">
        <v>456369.01</v>
      </c>
      <c r="H193" s="35">
        <v>127688</v>
      </c>
      <c r="I193" s="2">
        <f t="shared" si="28"/>
        <v>95766</v>
      </c>
      <c r="J193" s="35">
        <v>197147</v>
      </c>
      <c r="K193" s="35">
        <v>71879</v>
      </c>
      <c r="L193" s="35">
        <v>449823</v>
      </c>
      <c r="M193" s="35">
        <v>186110</v>
      </c>
      <c r="N193" s="2">
        <f t="shared" si="29"/>
        <v>1457094.01</v>
      </c>
      <c r="O193" s="4">
        <f t="shared" si="30"/>
        <v>2117917</v>
      </c>
      <c r="P193" s="35">
        <v>1183</v>
      </c>
      <c r="Q193" s="35">
        <v>62</v>
      </c>
      <c r="R193" s="4">
        <f t="shared" si="31"/>
        <v>101951</v>
      </c>
      <c r="S193" s="6">
        <f t="shared" si="40"/>
        <v>161975.8493</v>
      </c>
      <c r="T193" s="43">
        <v>28684413</v>
      </c>
      <c r="U193" s="6">
        <f t="shared" si="32"/>
        <v>28684.413</v>
      </c>
      <c r="V193" s="6">
        <f t="shared" si="33"/>
        <v>133291.4363</v>
      </c>
      <c r="W193" s="4">
        <f t="shared" si="34"/>
        <v>2665829</v>
      </c>
      <c r="X193" s="20">
        <f t="shared" si="35"/>
        <v>4885697</v>
      </c>
      <c r="Y193" s="21">
        <v>0</v>
      </c>
      <c r="Z193" s="19">
        <v>0</v>
      </c>
      <c r="AA193" s="4">
        <f t="shared" si="36"/>
        <v>4885697</v>
      </c>
      <c r="AB193" s="21"/>
      <c r="AC193" s="21"/>
      <c r="AD193" s="21">
        <v>0</v>
      </c>
      <c r="AE193" s="21"/>
      <c r="AF193" s="21"/>
      <c r="AG193" s="26">
        <v>0</v>
      </c>
      <c r="AH193" s="26"/>
      <c r="AI193" s="26"/>
      <c r="AJ193" s="50">
        <f t="shared" si="41"/>
        <v>4885697</v>
      </c>
      <c r="AK193" s="52" t="str">
        <f t="shared" si="37"/>
        <v xml:space="preserve"> </v>
      </c>
      <c r="AL193" s="52" t="str">
        <f t="shared" si="38"/>
        <v xml:space="preserve"> </v>
      </c>
    </row>
    <row r="194" spans="1:38" ht="15.95" customHeight="1">
      <c r="A194" s="34" t="s">
        <v>169</v>
      </c>
      <c r="B194" s="34" t="s">
        <v>469</v>
      </c>
      <c r="C194" s="34" t="s">
        <v>64</v>
      </c>
      <c r="D194" s="34" t="s">
        <v>473</v>
      </c>
      <c r="E194" s="18">
        <v>448.66</v>
      </c>
      <c r="F194" s="2">
        <f t="shared" si="39"/>
        <v>714266.72000000009</v>
      </c>
      <c r="G194" s="45">
        <v>82492.960000000006</v>
      </c>
      <c r="H194" s="35">
        <v>22846</v>
      </c>
      <c r="I194" s="2">
        <f t="shared" si="28"/>
        <v>17134.5</v>
      </c>
      <c r="J194" s="35">
        <v>35610</v>
      </c>
      <c r="K194" s="35">
        <v>12933</v>
      </c>
      <c r="L194" s="35">
        <v>86750</v>
      </c>
      <c r="M194" s="35">
        <v>26864</v>
      </c>
      <c r="N194" s="2">
        <f t="shared" si="29"/>
        <v>261784.46000000002</v>
      </c>
      <c r="O194" s="4">
        <f t="shared" si="30"/>
        <v>452482</v>
      </c>
      <c r="P194" s="35">
        <v>141</v>
      </c>
      <c r="Q194" s="35">
        <v>90</v>
      </c>
      <c r="R194" s="4">
        <f t="shared" si="31"/>
        <v>17639</v>
      </c>
      <c r="S194" s="6">
        <f t="shared" si="40"/>
        <v>32361.845799999999</v>
      </c>
      <c r="T194" s="43">
        <v>5159261</v>
      </c>
      <c r="U194" s="6">
        <f t="shared" si="32"/>
        <v>5159.2610000000004</v>
      </c>
      <c r="V194" s="6">
        <f t="shared" si="33"/>
        <v>27202.584799999997</v>
      </c>
      <c r="W194" s="4">
        <f t="shared" si="34"/>
        <v>544052</v>
      </c>
      <c r="X194" s="20">
        <f t="shared" si="35"/>
        <v>1014173</v>
      </c>
      <c r="Y194" s="21">
        <v>0</v>
      </c>
      <c r="Z194" s="19">
        <v>0</v>
      </c>
      <c r="AA194" s="4">
        <f t="shared" si="36"/>
        <v>1014173</v>
      </c>
      <c r="AB194" s="21"/>
      <c r="AC194" s="21"/>
      <c r="AD194" s="21">
        <v>0</v>
      </c>
      <c r="AE194" s="21"/>
      <c r="AF194" s="21"/>
      <c r="AG194" s="26">
        <v>0</v>
      </c>
      <c r="AH194" s="26"/>
      <c r="AI194" s="26"/>
      <c r="AJ194" s="50">
        <f t="shared" si="41"/>
        <v>1014173</v>
      </c>
      <c r="AK194" s="52" t="str">
        <f t="shared" si="37"/>
        <v xml:space="preserve"> </v>
      </c>
      <c r="AL194" s="52" t="str">
        <f t="shared" si="38"/>
        <v xml:space="preserve"> </v>
      </c>
    </row>
    <row r="195" spans="1:38" ht="15.95" customHeight="1">
      <c r="A195" s="34" t="s">
        <v>169</v>
      </c>
      <c r="B195" s="34" t="s">
        <v>469</v>
      </c>
      <c r="C195" s="34" t="s">
        <v>2</v>
      </c>
      <c r="D195" s="34" t="s">
        <v>474</v>
      </c>
      <c r="E195" s="18">
        <v>716.18</v>
      </c>
      <c r="F195" s="2">
        <f t="shared" si="39"/>
        <v>1140158.5599999998</v>
      </c>
      <c r="G195" s="45">
        <v>116450.02</v>
      </c>
      <c r="H195" s="35">
        <v>42319</v>
      </c>
      <c r="I195" s="2">
        <f t="shared" si="28"/>
        <v>31739.25</v>
      </c>
      <c r="J195" s="35">
        <v>61818</v>
      </c>
      <c r="K195" s="35">
        <v>22711</v>
      </c>
      <c r="L195" s="35">
        <v>185085</v>
      </c>
      <c r="M195" s="35">
        <v>66558</v>
      </c>
      <c r="N195" s="2">
        <f t="shared" si="29"/>
        <v>484361.27</v>
      </c>
      <c r="O195" s="4">
        <f t="shared" si="30"/>
        <v>655797</v>
      </c>
      <c r="P195" s="35">
        <v>305</v>
      </c>
      <c r="Q195" s="35">
        <v>81</v>
      </c>
      <c r="R195" s="4">
        <f t="shared" si="31"/>
        <v>34340</v>
      </c>
      <c r="S195" s="6">
        <f t="shared" si="40"/>
        <v>51658.063399999999</v>
      </c>
      <c r="T195" s="43">
        <v>6978177</v>
      </c>
      <c r="U195" s="6">
        <f t="shared" si="32"/>
        <v>6978.1769999999997</v>
      </c>
      <c r="V195" s="6">
        <f t="shared" si="33"/>
        <v>44679.886400000003</v>
      </c>
      <c r="W195" s="4">
        <f t="shared" si="34"/>
        <v>893598</v>
      </c>
      <c r="X195" s="20">
        <f t="shared" si="35"/>
        <v>1583735</v>
      </c>
      <c r="Y195" s="21">
        <v>0</v>
      </c>
      <c r="Z195" s="19">
        <v>0</v>
      </c>
      <c r="AA195" s="4">
        <f t="shared" si="36"/>
        <v>1583735</v>
      </c>
      <c r="AB195" s="21"/>
      <c r="AC195" s="21"/>
      <c r="AD195" s="21">
        <v>0</v>
      </c>
      <c r="AE195" s="21"/>
      <c r="AF195" s="21"/>
      <c r="AG195" s="26">
        <v>0</v>
      </c>
      <c r="AH195" s="26"/>
      <c r="AI195" s="26"/>
      <c r="AJ195" s="50">
        <f t="shared" si="41"/>
        <v>1583735</v>
      </c>
      <c r="AK195" s="52" t="str">
        <f t="shared" si="37"/>
        <v xml:space="preserve"> </v>
      </c>
      <c r="AL195" s="52" t="str">
        <f t="shared" si="38"/>
        <v xml:space="preserve"> </v>
      </c>
    </row>
    <row r="196" spans="1:38" ht="15.95" customHeight="1">
      <c r="A196" s="34" t="s">
        <v>65</v>
      </c>
      <c r="B196" s="34" t="s">
        <v>475</v>
      </c>
      <c r="C196" s="34" t="s">
        <v>51</v>
      </c>
      <c r="D196" s="34" t="s">
        <v>476</v>
      </c>
      <c r="E196" s="18">
        <v>540.05999999999995</v>
      </c>
      <c r="F196" s="2">
        <f t="shared" si="39"/>
        <v>859775.5199999999</v>
      </c>
      <c r="G196" s="45">
        <v>304872.42</v>
      </c>
      <c r="H196" s="35">
        <v>61993</v>
      </c>
      <c r="I196" s="2">
        <f t="shared" ref="I196:I259" si="42">ROUND(H196*0.75,2)</f>
        <v>46494.75</v>
      </c>
      <c r="J196" s="35">
        <v>40609</v>
      </c>
      <c r="K196" s="35">
        <v>83802</v>
      </c>
      <c r="L196" s="35">
        <v>92528</v>
      </c>
      <c r="M196" s="35">
        <v>55804</v>
      </c>
      <c r="N196" s="2">
        <f t="shared" ref="N196:N259" si="43">SUM(G196+I196+J196+K196+L196+M196)</f>
        <v>624110.16999999993</v>
      </c>
      <c r="O196" s="4">
        <f t="shared" ref="O196:O259" si="44">IF(F196&gt;N196,ROUND(SUM(F196-N196),0),0)</f>
        <v>235665</v>
      </c>
      <c r="P196" s="35">
        <v>268</v>
      </c>
      <c r="Q196" s="35">
        <v>86</v>
      </c>
      <c r="R196" s="4">
        <f t="shared" ref="R196:R259" si="45">ROUND(SUM(P196*Q196*1.39),0)</f>
        <v>32037</v>
      </c>
      <c r="S196" s="6">
        <f t="shared" si="40"/>
        <v>38954.527800000003</v>
      </c>
      <c r="T196" s="43">
        <v>18877549</v>
      </c>
      <c r="U196" s="6">
        <f t="shared" ref="U196:U259" si="46">ROUND(T196/1000,4)</f>
        <v>18877.548999999999</v>
      </c>
      <c r="V196" s="6">
        <f t="shared" ref="V196:V259" si="47">IF(S196-U196&lt;0,0,S196-U196)</f>
        <v>20076.978800000004</v>
      </c>
      <c r="W196" s="4">
        <f t="shared" ref="W196:W259" si="48">IF(V196&gt;0,ROUND(SUM(V196*$W$3),0),0)</f>
        <v>401540</v>
      </c>
      <c r="X196" s="20">
        <f t="shared" ref="X196:X259" si="49">SUM(O196+R196+W196)</f>
        <v>669242</v>
      </c>
      <c r="Y196" s="21">
        <v>0</v>
      </c>
      <c r="Z196" s="19">
        <v>0</v>
      </c>
      <c r="AA196" s="4">
        <f t="shared" ref="AA196:AA259" si="50">ROUND(X196+Z196,0)</f>
        <v>669242</v>
      </c>
      <c r="AB196" s="21"/>
      <c r="AC196" s="21"/>
      <c r="AD196" s="21">
        <v>0</v>
      </c>
      <c r="AE196" s="21"/>
      <c r="AF196" s="21"/>
      <c r="AG196" s="26">
        <v>0</v>
      </c>
      <c r="AH196" s="26"/>
      <c r="AI196" s="26"/>
      <c r="AJ196" s="50">
        <f t="shared" si="41"/>
        <v>669242</v>
      </c>
      <c r="AK196" s="52" t="str">
        <f t="shared" ref="AK196:AK259" si="51">IF(O196&gt;0," ",1)</f>
        <v xml:space="preserve"> </v>
      </c>
      <c r="AL196" s="52" t="str">
        <f t="shared" ref="AL196:AL259" si="52">IF(W196&gt;0," ",1)</f>
        <v xml:space="preserve"> </v>
      </c>
    </row>
    <row r="197" spans="1:38" ht="15.95" customHeight="1">
      <c r="A197" s="34" t="s">
        <v>65</v>
      </c>
      <c r="B197" s="34" t="s">
        <v>475</v>
      </c>
      <c r="C197" s="34" t="s">
        <v>222</v>
      </c>
      <c r="D197" s="34" t="s">
        <v>477</v>
      </c>
      <c r="E197" s="18">
        <v>789.9</v>
      </c>
      <c r="F197" s="2">
        <f t="shared" ref="F197:F260" si="53">SUM(E197*$F$3)</f>
        <v>1257520.8</v>
      </c>
      <c r="G197" s="45">
        <v>180839.88</v>
      </c>
      <c r="H197" s="35">
        <v>110482</v>
      </c>
      <c r="I197" s="2">
        <f t="shared" si="42"/>
        <v>82861.5</v>
      </c>
      <c r="J197" s="35">
        <v>72322</v>
      </c>
      <c r="K197" s="35">
        <v>150100</v>
      </c>
      <c r="L197" s="35">
        <v>202196</v>
      </c>
      <c r="M197" s="35">
        <v>83466</v>
      </c>
      <c r="N197" s="2">
        <f t="shared" si="43"/>
        <v>771785.38</v>
      </c>
      <c r="O197" s="4">
        <f t="shared" si="44"/>
        <v>485735</v>
      </c>
      <c r="P197" s="35">
        <v>301</v>
      </c>
      <c r="Q197" s="35">
        <v>84</v>
      </c>
      <c r="R197" s="4">
        <f t="shared" si="45"/>
        <v>35145</v>
      </c>
      <c r="S197" s="6">
        <f t="shared" ref="S197:S260" si="54">ROUND(SUM(E197*$S$3),4)</f>
        <v>56975.487000000001</v>
      </c>
      <c r="T197" s="43">
        <v>11002977</v>
      </c>
      <c r="U197" s="6">
        <f t="shared" si="46"/>
        <v>11002.977000000001</v>
      </c>
      <c r="V197" s="6">
        <f t="shared" si="47"/>
        <v>45972.51</v>
      </c>
      <c r="W197" s="4">
        <f t="shared" si="48"/>
        <v>919450</v>
      </c>
      <c r="X197" s="20">
        <f t="shared" si="49"/>
        <v>1440330</v>
      </c>
      <c r="Y197" s="21">
        <v>0</v>
      </c>
      <c r="Z197" s="19">
        <v>0</v>
      </c>
      <c r="AA197" s="4">
        <f t="shared" si="50"/>
        <v>1440330</v>
      </c>
      <c r="AB197" s="21"/>
      <c r="AC197" s="21"/>
      <c r="AD197" s="21">
        <v>0</v>
      </c>
      <c r="AE197" s="21"/>
      <c r="AF197" s="21"/>
      <c r="AG197" s="26">
        <v>0</v>
      </c>
      <c r="AH197" s="26"/>
      <c r="AI197" s="26"/>
      <c r="AJ197" s="50">
        <f t="shared" ref="AJ197:AJ260" si="55">SUM(AA197-AB197-AC197-AD197-AE197-AF197+AG197-AH197+AI197)</f>
        <v>1440330</v>
      </c>
      <c r="AK197" s="52" t="str">
        <f t="shared" si="51"/>
        <v xml:space="preserve"> </v>
      </c>
      <c r="AL197" s="52" t="str">
        <f t="shared" si="52"/>
        <v xml:space="preserve"> </v>
      </c>
    </row>
    <row r="198" spans="1:38" ht="15.95" customHeight="1">
      <c r="A198" s="34" t="s">
        <v>65</v>
      </c>
      <c r="B198" s="34" t="s">
        <v>475</v>
      </c>
      <c r="C198" s="34" t="s">
        <v>14</v>
      </c>
      <c r="D198" s="34" t="s">
        <v>478</v>
      </c>
      <c r="E198" s="18">
        <v>1871.92</v>
      </c>
      <c r="F198" s="2">
        <f t="shared" si="53"/>
        <v>2980096.64</v>
      </c>
      <c r="G198" s="45">
        <v>705647.96</v>
      </c>
      <c r="H198" s="35">
        <v>245787</v>
      </c>
      <c r="I198" s="2">
        <f t="shared" si="42"/>
        <v>184340.25</v>
      </c>
      <c r="J198" s="35">
        <v>160834</v>
      </c>
      <c r="K198" s="35">
        <v>334797</v>
      </c>
      <c r="L198" s="35">
        <v>474815</v>
      </c>
      <c r="M198" s="35">
        <v>73067</v>
      </c>
      <c r="N198" s="2">
        <f t="shared" si="43"/>
        <v>1933501.21</v>
      </c>
      <c r="O198" s="4">
        <f t="shared" si="44"/>
        <v>1046595</v>
      </c>
      <c r="P198" s="35">
        <v>924</v>
      </c>
      <c r="Q198" s="35">
        <v>55</v>
      </c>
      <c r="R198" s="4">
        <f t="shared" si="45"/>
        <v>70640</v>
      </c>
      <c r="S198" s="6">
        <f t="shared" si="54"/>
        <v>135021.58960000001</v>
      </c>
      <c r="T198" s="43">
        <v>41026044</v>
      </c>
      <c r="U198" s="6">
        <f t="shared" si="46"/>
        <v>41026.044000000002</v>
      </c>
      <c r="V198" s="6">
        <f t="shared" si="47"/>
        <v>93995.545600000012</v>
      </c>
      <c r="W198" s="4">
        <f t="shared" si="48"/>
        <v>1879911</v>
      </c>
      <c r="X198" s="20">
        <f t="shared" si="49"/>
        <v>2997146</v>
      </c>
      <c r="Y198" s="21">
        <v>0</v>
      </c>
      <c r="Z198" s="19">
        <v>0</v>
      </c>
      <c r="AA198" s="4">
        <f t="shared" si="50"/>
        <v>2997146</v>
      </c>
      <c r="AB198" s="21"/>
      <c r="AC198" s="21"/>
      <c r="AD198" s="21">
        <v>0</v>
      </c>
      <c r="AE198" s="21"/>
      <c r="AF198" s="21"/>
      <c r="AG198" s="26">
        <v>0</v>
      </c>
      <c r="AH198" s="26"/>
      <c r="AI198" s="26"/>
      <c r="AJ198" s="50">
        <f t="shared" si="55"/>
        <v>2997146</v>
      </c>
      <c r="AK198" s="52" t="str">
        <f t="shared" si="51"/>
        <v xml:space="preserve"> </v>
      </c>
      <c r="AL198" s="52" t="str">
        <f t="shared" si="52"/>
        <v xml:space="preserve"> </v>
      </c>
    </row>
    <row r="199" spans="1:38" ht="15.95" customHeight="1">
      <c r="A199" s="34" t="s">
        <v>65</v>
      </c>
      <c r="B199" s="34" t="s">
        <v>475</v>
      </c>
      <c r="C199" s="34" t="s">
        <v>224</v>
      </c>
      <c r="D199" s="34" t="s">
        <v>479</v>
      </c>
      <c r="E199" s="18">
        <v>345.74</v>
      </c>
      <c r="F199" s="2">
        <f t="shared" si="53"/>
        <v>550418.07999999996</v>
      </c>
      <c r="G199" s="45">
        <v>491602.51</v>
      </c>
      <c r="H199" s="35">
        <v>38095</v>
      </c>
      <c r="I199" s="2">
        <f t="shared" si="42"/>
        <v>28571.25</v>
      </c>
      <c r="J199" s="35">
        <v>24949</v>
      </c>
      <c r="K199" s="35">
        <v>51500</v>
      </c>
      <c r="L199" s="35">
        <v>92711</v>
      </c>
      <c r="M199" s="35">
        <v>42471</v>
      </c>
      <c r="N199" s="2">
        <f t="shared" si="43"/>
        <v>731804.76</v>
      </c>
      <c r="O199" s="4">
        <f t="shared" si="44"/>
        <v>0</v>
      </c>
      <c r="P199" s="35">
        <v>101</v>
      </c>
      <c r="Q199" s="35">
        <v>123</v>
      </c>
      <c r="R199" s="4">
        <f t="shared" si="45"/>
        <v>17268</v>
      </c>
      <c r="S199" s="6">
        <f t="shared" si="54"/>
        <v>24938.226200000001</v>
      </c>
      <c r="T199" s="43">
        <v>29661834</v>
      </c>
      <c r="U199" s="6">
        <f t="shared" si="46"/>
        <v>29661.833999999999</v>
      </c>
      <c r="V199" s="6">
        <f t="shared" si="47"/>
        <v>0</v>
      </c>
      <c r="W199" s="4">
        <f t="shared" si="48"/>
        <v>0</v>
      </c>
      <c r="X199" s="20">
        <f t="shared" si="49"/>
        <v>17268</v>
      </c>
      <c r="Y199" s="21">
        <v>0</v>
      </c>
      <c r="Z199" s="19">
        <v>0</v>
      </c>
      <c r="AA199" s="4">
        <f t="shared" si="50"/>
        <v>17268</v>
      </c>
      <c r="AB199" s="21"/>
      <c r="AC199" s="21"/>
      <c r="AD199" s="21">
        <v>0</v>
      </c>
      <c r="AE199" s="21"/>
      <c r="AF199" s="21"/>
      <c r="AG199" s="26">
        <v>0</v>
      </c>
      <c r="AH199" s="26"/>
      <c r="AI199" s="26"/>
      <c r="AJ199" s="50">
        <f t="shared" si="55"/>
        <v>17268</v>
      </c>
      <c r="AK199" s="52">
        <f t="shared" si="51"/>
        <v>1</v>
      </c>
      <c r="AL199" s="52">
        <f t="shared" si="52"/>
        <v>1</v>
      </c>
    </row>
    <row r="200" spans="1:38" ht="15.95" customHeight="1">
      <c r="A200" s="34" t="s">
        <v>65</v>
      </c>
      <c r="B200" s="34" t="s">
        <v>475</v>
      </c>
      <c r="C200" s="34" t="s">
        <v>58</v>
      </c>
      <c r="D200" s="34" t="s">
        <v>480</v>
      </c>
      <c r="E200" s="18">
        <v>469.02</v>
      </c>
      <c r="F200" s="2">
        <f t="shared" si="53"/>
        <v>746679.84</v>
      </c>
      <c r="G200" s="45">
        <v>409560.01</v>
      </c>
      <c r="H200" s="35">
        <v>60039</v>
      </c>
      <c r="I200" s="2">
        <f t="shared" si="42"/>
        <v>45029.25</v>
      </c>
      <c r="J200" s="35">
        <v>39279</v>
      </c>
      <c r="K200" s="35">
        <v>81758</v>
      </c>
      <c r="L200" s="35">
        <v>108597</v>
      </c>
      <c r="M200" s="35">
        <v>24630</v>
      </c>
      <c r="N200" s="2">
        <f t="shared" si="43"/>
        <v>708853.26</v>
      </c>
      <c r="O200" s="4">
        <f t="shared" si="44"/>
        <v>37827</v>
      </c>
      <c r="P200" s="35">
        <v>251</v>
      </c>
      <c r="Q200" s="35">
        <v>90</v>
      </c>
      <c r="R200" s="4">
        <f t="shared" si="45"/>
        <v>31400</v>
      </c>
      <c r="S200" s="6">
        <f t="shared" si="54"/>
        <v>33830.412600000003</v>
      </c>
      <c r="T200" s="43">
        <v>24690478</v>
      </c>
      <c r="U200" s="6">
        <f t="shared" si="46"/>
        <v>24690.477999999999</v>
      </c>
      <c r="V200" s="6">
        <f t="shared" si="47"/>
        <v>9139.9346000000041</v>
      </c>
      <c r="W200" s="4">
        <f t="shared" si="48"/>
        <v>182799</v>
      </c>
      <c r="X200" s="20">
        <f t="shared" si="49"/>
        <v>252026</v>
      </c>
      <c r="Y200" s="21">
        <v>0</v>
      </c>
      <c r="Z200" s="19">
        <v>0</v>
      </c>
      <c r="AA200" s="4">
        <f t="shared" si="50"/>
        <v>252026</v>
      </c>
      <c r="AB200" s="21"/>
      <c r="AC200" s="21"/>
      <c r="AD200" s="21">
        <v>0</v>
      </c>
      <c r="AE200" s="21"/>
      <c r="AF200" s="21"/>
      <c r="AG200" s="26">
        <v>0</v>
      </c>
      <c r="AH200" s="26"/>
      <c r="AI200" s="26"/>
      <c r="AJ200" s="50">
        <f t="shared" si="55"/>
        <v>252026</v>
      </c>
      <c r="AK200" s="52" t="str">
        <f t="shared" si="51"/>
        <v xml:space="preserve"> </v>
      </c>
      <c r="AL200" s="52" t="str">
        <f t="shared" si="52"/>
        <v xml:space="preserve"> </v>
      </c>
    </row>
    <row r="201" spans="1:38" ht="15.95" customHeight="1">
      <c r="A201" s="34" t="s">
        <v>178</v>
      </c>
      <c r="B201" s="34" t="s">
        <v>481</v>
      </c>
      <c r="C201" s="34" t="s">
        <v>51</v>
      </c>
      <c r="D201" s="34" t="s">
        <v>482</v>
      </c>
      <c r="E201" s="18">
        <v>698.36</v>
      </c>
      <c r="F201" s="2">
        <f t="shared" si="53"/>
        <v>1111789.1200000001</v>
      </c>
      <c r="G201" s="45">
        <v>161886.85</v>
      </c>
      <c r="H201" s="35">
        <v>52311</v>
      </c>
      <c r="I201" s="2">
        <f t="shared" si="42"/>
        <v>39233.25</v>
      </c>
      <c r="J201" s="35">
        <v>66093</v>
      </c>
      <c r="K201" s="35">
        <v>9968</v>
      </c>
      <c r="L201" s="35">
        <v>174150</v>
      </c>
      <c r="M201" s="35">
        <v>32965</v>
      </c>
      <c r="N201" s="2">
        <f t="shared" si="43"/>
        <v>484296.1</v>
      </c>
      <c r="O201" s="4">
        <f t="shared" si="44"/>
        <v>627493</v>
      </c>
      <c r="P201" s="35">
        <v>459</v>
      </c>
      <c r="Q201" s="35">
        <v>73</v>
      </c>
      <c r="R201" s="4">
        <f t="shared" si="45"/>
        <v>46575</v>
      </c>
      <c r="S201" s="6">
        <f t="shared" si="54"/>
        <v>50372.7068</v>
      </c>
      <c r="T201" s="43">
        <v>10112407</v>
      </c>
      <c r="U201" s="6">
        <f t="shared" si="46"/>
        <v>10112.406999999999</v>
      </c>
      <c r="V201" s="6">
        <f t="shared" si="47"/>
        <v>40260.299800000001</v>
      </c>
      <c r="W201" s="4">
        <f t="shared" si="48"/>
        <v>805206</v>
      </c>
      <c r="X201" s="20">
        <f t="shared" si="49"/>
        <v>1479274</v>
      </c>
      <c r="Y201" s="21">
        <v>0</v>
      </c>
      <c r="Z201" s="19">
        <v>0</v>
      </c>
      <c r="AA201" s="4">
        <f t="shared" si="50"/>
        <v>1479274</v>
      </c>
      <c r="AB201" s="21"/>
      <c r="AC201" s="21"/>
      <c r="AD201" s="21">
        <v>0</v>
      </c>
      <c r="AE201" s="21"/>
      <c r="AF201" s="21"/>
      <c r="AG201" s="26">
        <v>0</v>
      </c>
      <c r="AH201" s="26"/>
      <c r="AI201" s="26"/>
      <c r="AJ201" s="50">
        <f t="shared" si="55"/>
        <v>1479274</v>
      </c>
      <c r="AK201" s="52" t="str">
        <f t="shared" si="51"/>
        <v xml:space="preserve"> </v>
      </c>
      <c r="AL201" s="52" t="str">
        <f t="shared" si="52"/>
        <v xml:space="preserve"> </v>
      </c>
    </row>
    <row r="202" spans="1:38" ht="15.95" customHeight="1">
      <c r="A202" s="34" t="s">
        <v>178</v>
      </c>
      <c r="B202" s="34" t="s">
        <v>481</v>
      </c>
      <c r="C202" s="34" t="s">
        <v>38</v>
      </c>
      <c r="D202" s="34" t="s">
        <v>483</v>
      </c>
      <c r="E202" s="18">
        <v>331.75</v>
      </c>
      <c r="F202" s="2">
        <f t="shared" si="53"/>
        <v>528146</v>
      </c>
      <c r="G202" s="45">
        <v>144733.71</v>
      </c>
      <c r="H202" s="35">
        <v>21815</v>
      </c>
      <c r="I202" s="2">
        <f t="shared" si="42"/>
        <v>16361.25</v>
      </c>
      <c r="J202" s="35">
        <v>27501</v>
      </c>
      <c r="K202" s="35">
        <v>4193</v>
      </c>
      <c r="L202" s="35">
        <v>70147</v>
      </c>
      <c r="M202" s="35">
        <v>86131</v>
      </c>
      <c r="N202" s="2">
        <f t="shared" si="43"/>
        <v>349066.95999999996</v>
      </c>
      <c r="O202" s="4">
        <f t="shared" si="44"/>
        <v>179079</v>
      </c>
      <c r="P202" s="35">
        <v>105</v>
      </c>
      <c r="Q202" s="35">
        <v>121</v>
      </c>
      <c r="R202" s="4">
        <f t="shared" si="45"/>
        <v>17660</v>
      </c>
      <c r="S202" s="6">
        <f t="shared" si="54"/>
        <v>23929.127499999999</v>
      </c>
      <c r="T202" s="43">
        <v>9403869</v>
      </c>
      <c r="U202" s="6">
        <f t="shared" si="46"/>
        <v>9403.8690000000006</v>
      </c>
      <c r="V202" s="6">
        <f t="shared" si="47"/>
        <v>14525.258499999998</v>
      </c>
      <c r="W202" s="4">
        <f t="shared" si="48"/>
        <v>290505</v>
      </c>
      <c r="X202" s="20">
        <f t="shared" si="49"/>
        <v>487244</v>
      </c>
      <c r="Y202" s="21">
        <v>0</v>
      </c>
      <c r="Z202" s="19">
        <v>0</v>
      </c>
      <c r="AA202" s="4">
        <f t="shared" si="50"/>
        <v>487244</v>
      </c>
      <c r="AB202" s="21"/>
      <c r="AC202" s="21"/>
      <c r="AD202" s="21">
        <v>0</v>
      </c>
      <c r="AE202" s="21"/>
      <c r="AF202" s="21"/>
      <c r="AG202" s="26">
        <v>0</v>
      </c>
      <c r="AH202" s="26"/>
      <c r="AI202" s="26"/>
      <c r="AJ202" s="50">
        <f t="shared" si="55"/>
        <v>487244</v>
      </c>
      <c r="AK202" s="52" t="str">
        <f t="shared" si="51"/>
        <v xml:space="preserve"> </v>
      </c>
      <c r="AL202" s="52" t="str">
        <f t="shared" si="52"/>
        <v xml:space="preserve"> </v>
      </c>
    </row>
    <row r="203" spans="1:38" ht="15.95" customHeight="1">
      <c r="A203" s="34" t="s">
        <v>178</v>
      </c>
      <c r="B203" s="34" t="s">
        <v>481</v>
      </c>
      <c r="C203" s="34" t="s">
        <v>39</v>
      </c>
      <c r="D203" s="34" t="s">
        <v>484</v>
      </c>
      <c r="E203" s="18">
        <v>5840.79</v>
      </c>
      <c r="F203" s="2">
        <f t="shared" si="53"/>
        <v>9298537.6799999997</v>
      </c>
      <c r="G203" s="45">
        <v>1394128.74</v>
      </c>
      <c r="H203" s="35">
        <v>414038</v>
      </c>
      <c r="I203" s="2">
        <f t="shared" si="42"/>
        <v>310528.5</v>
      </c>
      <c r="J203" s="35">
        <v>537876</v>
      </c>
      <c r="K203" s="35">
        <v>81518</v>
      </c>
      <c r="L203" s="35">
        <v>1835228</v>
      </c>
      <c r="M203" s="35">
        <v>116444</v>
      </c>
      <c r="N203" s="2">
        <f t="shared" si="43"/>
        <v>4275723.24</v>
      </c>
      <c r="O203" s="4">
        <f t="shared" si="44"/>
        <v>5022814</v>
      </c>
      <c r="P203" s="35">
        <v>1545</v>
      </c>
      <c r="Q203" s="35">
        <v>55</v>
      </c>
      <c r="R203" s="4">
        <f t="shared" si="45"/>
        <v>118115</v>
      </c>
      <c r="S203" s="6">
        <f t="shared" si="54"/>
        <v>421296.1827</v>
      </c>
      <c r="T203" s="43">
        <v>89885799</v>
      </c>
      <c r="U203" s="6">
        <f t="shared" si="46"/>
        <v>89885.798999999999</v>
      </c>
      <c r="V203" s="6">
        <f t="shared" si="47"/>
        <v>331410.38370000001</v>
      </c>
      <c r="W203" s="4">
        <f t="shared" si="48"/>
        <v>6628208</v>
      </c>
      <c r="X203" s="20">
        <f t="shared" si="49"/>
        <v>11769137</v>
      </c>
      <c r="Y203" s="21">
        <v>0</v>
      </c>
      <c r="Z203" s="19">
        <v>0</v>
      </c>
      <c r="AA203" s="4">
        <f t="shared" si="50"/>
        <v>11769137</v>
      </c>
      <c r="AB203" s="21"/>
      <c r="AC203" s="21"/>
      <c r="AD203" s="21">
        <v>0</v>
      </c>
      <c r="AE203" s="21"/>
      <c r="AF203" s="21"/>
      <c r="AG203" s="26">
        <v>0</v>
      </c>
      <c r="AH203" s="26"/>
      <c r="AI203" s="26"/>
      <c r="AJ203" s="50">
        <f t="shared" si="55"/>
        <v>11769137</v>
      </c>
      <c r="AK203" s="52" t="str">
        <f t="shared" si="51"/>
        <v xml:space="preserve"> </v>
      </c>
      <c r="AL203" s="52" t="str">
        <f t="shared" si="52"/>
        <v xml:space="preserve"> </v>
      </c>
    </row>
    <row r="204" spans="1:38" ht="15.95" customHeight="1">
      <c r="A204" s="34" t="s">
        <v>178</v>
      </c>
      <c r="B204" s="34" t="s">
        <v>481</v>
      </c>
      <c r="C204" s="34" t="s">
        <v>209</v>
      </c>
      <c r="D204" s="34" t="s">
        <v>485</v>
      </c>
      <c r="E204" s="18">
        <v>212.84</v>
      </c>
      <c r="F204" s="2">
        <f t="shared" si="53"/>
        <v>338841.28</v>
      </c>
      <c r="G204" s="45">
        <v>119345.76</v>
      </c>
      <c r="H204" s="35">
        <v>11837</v>
      </c>
      <c r="I204" s="2">
        <f t="shared" si="42"/>
        <v>8877.75</v>
      </c>
      <c r="J204" s="35">
        <v>14883</v>
      </c>
      <c r="K204" s="35">
        <v>2286</v>
      </c>
      <c r="L204" s="35">
        <v>53270</v>
      </c>
      <c r="M204" s="35">
        <v>53771</v>
      </c>
      <c r="N204" s="2">
        <f t="shared" si="43"/>
        <v>252433.51</v>
      </c>
      <c r="O204" s="4">
        <f t="shared" si="44"/>
        <v>86408</v>
      </c>
      <c r="P204" s="35">
        <v>4</v>
      </c>
      <c r="Q204" s="35">
        <v>167</v>
      </c>
      <c r="R204" s="4">
        <f t="shared" si="45"/>
        <v>929</v>
      </c>
      <c r="S204" s="6">
        <f t="shared" si="54"/>
        <v>15352.1492</v>
      </c>
      <c r="T204" s="43">
        <v>7537781</v>
      </c>
      <c r="U204" s="6">
        <f t="shared" si="46"/>
        <v>7537.7809999999999</v>
      </c>
      <c r="V204" s="6">
        <f t="shared" si="47"/>
        <v>7814.3681999999999</v>
      </c>
      <c r="W204" s="4">
        <f t="shared" si="48"/>
        <v>156287</v>
      </c>
      <c r="X204" s="20">
        <f t="shared" si="49"/>
        <v>243624</v>
      </c>
      <c r="Y204" s="21">
        <v>0</v>
      </c>
      <c r="Z204" s="19">
        <v>0</v>
      </c>
      <c r="AA204" s="4">
        <f t="shared" si="50"/>
        <v>243624</v>
      </c>
      <c r="AB204" s="21"/>
      <c r="AC204" s="21"/>
      <c r="AD204" s="21">
        <v>0</v>
      </c>
      <c r="AE204" s="21">
        <v>1063</v>
      </c>
      <c r="AF204" s="21"/>
      <c r="AG204" s="26">
        <v>0</v>
      </c>
      <c r="AH204" s="26"/>
      <c r="AI204" s="26"/>
      <c r="AJ204" s="50">
        <f t="shared" si="55"/>
        <v>242561</v>
      </c>
      <c r="AK204" s="52" t="str">
        <f t="shared" si="51"/>
        <v xml:space="preserve"> </v>
      </c>
      <c r="AL204" s="52" t="str">
        <f t="shared" si="52"/>
        <v xml:space="preserve"> </v>
      </c>
    </row>
    <row r="205" spans="1:38" ht="15.95" customHeight="1">
      <c r="A205" s="34" t="s">
        <v>178</v>
      </c>
      <c r="B205" s="34" t="s">
        <v>481</v>
      </c>
      <c r="C205" s="34" t="s">
        <v>14</v>
      </c>
      <c r="D205" s="34" t="s">
        <v>486</v>
      </c>
      <c r="E205" s="18">
        <v>314.20999999999998</v>
      </c>
      <c r="F205" s="2">
        <f t="shared" si="53"/>
        <v>500222.31999999995</v>
      </c>
      <c r="G205" s="45">
        <v>65128.18</v>
      </c>
      <c r="H205" s="35">
        <v>19254</v>
      </c>
      <c r="I205" s="2">
        <f t="shared" si="42"/>
        <v>14440.5</v>
      </c>
      <c r="J205" s="35">
        <v>24361</v>
      </c>
      <c r="K205" s="35">
        <v>3656</v>
      </c>
      <c r="L205" s="35">
        <v>74927</v>
      </c>
      <c r="M205" s="35">
        <v>60707</v>
      </c>
      <c r="N205" s="2">
        <f t="shared" si="43"/>
        <v>243219.68</v>
      </c>
      <c r="O205" s="4">
        <f t="shared" si="44"/>
        <v>257003</v>
      </c>
      <c r="P205" s="35">
        <v>17</v>
      </c>
      <c r="Q205" s="35">
        <v>167</v>
      </c>
      <c r="R205" s="4">
        <f t="shared" si="45"/>
        <v>3946</v>
      </c>
      <c r="S205" s="6">
        <f t="shared" si="54"/>
        <v>22663.9673</v>
      </c>
      <c r="T205" s="43">
        <v>4169538</v>
      </c>
      <c r="U205" s="6">
        <f t="shared" si="46"/>
        <v>4169.5379999999996</v>
      </c>
      <c r="V205" s="6">
        <f t="shared" si="47"/>
        <v>18494.4293</v>
      </c>
      <c r="W205" s="4">
        <f t="shared" si="48"/>
        <v>369889</v>
      </c>
      <c r="X205" s="20">
        <f t="shared" si="49"/>
        <v>630838</v>
      </c>
      <c r="Y205" s="21">
        <v>0</v>
      </c>
      <c r="Z205" s="19">
        <v>0</v>
      </c>
      <c r="AA205" s="4">
        <f t="shared" si="50"/>
        <v>630838</v>
      </c>
      <c r="AB205" s="21"/>
      <c r="AC205" s="21"/>
      <c r="AD205" s="21">
        <v>0</v>
      </c>
      <c r="AE205" s="21"/>
      <c r="AF205" s="21"/>
      <c r="AG205" s="26">
        <v>0</v>
      </c>
      <c r="AH205" s="26"/>
      <c r="AI205" s="26"/>
      <c r="AJ205" s="50">
        <f t="shared" si="55"/>
        <v>630838</v>
      </c>
      <c r="AK205" s="52" t="str">
        <f t="shared" si="51"/>
        <v xml:space="preserve"> </v>
      </c>
      <c r="AL205" s="52" t="str">
        <f t="shared" si="52"/>
        <v xml:space="preserve"> </v>
      </c>
    </row>
    <row r="206" spans="1:38" ht="15.95" customHeight="1">
      <c r="A206" s="34" t="s">
        <v>178</v>
      </c>
      <c r="B206" s="34" t="s">
        <v>481</v>
      </c>
      <c r="C206" s="34" t="s">
        <v>58</v>
      </c>
      <c r="D206" s="34" t="s">
        <v>487</v>
      </c>
      <c r="E206" s="18">
        <v>496.53</v>
      </c>
      <c r="F206" s="2">
        <f t="shared" si="53"/>
        <v>790475.76</v>
      </c>
      <c r="G206" s="45">
        <v>100513.96</v>
      </c>
      <c r="H206" s="35">
        <v>34360</v>
      </c>
      <c r="I206" s="2">
        <f t="shared" si="42"/>
        <v>25770</v>
      </c>
      <c r="J206" s="35">
        <v>43325</v>
      </c>
      <c r="K206" s="35">
        <v>6600</v>
      </c>
      <c r="L206" s="35">
        <v>140521</v>
      </c>
      <c r="M206" s="35">
        <v>9619</v>
      </c>
      <c r="N206" s="2">
        <f t="shared" si="43"/>
        <v>326348.96000000002</v>
      </c>
      <c r="O206" s="4">
        <f t="shared" si="44"/>
        <v>464127</v>
      </c>
      <c r="P206" s="35">
        <v>130</v>
      </c>
      <c r="Q206" s="35">
        <v>81</v>
      </c>
      <c r="R206" s="4">
        <f t="shared" si="45"/>
        <v>14637</v>
      </c>
      <c r="S206" s="6">
        <f t="shared" si="54"/>
        <v>35814.708899999998</v>
      </c>
      <c r="T206" s="43">
        <v>6256778</v>
      </c>
      <c r="U206" s="6">
        <f t="shared" si="46"/>
        <v>6256.7780000000002</v>
      </c>
      <c r="V206" s="6">
        <f t="shared" si="47"/>
        <v>29557.930899999999</v>
      </c>
      <c r="W206" s="4">
        <f t="shared" si="48"/>
        <v>591159</v>
      </c>
      <c r="X206" s="20">
        <f t="shared" si="49"/>
        <v>1069923</v>
      </c>
      <c r="Y206" s="21">
        <v>0</v>
      </c>
      <c r="Z206" s="19">
        <v>0</v>
      </c>
      <c r="AA206" s="4">
        <f t="shared" si="50"/>
        <v>1069923</v>
      </c>
      <c r="AB206" s="21"/>
      <c r="AC206" s="21"/>
      <c r="AD206" s="21">
        <v>0</v>
      </c>
      <c r="AE206" s="21"/>
      <c r="AF206" s="21"/>
      <c r="AG206" s="26">
        <v>0</v>
      </c>
      <c r="AH206" s="26"/>
      <c r="AI206" s="26"/>
      <c r="AJ206" s="50">
        <f t="shared" si="55"/>
        <v>1069923</v>
      </c>
      <c r="AK206" s="52" t="str">
        <f t="shared" si="51"/>
        <v xml:space="preserve"> </v>
      </c>
      <c r="AL206" s="52" t="str">
        <f t="shared" si="52"/>
        <v xml:space="preserve"> </v>
      </c>
    </row>
    <row r="207" spans="1:38" ht="15.95" customHeight="1">
      <c r="A207" s="34" t="s">
        <v>199</v>
      </c>
      <c r="B207" s="34" t="s">
        <v>488</v>
      </c>
      <c r="C207" s="34" t="s">
        <v>158</v>
      </c>
      <c r="D207" s="34" t="s">
        <v>489</v>
      </c>
      <c r="E207" s="18">
        <v>190.71</v>
      </c>
      <c r="F207" s="2">
        <f t="shared" si="53"/>
        <v>303610.32</v>
      </c>
      <c r="G207" s="45">
        <v>48193.440000000002</v>
      </c>
      <c r="H207" s="35">
        <v>8938</v>
      </c>
      <c r="I207" s="2">
        <f t="shared" si="42"/>
        <v>6703.5</v>
      </c>
      <c r="J207" s="35">
        <v>9745</v>
      </c>
      <c r="K207" s="35">
        <v>0</v>
      </c>
      <c r="L207" s="35">
        <v>0</v>
      </c>
      <c r="M207" s="35">
        <v>19765</v>
      </c>
      <c r="N207" s="2">
        <f t="shared" si="43"/>
        <v>84406.94</v>
      </c>
      <c r="O207" s="4">
        <f t="shared" si="44"/>
        <v>219203</v>
      </c>
      <c r="P207" s="35">
        <v>30</v>
      </c>
      <c r="Q207" s="35">
        <v>143</v>
      </c>
      <c r="R207" s="4">
        <f t="shared" si="45"/>
        <v>5963</v>
      </c>
      <c r="S207" s="6">
        <f t="shared" si="54"/>
        <v>13755.9123</v>
      </c>
      <c r="T207" s="43">
        <v>2949415</v>
      </c>
      <c r="U207" s="6">
        <f t="shared" si="46"/>
        <v>2949.415</v>
      </c>
      <c r="V207" s="6">
        <f t="shared" si="47"/>
        <v>10806.497299999999</v>
      </c>
      <c r="W207" s="4">
        <f t="shared" si="48"/>
        <v>216130</v>
      </c>
      <c r="X207" s="20">
        <f t="shared" si="49"/>
        <v>441296</v>
      </c>
      <c r="Y207" s="21">
        <v>0</v>
      </c>
      <c r="Z207" s="19">
        <v>0</v>
      </c>
      <c r="AA207" s="4">
        <f t="shared" si="50"/>
        <v>441296</v>
      </c>
      <c r="AB207" s="21"/>
      <c r="AC207" s="21"/>
      <c r="AD207" s="21">
        <v>0</v>
      </c>
      <c r="AE207" s="21"/>
      <c r="AF207" s="21"/>
      <c r="AG207" s="26">
        <v>0</v>
      </c>
      <c r="AH207" s="26"/>
      <c r="AI207" s="26"/>
      <c r="AJ207" s="50">
        <f t="shared" si="55"/>
        <v>441296</v>
      </c>
      <c r="AK207" s="52" t="str">
        <f t="shared" si="51"/>
        <v xml:space="preserve"> </v>
      </c>
      <c r="AL207" s="52" t="str">
        <f t="shared" si="52"/>
        <v xml:space="preserve"> </v>
      </c>
    </row>
    <row r="208" spans="1:38" ht="15.95" customHeight="1">
      <c r="A208" s="34" t="s">
        <v>199</v>
      </c>
      <c r="B208" s="34" t="s">
        <v>488</v>
      </c>
      <c r="C208" s="34" t="s">
        <v>51</v>
      </c>
      <c r="D208" s="34" t="s">
        <v>490</v>
      </c>
      <c r="E208" s="18">
        <v>564.79999999999995</v>
      </c>
      <c r="F208" s="2">
        <f t="shared" si="53"/>
        <v>899161.59999999998</v>
      </c>
      <c r="G208" s="45">
        <v>112331.24</v>
      </c>
      <c r="H208" s="35">
        <v>35982</v>
      </c>
      <c r="I208" s="2">
        <f t="shared" si="42"/>
        <v>26986.5</v>
      </c>
      <c r="J208" s="35">
        <v>40058</v>
      </c>
      <c r="K208" s="35">
        <v>30434</v>
      </c>
      <c r="L208" s="35">
        <v>108312</v>
      </c>
      <c r="M208" s="35">
        <v>79477</v>
      </c>
      <c r="N208" s="2">
        <f t="shared" si="43"/>
        <v>397598.74</v>
      </c>
      <c r="O208" s="4">
        <f t="shared" si="44"/>
        <v>501563</v>
      </c>
      <c r="P208" s="35">
        <v>110</v>
      </c>
      <c r="Q208" s="35">
        <v>154</v>
      </c>
      <c r="R208" s="4">
        <f t="shared" si="45"/>
        <v>23547</v>
      </c>
      <c r="S208" s="6">
        <f t="shared" si="54"/>
        <v>40739.023999999998</v>
      </c>
      <c r="T208" s="43">
        <v>6799712</v>
      </c>
      <c r="U208" s="6">
        <f t="shared" si="46"/>
        <v>6799.7120000000004</v>
      </c>
      <c r="V208" s="6">
        <f t="shared" si="47"/>
        <v>33939.311999999998</v>
      </c>
      <c r="W208" s="4">
        <f t="shared" si="48"/>
        <v>678786</v>
      </c>
      <c r="X208" s="20">
        <f t="shared" si="49"/>
        <v>1203896</v>
      </c>
      <c r="Y208" s="21">
        <v>0</v>
      </c>
      <c r="Z208" s="19">
        <v>0</v>
      </c>
      <c r="AA208" s="4">
        <f t="shared" si="50"/>
        <v>1203896</v>
      </c>
      <c r="AB208" s="21"/>
      <c r="AC208" s="21"/>
      <c r="AD208" s="21">
        <v>0</v>
      </c>
      <c r="AE208" s="21"/>
      <c r="AF208" s="21"/>
      <c r="AG208" s="26">
        <v>0</v>
      </c>
      <c r="AH208" s="26"/>
      <c r="AI208" s="26"/>
      <c r="AJ208" s="50">
        <f t="shared" si="55"/>
        <v>1203896</v>
      </c>
      <c r="AK208" s="52" t="str">
        <f t="shared" si="51"/>
        <v xml:space="preserve"> </v>
      </c>
      <c r="AL208" s="52" t="str">
        <f t="shared" si="52"/>
        <v xml:space="preserve"> </v>
      </c>
    </row>
    <row r="209" spans="1:38" ht="15.95" customHeight="1">
      <c r="A209" s="34" t="s">
        <v>199</v>
      </c>
      <c r="B209" s="34" t="s">
        <v>488</v>
      </c>
      <c r="C209" s="34" t="s">
        <v>38</v>
      </c>
      <c r="D209" s="34" t="s">
        <v>491</v>
      </c>
      <c r="E209" s="18">
        <v>890.74</v>
      </c>
      <c r="F209" s="2">
        <f t="shared" si="53"/>
        <v>1418058.08</v>
      </c>
      <c r="G209" s="45">
        <v>228663.13</v>
      </c>
      <c r="H209" s="35">
        <v>58507</v>
      </c>
      <c r="I209" s="2">
        <f t="shared" si="42"/>
        <v>43880.25</v>
      </c>
      <c r="J209" s="35">
        <v>64687</v>
      </c>
      <c r="K209" s="35">
        <v>49315</v>
      </c>
      <c r="L209" s="35">
        <v>206417</v>
      </c>
      <c r="M209" s="35">
        <v>146699</v>
      </c>
      <c r="N209" s="2">
        <f t="shared" si="43"/>
        <v>739661.38</v>
      </c>
      <c r="O209" s="4">
        <f t="shared" si="44"/>
        <v>678397</v>
      </c>
      <c r="P209" s="35">
        <v>290</v>
      </c>
      <c r="Q209" s="35">
        <v>103</v>
      </c>
      <c r="R209" s="4">
        <f t="shared" si="45"/>
        <v>41519</v>
      </c>
      <c r="S209" s="6">
        <f t="shared" si="54"/>
        <v>64249.076200000003</v>
      </c>
      <c r="T209" s="43">
        <v>12857758</v>
      </c>
      <c r="U209" s="6">
        <f t="shared" si="46"/>
        <v>12857.758</v>
      </c>
      <c r="V209" s="6">
        <f t="shared" si="47"/>
        <v>51391.318200000002</v>
      </c>
      <c r="W209" s="4">
        <f t="shared" si="48"/>
        <v>1027826</v>
      </c>
      <c r="X209" s="20">
        <f t="shared" si="49"/>
        <v>1747742</v>
      </c>
      <c r="Y209" s="21">
        <v>0</v>
      </c>
      <c r="Z209" s="19">
        <v>0</v>
      </c>
      <c r="AA209" s="4">
        <f t="shared" si="50"/>
        <v>1747742</v>
      </c>
      <c r="AB209" s="21"/>
      <c r="AC209" s="21"/>
      <c r="AD209" s="21">
        <v>0</v>
      </c>
      <c r="AE209" s="21"/>
      <c r="AF209" s="21"/>
      <c r="AG209" s="26">
        <v>0</v>
      </c>
      <c r="AH209" s="26"/>
      <c r="AI209" s="26"/>
      <c r="AJ209" s="50">
        <f t="shared" si="55"/>
        <v>1747742</v>
      </c>
      <c r="AK209" s="52" t="str">
        <f t="shared" si="51"/>
        <v xml:space="preserve"> </v>
      </c>
      <c r="AL209" s="52" t="str">
        <f t="shared" si="52"/>
        <v xml:space="preserve"> </v>
      </c>
    </row>
    <row r="210" spans="1:38" ht="15.95" customHeight="1">
      <c r="A210" s="34" t="s">
        <v>199</v>
      </c>
      <c r="B210" s="34" t="s">
        <v>488</v>
      </c>
      <c r="C210" s="34" t="s">
        <v>68</v>
      </c>
      <c r="D210" s="34" t="s">
        <v>492</v>
      </c>
      <c r="E210" s="18">
        <v>836.89</v>
      </c>
      <c r="F210" s="2">
        <f t="shared" si="53"/>
        <v>1332328.8799999999</v>
      </c>
      <c r="G210" s="45">
        <v>229782.24</v>
      </c>
      <c r="H210" s="35">
        <v>52598</v>
      </c>
      <c r="I210" s="2">
        <f t="shared" si="42"/>
        <v>39448.5</v>
      </c>
      <c r="J210" s="35">
        <v>57984</v>
      </c>
      <c r="K210" s="35">
        <v>44609</v>
      </c>
      <c r="L210" s="35">
        <v>222029</v>
      </c>
      <c r="M210" s="35">
        <v>125645</v>
      </c>
      <c r="N210" s="2">
        <f t="shared" si="43"/>
        <v>719497.74</v>
      </c>
      <c r="O210" s="4">
        <f t="shared" si="44"/>
        <v>612831</v>
      </c>
      <c r="P210" s="35">
        <v>299</v>
      </c>
      <c r="Q210" s="35">
        <v>92</v>
      </c>
      <c r="R210" s="4">
        <f t="shared" si="45"/>
        <v>38236</v>
      </c>
      <c r="S210" s="6">
        <f t="shared" si="54"/>
        <v>60364.875699999997</v>
      </c>
      <c r="T210" s="43">
        <v>13829588</v>
      </c>
      <c r="U210" s="6">
        <f t="shared" si="46"/>
        <v>13829.588</v>
      </c>
      <c r="V210" s="6">
        <f t="shared" si="47"/>
        <v>46535.287700000001</v>
      </c>
      <c r="W210" s="4">
        <f t="shared" si="48"/>
        <v>930706</v>
      </c>
      <c r="X210" s="20">
        <f t="shared" si="49"/>
        <v>1581773</v>
      </c>
      <c r="Y210" s="21">
        <v>0</v>
      </c>
      <c r="Z210" s="19">
        <v>0</v>
      </c>
      <c r="AA210" s="4">
        <f t="shared" si="50"/>
        <v>1581773</v>
      </c>
      <c r="AB210" s="21"/>
      <c r="AC210" s="21"/>
      <c r="AD210" s="21">
        <v>0</v>
      </c>
      <c r="AE210" s="21"/>
      <c r="AF210" s="21"/>
      <c r="AG210" s="26">
        <v>0</v>
      </c>
      <c r="AH210" s="26"/>
      <c r="AI210" s="26"/>
      <c r="AJ210" s="50">
        <f t="shared" si="55"/>
        <v>1581773</v>
      </c>
      <c r="AK210" s="52" t="str">
        <f t="shared" si="51"/>
        <v xml:space="preserve"> </v>
      </c>
      <c r="AL210" s="52" t="str">
        <f t="shared" si="52"/>
        <v xml:space="preserve"> </v>
      </c>
    </row>
    <row r="211" spans="1:38" ht="15.95" customHeight="1">
      <c r="A211" s="34" t="s">
        <v>69</v>
      </c>
      <c r="B211" s="34" t="s">
        <v>493</v>
      </c>
      <c r="C211" s="34" t="s">
        <v>201</v>
      </c>
      <c r="D211" s="34" t="s">
        <v>494</v>
      </c>
      <c r="E211" s="18">
        <v>202.94</v>
      </c>
      <c r="F211" s="2">
        <f t="shared" si="53"/>
        <v>323080.48</v>
      </c>
      <c r="G211" s="45">
        <v>112236.54</v>
      </c>
      <c r="H211" s="35">
        <v>16929</v>
      </c>
      <c r="I211" s="2">
        <f t="shared" si="42"/>
        <v>12696.75</v>
      </c>
      <c r="J211" s="35">
        <v>14213</v>
      </c>
      <c r="K211" s="35">
        <v>0</v>
      </c>
      <c r="L211" s="35">
        <v>0</v>
      </c>
      <c r="M211" s="35">
        <v>29432</v>
      </c>
      <c r="N211" s="2">
        <f t="shared" si="43"/>
        <v>168578.28999999998</v>
      </c>
      <c r="O211" s="4">
        <f t="shared" si="44"/>
        <v>154502</v>
      </c>
      <c r="P211" s="35">
        <v>74</v>
      </c>
      <c r="Q211" s="35">
        <v>88</v>
      </c>
      <c r="R211" s="4">
        <f t="shared" si="45"/>
        <v>9052</v>
      </c>
      <c r="S211" s="6">
        <f t="shared" si="54"/>
        <v>14638.0622</v>
      </c>
      <c r="T211" s="43">
        <v>6693795</v>
      </c>
      <c r="U211" s="6">
        <f t="shared" si="46"/>
        <v>6693.7950000000001</v>
      </c>
      <c r="V211" s="6">
        <f t="shared" si="47"/>
        <v>7944.2672000000002</v>
      </c>
      <c r="W211" s="4">
        <f t="shared" si="48"/>
        <v>158885</v>
      </c>
      <c r="X211" s="20">
        <f t="shared" si="49"/>
        <v>322439</v>
      </c>
      <c r="Y211" s="21">
        <v>0</v>
      </c>
      <c r="Z211" s="19">
        <v>0</v>
      </c>
      <c r="AA211" s="4">
        <f t="shared" si="50"/>
        <v>322439</v>
      </c>
      <c r="AB211" s="21"/>
      <c r="AC211" s="21"/>
      <c r="AD211" s="21">
        <v>0</v>
      </c>
      <c r="AE211" s="21"/>
      <c r="AF211" s="21"/>
      <c r="AG211" s="26">
        <v>0</v>
      </c>
      <c r="AH211" s="26"/>
      <c r="AI211" s="26"/>
      <c r="AJ211" s="50">
        <f t="shared" si="55"/>
        <v>322439</v>
      </c>
      <c r="AK211" s="52" t="str">
        <f t="shared" si="51"/>
        <v xml:space="preserve"> </v>
      </c>
      <c r="AL211" s="52" t="str">
        <f t="shared" si="52"/>
        <v xml:space="preserve"> </v>
      </c>
    </row>
    <row r="212" spans="1:38" ht="15.95" customHeight="1">
      <c r="A212" s="34" t="s">
        <v>69</v>
      </c>
      <c r="B212" s="34" t="s">
        <v>493</v>
      </c>
      <c r="C212" s="34" t="s">
        <v>109</v>
      </c>
      <c r="D212" s="34" t="s">
        <v>495</v>
      </c>
      <c r="E212" s="18">
        <v>191.17</v>
      </c>
      <c r="F212" s="2">
        <f t="shared" si="53"/>
        <v>304342.63999999996</v>
      </c>
      <c r="G212" s="45">
        <v>104157.16</v>
      </c>
      <c r="H212" s="35">
        <v>16962</v>
      </c>
      <c r="I212" s="2">
        <f t="shared" si="42"/>
        <v>12721.5</v>
      </c>
      <c r="J212" s="35">
        <v>14403</v>
      </c>
      <c r="K212" s="35">
        <v>0</v>
      </c>
      <c r="L212" s="35">
        <v>0</v>
      </c>
      <c r="M212" s="35">
        <v>10921</v>
      </c>
      <c r="N212" s="2">
        <f t="shared" si="43"/>
        <v>142202.66</v>
      </c>
      <c r="O212" s="4">
        <f t="shared" si="44"/>
        <v>162140</v>
      </c>
      <c r="P212" s="35">
        <v>64</v>
      </c>
      <c r="Q212" s="35">
        <v>90</v>
      </c>
      <c r="R212" s="4">
        <f t="shared" si="45"/>
        <v>8006</v>
      </c>
      <c r="S212" s="6">
        <f t="shared" si="54"/>
        <v>13789.0921</v>
      </c>
      <c r="T212" s="43">
        <v>6596400</v>
      </c>
      <c r="U212" s="6">
        <f t="shared" si="46"/>
        <v>6596.4</v>
      </c>
      <c r="V212" s="6">
        <f t="shared" si="47"/>
        <v>7192.6921000000002</v>
      </c>
      <c r="W212" s="4">
        <f t="shared" si="48"/>
        <v>143854</v>
      </c>
      <c r="X212" s="20">
        <f t="shared" si="49"/>
        <v>314000</v>
      </c>
      <c r="Y212" s="21">
        <v>0</v>
      </c>
      <c r="Z212" s="19">
        <v>0</v>
      </c>
      <c r="AA212" s="4">
        <f t="shared" si="50"/>
        <v>314000</v>
      </c>
      <c r="AB212" s="21"/>
      <c r="AC212" s="21"/>
      <c r="AD212" s="21">
        <v>0</v>
      </c>
      <c r="AE212" s="21"/>
      <c r="AF212" s="21"/>
      <c r="AG212" s="26">
        <v>0</v>
      </c>
      <c r="AH212" s="26"/>
      <c r="AI212" s="26"/>
      <c r="AJ212" s="50">
        <f t="shared" si="55"/>
        <v>314000</v>
      </c>
      <c r="AK212" s="52" t="str">
        <f t="shared" si="51"/>
        <v xml:space="preserve"> </v>
      </c>
      <c r="AL212" s="52" t="str">
        <f t="shared" si="52"/>
        <v xml:space="preserve"> </v>
      </c>
    </row>
    <row r="213" spans="1:38" ht="15.95" customHeight="1">
      <c r="A213" s="34" t="s">
        <v>69</v>
      </c>
      <c r="B213" s="34" t="s">
        <v>493</v>
      </c>
      <c r="C213" s="34" t="s">
        <v>190</v>
      </c>
      <c r="D213" s="34" t="s">
        <v>496</v>
      </c>
      <c r="E213" s="18">
        <v>292.36</v>
      </c>
      <c r="F213" s="2">
        <f t="shared" si="53"/>
        <v>465437.12</v>
      </c>
      <c r="G213" s="45">
        <v>262479.98</v>
      </c>
      <c r="H213" s="35">
        <v>25600</v>
      </c>
      <c r="I213" s="2">
        <f t="shared" si="42"/>
        <v>19200</v>
      </c>
      <c r="J213" s="35">
        <v>21589</v>
      </c>
      <c r="K213" s="35">
        <v>30113</v>
      </c>
      <c r="L213" s="35">
        <v>82424</v>
      </c>
      <c r="M213" s="35">
        <v>35496</v>
      </c>
      <c r="N213" s="2">
        <f t="shared" si="43"/>
        <v>451301.98</v>
      </c>
      <c r="O213" s="4">
        <f t="shared" si="44"/>
        <v>14135</v>
      </c>
      <c r="P213" s="35">
        <v>104</v>
      </c>
      <c r="Q213" s="35">
        <v>125</v>
      </c>
      <c r="R213" s="4">
        <f t="shared" si="45"/>
        <v>18070</v>
      </c>
      <c r="S213" s="6">
        <f t="shared" si="54"/>
        <v>21087.926800000001</v>
      </c>
      <c r="T213" s="43">
        <v>16622253</v>
      </c>
      <c r="U213" s="6">
        <f t="shared" si="46"/>
        <v>16622.253000000001</v>
      </c>
      <c r="V213" s="6">
        <f t="shared" si="47"/>
        <v>4465.6738000000005</v>
      </c>
      <c r="W213" s="4">
        <f t="shared" si="48"/>
        <v>89313</v>
      </c>
      <c r="X213" s="20">
        <f t="shared" si="49"/>
        <v>121518</v>
      </c>
      <c r="Y213" s="21">
        <v>0</v>
      </c>
      <c r="Z213" s="19">
        <v>0</v>
      </c>
      <c r="AA213" s="4">
        <f t="shared" si="50"/>
        <v>121518</v>
      </c>
      <c r="AB213" s="21"/>
      <c r="AC213" s="21"/>
      <c r="AD213" s="21">
        <v>0</v>
      </c>
      <c r="AE213" s="21"/>
      <c r="AF213" s="21"/>
      <c r="AG213" s="26">
        <v>0</v>
      </c>
      <c r="AH213" s="26"/>
      <c r="AI213" s="26"/>
      <c r="AJ213" s="50">
        <f t="shared" si="55"/>
        <v>121518</v>
      </c>
      <c r="AK213" s="52" t="str">
        <f t="shared" si="51"/>
        <v xml:space="preserve"> </v>
      </c>
      <c r="AL213" s="52" t="str">
        <f t="shared" si="52"/>
        <v xml:space="preserve"> </v>
      </c>
    </row>
    <row r="214" spans="1:38" ht="15.95" customHeight="1">
      <c r="A214" s="34" t="s">
        <v>69</v>
      </c>
      <c r="B214" s="34" t="s">
        <v>493</v>
      </c>
      <c r="C214" s="34" t="s">
        <v>26</v>
      </c>
      <c r="D214" s="34" t="s">
        <v>497</v>
      </c>
      <c r="E214" s="18">
        <v>1527.14</v>
      </c>
      <c r="F214" s="2">
        <f t="shared" si="53"/>
        <v>2431206.8800000004</v>
      </c>
      <c r="G214" s="45">
        <v>424053.66</v>
      </c>
      <c r="H214" s="35">
        <v>166705</v>
      </c>
      <c r="I214" s="2">
        <f t="shared" si="42"/>
        <v>125028.75</v>
      </c>
      <c r="J214" s="35">
        <v>140301</v>
      </c>
      <c r="K214" s="35">
        <v>196523</v>
      </c>
      <c r="L214" s="35">
        <v>359832</v>
      </c>
      <c r="M214" s="35">
        <v>65121</v>
      </c>
      <c r="N214" s="2">
        <f t="shared" si="43"/>
        <v>1310859.4099999999</v>
      </c>
      <c r="O214" s="4">
        <f t="shared" si="44"/>
        <v>1120347</v>
      </c>
      <c r="P214" s="35">
        <v>814</v>
      </c>
      <c r="Q214" s="35">
        <v>75</v>
      </c>
      <c r="R214" s="4">
        <f t="shared" si="45"/>
        <v>84860</v>
      </c>
      <c r="S214" s="6">
        <f t="shared" si="54"/>
        <v>110152.6082</v>
      </c>
      <c r="T214" s="43">
        <v>25453401</v>
      </c>
      <c r="U214" s="6">
        <f t="shared" si="46"/>
        <v>25453.401000000002</v>
      </c>
      <c r="V214" s="6">
        <f t="shared" si="47"/>
        <v>84699.207200000004</v>
      </c>
      <c r="W214" s="4">
        <f t="shared" si="48"/>
        <v>1693984</v>
      </c>
      <c r="X214" s="20">
        <f t="shared" si="49"/>
        <v>2899191</v>
      </c>
      <c r="Y214" s="21">
        <v>0</v>
      </c>
      <c r="Z214" s="19">
        <v>0</v>
      </c>
      <c r="AA214" s="4">
        <f t="shared" si="50"/>
        <v>2899191</v>
      </c>
      <c r="AB214" s="21"/>
      <c r="AC214" s="21"/>
      <c r="AD214" s="21">
        <v>0</v>
      </c>
      <c r="AE214" s="21"/>
      <c r="AF214" s="21"/>
      <c r="AG214" s="26">
        <v>0</v>
      </c>
      <c r="AH214" s="26"/>
      <c r="AI214" s="26"/>
      <c r="AJ214" s="50">
        <f t="shared" si="55"/>
        <v>2899191</v>
      </c>
      <c r="AK214" s="52" t="str">
        <f t="shared" si="51"/>
        <v xml:space="preserve"> </v>
      </c>
      <c r="AL214" s="52" t="str">
        <f t="shared" si="52"/>
        <v xml:space="preserve"> </v>
      </c>
    </row>
    <row r="215" spans="1:38" ht="15.95" customHeight="1">
      <c r="A215" s="34" t="s">
        <v>69</v>
      </c>
      <c r="B215" s="34" t="s">
        <v>493</v>
      </c>
      <c r="C215" s="34" t="s">
        <v>17</v>
      </c>
      <c r="D215" s="34" t="s">
        <v>498</v>
      </c>
      <c r="E215" s="18">
        <v>348.15</v>
      </c>
      <c r="F215" s="2">
        <f t="shared" si="53"/>
        <v>554254.79999999993</v>
      </c>
      <c r="G215" s="45">
        <v>176190.59</v>
      </c>
      <c r="H215" s="35">
        <v>34440</v>
      </c>
      <c r="I215" s="2">
        <f t="shared" si="42"/>
        <v>25830</v>
      </c>
      <c r="J215" s="35">
        <v>28994</v>
      </c>
      <c r="K215" s="35">
        <v>40572</v>
      </c>
      <c r="L215" s="35">
        <v>91180</v>
      </c>
      <c r="M215" s="35">
        <v>33543</v>
      </c>
      <c r="N215" s="2">
        <f t="shared" si="43"/>
        <v>396309.58999999997</v>
      </c>
      <c r="O215" s="4">
        <f t="shared" si="44"/>
        <v>157945</v>
      </c>
      <c r="P215" s="35">
        <v>167</v>
      </c>
      <c r="Q215" s="35">
        <v>79</v>
      </c>
      <c r="R215" s="4">
        <f t="shared" si="45"/>
        <v>18338</v>
      </c>
      <c r="S215" s="6">
        <f t="shared" si="54"/>
        <v>25112.059499999999</v>
      </c>
      <c r="T215" s="43">
        <v>10394725</v>
      </c>
      <c r="U215" s="6">
        <f t="shared" si="46"/>
        <v>10394.725</v>
      </c>
      <c r="V215" s="6">
        <f t="shared" si="47"/>
        <v>14717.334499999999</v>
      </c>
      <c r="W215" s="4">
        <f t="shared" si="48"/>
        <v>294347</v>
      </c>
      <c r="X215" s="20">
        <f t="shared" si="49"/>
        <v>470630</v>
      </c>
      <c r="Y215" s="21">
        <v>0</v>
      </c>
      <c r="Z215" s="19">
        <v>0</v>
      </c>
      <c r="AA215" s="4">
        <f t="shared" si="50"/>
        <v>470630</v>
      </c>
      <c r="AB215" s="21"/>
      <c r="AC215" s="21"/>
      <c r="AD215" s="21">
        <v>0</v>
      </c>
      <c r="AE215" s="21"/>
      <c r="AF215" s="21"/>
      <c r="AG215" s="26">
        <v>0</v>
      </c>
      <c r="AH215" s="26"/>
      <c r="AI215" s="26"/>
      <c r="AJ215" s="50">
        <f t="shared" si="55"/>
        <v>470630</v>
      </c>
      <c r="AK215" s="52" t="str">
        <f t="shared" si="51"/>
        <v xml:space="preserve"> </v>
      </c>
      <c r="AL215" s="52" t="str">
        <f t="shared" si="52"/>
        <v xml:space="preserve"> </v>
      </c>
    </row>
    <row r="216" spans="1:38" ht="15.95" customHeight="1">
      <c r="A216" s="34" t="s">
        <v>69</v>
      </c>
      <c r="B216" s="34" t="s">
        <v>493</v>
      </c>
      <c r="C216" s="34" t="s">
        <v>14</v>
      </c>
      <c r="D216" s="34" t="s">
        <v>499</v>
      </c>
      <c r="E216" s="18">
        <v>359.39</v>
      </c>
      <c r="F216" s="2">
        <f t="shared" si="53"/>
        <v>572148.88</v>
      </c>
      <c r="G216" s="45">
        <v>116960.91</v>
      </c>
      <c r="H216" s="35">
        <v>32933</v>
      </c>
      <c r="I216" s="2">
        <f t="shared" si="42"/>
        <v>24699.75</v>
      </c>
      <c r="J216" s="35">
        <v>27564</v>
      </c>
      <c r="K216" s="35">
        <v>38893</v>
      </c>
      <c r="L216" s="35">
        <v>76461</v>
      </c>
      <c r="M216" s="35">
        <v>45021</v>
      </c>
      <c r="N216" s="2">
        <f t="shared" si="43"/>
        <v>329599.66000000003</v>
      </c>
      <c r="O216" s="4">
        <f t="shared" si="44"/>
        <v>242549</v>
      </c>
      <c r="P216" s="35">
        <v>143</v>
      </c>
      <c r="Q216" s="35">
        <v>81</v>
      </c>
      <c r="R216" s="4">
        <f t="shared" si="45"/>
        <v>16100</v>
      </c>
      <c r="S216" s="6">
        <f t="shared" si="54"/>
        <v>25922.8007</v>
      </c>
      <c r="T216" s="43">
        <v>7335813</v>
      </c>
      <c r="U216" s="6">
        <f t="shared" si="46"/>
        <v>7335.8130000000001</v>
      </c>
      <c r="V216" s="6">
        <f t="shared" si="47"/>
        <v>18586.987699999998</v>
      </c>
      <c r="W216" s="4">
        <f t="shared" si="48"/>
        <v>371740</v>
      </c>
      <c r="X216" s="20">
        <f t="shared" si="49"/>
        <v>630389</v>
      </c>
      <c r="Y216" s="21">
        <v>0</v>
      </c>
      <c r="Z216" s="19">
        <v>0</v>
      </c>
      <c r="AA216" s="4">
        <f t="shared" si="50"/>
        <v>630389</v>
      </c>
      <c r="AB216" s="21"/>
      <c r="AC216" s="21"/>
      <c r="AD216" s="21">
        <v>0</v>
      </c>
      <c r="AE216" s="21"/>
      <c r="AF216" s="21"/>
      <c r="AG216" s="26">
        <v>0</v>
      </c>
      <c r="AH216" s="26"/>
      <c r="AI216" s="26"/>
      <c r="AJ216" s="50">
        <f t="shared" si="55"/>
        <v>630389</v>
      </c>
      <c r="AK216" s="52" t="str">
        <f t="shared" si="51"/>
        <v xml:space="preserve"> </v>
      </c>
      <c r="AL216" s="52" t="str">
        <f t="shared" si="52"/>
        <v xml:space="preserve"> </v>
      </c>
    </row>
    <row r="217" spans="1:38" ht="15.95" customHeight="1">
      <c r="A217" s="34" t="s">
        <v>69</v>
      </c>
      <c r="B217" s="34" t="s">
        <v>493</v>
      </c>
      <c r="C217" s="34" t="s">
        <v>64</v>
      </c>
      <c r="D217" s="34" t="s">
        <v>500</v>
      </c>
      <c r="E217" s="18">
        <v>456.27</v>
      </c>
      <c r="F217" s="2">
        <f t="shared" si="53"/>
        <v>726381.84</v>
      </c>
      <c r="G217" s="45">
        <v>216046.66</v>
      </c>
      <c r="H217" s="35">
        <v>41324</v>
      </c>
      <c r="I217" s="2">
        <f t="shared" si="42"/>
        <v>30993</v>
      </c>
      <c r="J217" s="35">
        <v>34755</v>
      </c>
      <c r="K217" s="35">
        <v>48739</v>
      </c>
      <c r="L217" s="35">
        <v>80293</v>
      </c>
      <c r="M217" s="35">
        <v>25452</v>
      </c>
      <c r="N217" s="2">
        <f t="shared" si="43"/>
        <v>436278.66000000003</v>
      </c>
      <c r="O217" s="4">
        <f t="shared" si="44"/>
        <v>290103</v>
      </c>
      <c r="P217" s="35">
        <v>134</v>
      </c>
      <c r="Q217" s="35">
        <v>97</v>
      </c>
      <c r="R217" s="4">
        <f t="shared" si="45"/>
        <v>18067</v>
      </c>
      <c r="S217" s="6">
        <f t="shared" si="54"/>
        <v>32910.755100000002</v>
      </c>
      <c r="T217" s="43">
        <v>12945089</v>
      </c>
      <c r="U217" s="6">
        <f t="shared" si="46"/>
        <v>12945.089</v>
      </c>
      <c r="V217" s="6">
        <f t="shared" si="47"/>
        <v>19965.666100000002</v>
      </c>
      <c r="W217" s="4">
        <f t="shared" si="48"/>
        <v>399313</v>
      </c>
      <c r="X217" s="20">
        <f t="shared" si="49"/>
        <v>707483</v>
      </c>
      <c r="Y217" s="21">
        <v>0</v>
      </c>
      <c r="Z217" s="19">
        <v>0</v>
      </c>
      <c r="AA217" s="4">
        <f t="shared" si="50"/>
        <v>707483</v>
      </c>
      <c r="AB217" s="21"/>
      <c r="AC217" s="21"/>
      <c r="AD217" s="21">
        <v>0</v>
      </c>
      <c r="AE217" s="21">
        <v>4449</v>
      </c>
      <c r="AF217" s="21"/>
      <c r="AG217" s="26">
        <v>0</v>
      </c>
      <c r="AH217" s="26"/>
      <c r="AI217" s="26"/>
      <c r="AJ217" s="50">
        <f t="shared" si="55"/>
        <v>703034</v>
      </c>
      <c r="AK217" s="52" t="str">
        <f t="shared" si="51"/>
        <v xml:space="preserve"> </v>
      </c>
      <c r="AL217" s="52" t="str">
        <f t="shared" si="52"/>
        <v xml:space="preserve"> </v>
      </c>
    </row>
    <row r="218" spans="1:38" ht="15.95" customHeight="1">
      <c r="A218" s="34" t="s">
        <v>139</v>
      </c>
      <c r="B218" s="34" t="s">
        <v>501</v>
      </c>
      <c r="C218" s="34" t="s">
        <v>142</v>
      </c>
      <c r="D218" s="34" t="s">
        <v>502</v>
      </c>
      <c r="E218" s="18">
        <v>199.79</v>
      </c>
      <c r="F218" s="2">
        <f t="shared" si="53"/>
        <v>318065.68</v>
      </c>
      <c r="G218" s="45">
        <v>133773.54</v>
      </c>
      <c r="H218" s="35">
        <v>15739</v>
      </c>
      <c r="I218" s="2">
        <f t="shared" si="42"/>
        <v>11804.25</v>
      </c>
      <c r="J218" s="35">
        <v>12136</v>
      </c>
      <c r="K218" s="35">
        <v>0</v>
      </c>
      <c r="L218" s="35">
        <v>0</v>
      </c>
      <c r="M218" s="35">
        <v>72093</v>
      </c>
      <c r="N218" s="2">
        <f t="shared" si="43"/>
        <v>229806.79</v>
      </c>
      <c r="O218" s="4">
        <f t="shared" si="44"/>
        <v>88259</v>
      </c>
      <c r="P218" s="35">
        <v>99</v>
      </c>
      <c r="Q218" s="35">
        <v>92</v>
      </c>
      <c r="R218" s="4">
        <f t="shared" si="45"/>
        <v>12660</v>
      </c>
      <c r="S218" s="6">
        <f t="shared" si="54"/>
        <v>14410.852699999999</v>
      </c>
      <c r="T218" s="43">
        <v>8387056</v>
      </c>
      <c r="U218" s="6">
        <f t="shared" si="46"/>
        <v>8387.0560000000005</v>
      </c>
      <c r="V218" s="6">
        <f t="shared" si="47"/>
        <v>6023.796699999999</v>
      </c>
      <c r="W218" s="4">
        <f t="shared" si="48"/>
        <v>120476</v>
      </c>
      <c r="X218" s="20">
        <f t="shared" si="49"/>
        <v>221395</v>
      </c>
      <c r="Y218" s="21">
        <v>0</v>
      </c>
      <c r="Z218" s="19">
        <v>0</v>
      </c>
      <c r="AA218" s="4">
        <f t="shared" si="50"/>
        <v>221395</v>
      </c>
      <c r="AB218" s="21"/>
      <c r="AC218" s="21"/>
      <c r="AD218" s="21">
        <v>0</v>
      </c>
      <c r="AE218" s="21"/>
      <c r="AF218" s="21"/>
      <c r="AG218" s="26">
        <v>0</v>
      </c>
      <c r="AH218" s="26"/>
      <c r="AI218" s="26"/>
      <c r="AJ218" s="50">
        <f t="shared" si="55"/>
        <v>221395</v>
      </c>
      <c r="AK218" s="52" t="str">
        <f t="shared" si="51"/>
        <v xml:space="preserve"> </v>
      </c>
      <c r="AL218" s="52" t="str">
        <f t="shared" si="52"/>
        <v xml:space="preserve"> </v>
      </c>
    </row>
    <row r="219" spans="1:38" ht="15.95" customHeight="1">
      <c r="A219" s="34" t="s">
        <v>139</v>
      </c>
      <c r="B219" s="34" t="s">
        <v>501</v>
      </c>
      <c r="C219" s="34" t="s">
        <v>203</v>
      </c>
      <c r="D219" s="34" t="s">
        <v>503</v>
      </c>
      <c r="E219" s="18">
        <v>140.21</v>
      </c>
      <c r="F219" s="2">
        <f t="shared" si="53"/>
        <v>223214.32</v>
      </c>
      <c r="G219" s="45">
        <v>247652.85</v>
      </c>
      <c r="H219" s="35">
        <v>14788</v>
      </c>
      <c r="I219" s="2">
        <f t="shared" si="42"/>
        <v>11091</v>
      </c>
      <c r="J219" s="35">
        <v>11602</v>
      </c>
      <c r="K219" s="35">
        <v>0</v>
      </c>
      <c r="L219" s="35">
        <v>0</v>
      </c>
      <c r="M219" s="35">
        <v>60141</v>
      </c>
      <c r="N219" s="2">
        <f t="shared" si="43"/>
        <v>330486.84999999998</v>
      </c>
      <c r="O219" s="4">
        <f t="shared" si="44"/>
        <v>0</v>
      </c>
      <c r="P219" s="35">
        <v>67</v>
      </c>
      <c r="Q219" s="35">
        <v>121</v>
      </c>
      <c r="R219" s="4">
        <f t="shared" si="45"/>
        <v>11269</v>
      </c>
      <c r="S219" s="6">
        <f t="shared" si="54"/>
        <v>10113.347299999999</v>
      </c>
      <c r="T219" s="43">
        <v>15027479</v>
      </c>
      <c r="U219" s="6">
        <f t="shared" si="46"/>
        <v>15027.478999999999</v>
      </c>
      <c r="V219" s="6">
        <f t="shared" si="47"/>
        <v>0</v>
      </c>
      <c r="W219" s="4">
        <f t="shared" si="48"/>
        <v>0</v>
      </c>
      <c r="X219" s="20">
        <f t="shared" si="49"/>
        <v>11269</v>
      </c>
      <c r="Y219" s="21">
        <v>0</v>
      </c>
      <c r="Z219" s="19">
        <v>0</v>
      </c>
      <c r="AA219" s="4">
        <f t="shared" si="50"/>
        <v>11269</v>
      </c>
      <c r="AB219" s="21"/>
      <c r="AC219" s="21"/>
      <c r="AD219" s="21">
        <v>0</v>
      </c>
      <c r="AE219" s="21"/>
      <c r="AF219" s="21"/>
      <c r="AG219" s="26">
        <v>0</v>
      </c>
      <c r="AH219" s="26"/>
      <c r="AI219" s="26"/>
      <c r="AJ219" s="50">
        <f t="shared" si="55"/>
        <v>11269</v>
      </c>
      <c r="AK219" s="52">
        <f t="shared" si="51"/>
        <v>1</v>
      </c>
      <c r="AL219" s="52">
        <f t="shared" si="52"/>
        <v>1</v>
      </c>
    </row>
    <row r="220" spans="1:38" ht="15.95" customHeight="1">
      <c r="A220" s="34" t="s">
        <v>139</v>
      </c>
      <c r="B220" s="34" t="s">
        <v>501</v>
      </c>
      <c r="C220" s="34" t="s">
        <v>145</v>
      </c>
      <c r="D220" s="34" t="s">
        <v>505</v>
      </c>
      <c r="E220" s="18">
        <v>2221.6</v>
      </c>
      <c r="F220" s="2">
        <f t="shared" si="53"/>
        <v>3536787.1999999997</v>
      </c>
      <c r="G220" s="45">
        <v>602613.92000000004</v>
      </c>
      <c r="H220" s="35">
        <v>261055</v>
      </c>
      <c r="I220" s="2">
        <f t="shared" si="42"/>
        <v>195791.25</v>
      </c>
      <c r="J220" s="35">
        <v>202717</v>
      </c>
      <c r="K220" s="35">
        <v>182009</v>
      </c>
      <c r="L220" s="35">
        <v>756723</v>
      </c>
      <c r="M220" s="35">
        <v>67607</v>
      </c>
      <c r="N220" s="2">
        <f t="shared" si="43"/>
        <v>2007461.17</v>
      </c>
      <c r="O220" s="4">
        <f t="shared" si="44"/>
        <v>1529326</v>
      </c>
      <c r="P220" s="35">
        <v>655</v>
      </c>
      <c r="Q220" s="35">
        <v>62</v>
      </c>
      <c r="R220" s="4">
        <f t="shared" si="45"/>
        <v>56448</v>
      </c>
      <c r="S220" s="6">
        <f t="shared" si="54"/>
        <v>160244.008</v>
      </c>
      <c r="T220" s="43">
        <v>37429436</v>
      </c>
      <c r="U220" s="6">
        <f t="shared" si="46"/>
        <v>37429.436000000002</v>
      </c>
      <c r="V220" s="6">
        <f t="shared" si="47"/>
        <v>122814.572</v>
      </c>
      <c r="W220" s="4">
        <f t="shared" si="48"/>
        <v>2456291</v>
      </c>
      <c r="X220" s="20">
        <f t="shared" si="49"/>
        <v>4042065</v>
      </c>
      <c r="Y220" s="21">
        <v>0</v>
      </c>
      <c r="Z220" s="19">
        <v>0</v>
      </c>
      <c r="AA220" s="4">
        <f t="shared" si="50"/>
        <v>4042065</v>
      </c>
      <c r="AB220" s="21"/>
      <c r="AC220" s="21"/>
      <c r="AD220" s="21">
        <v>0</v>
      </c>
      <c r="AE220" s="21"/>
      <c r="AF220" s="21"/>
      <c r="AG220" s="26">
        <v>0</v>
      </c>
      <c r="AH220" s="26"/>
      <c r="AI220" s="26"/>
      <c r="AJ220" s="50">
        <f t="shared" si="55"/>
        <v>4042065</v>
      </c>
      <c r="AK220" s="52" t="str">
        <f t="shared" si="51"/>
        <v xml:space="preserve"> </v>
      </c>
      <c r="AL220" s="52" t="str">
        <f t="shared" si="52"/>
        <v xml:space="preserve"> </v>
      </c>
    </row>
    <row r="221" spans="1:38" ht="15.95" customHeight="1">
      <c r="A221" s="34" t="s">
        <v>139</v>
      </c>
      <c r="B221" s="34" t="s">
        <v>501</v>
      </c>
      <c r="C221" s="34" t="s">
        <v>43</v>
      </c>
      <c r="D221" s="34" t="s">
        <v>506</v>
      </c>
      <c r="E221" s="18">
        <v>8293.44</v>
      </c>
      <c r="F221" s="2">
        <f t="shared" si="53"/>
        <v>13203156.48</v>
      </c>
      <c r="G221" s="45">
        <v>3836691.2600000002</v>
      </c>
      <c r="H221" s="35">
        <v>953801</v>
      </c>
      <c r="I221" s="2">
        <f t="shared" si="42"/>
        <v>715350.75</v>
      </c>
      <c r="J221" s="35">
        <v>739615</v>
      </c>
      <c r="K221" s="35">
        <v>663490</v>
      </c>
      <c r="L221" s="35">
        <v>2542308</v>
      </c>
      <c r="M221" s="35">
        <v>53975</v>
      </c>
      <c r="N221" s="2">
        <f t="shared" si="43"/>
        <v>8551430.0099999998</v>
      </c>
      <c r="O221" s="4">
        <f t="shared" si="44"/>
        <v>4651726</v>
      </c>
      <c r="P221" s="35">
        <v>2134</v>
      </c>
      <c r="Q221" s="35">
        <v>46</v>
      </c>
      <c r="R221" s="4">
        <f t="shared" si="45"/>
        <v>136448</v>
      </c>
      <c r="S221" s="6">
        <f t="shared" si="54"/>
        <v>598205.82720000006</v>
      </c>
      <c r="T221" s="43">
        <v>242967151</v>
      </c>
      <c r="U221" s="6">
        <f t="shared" si="46"/>
        <v>242967.15100000001</v>
      </c>
      <c r="V221" s="6">
        <f t="shared" si="47"/>
        <v>355238.67620000005</v>
      </c>
      <c r="W221" s="4">
        <f t="shared" si="48"/>
        <v>7104774</v>
      </c>
      <c r="X221" s="20">
        <f t="shared" si="49"/>
        <v>11892948</v>
      </c>
      <c r="Y221" s="21">
        <v>0</v>
      </c>
      <c r="Z221" s="19">
        <v>0</v>
      </c>
      <c r="AA221" s="4">
        <f t="shared" si="50"/>
        <v>11892948</v>
      </c>
      <c r="AB221" s="21"/>
      <c r="AC221" s="21"/>
      <c r="AD221" s="21">
        <v>0</v>
      </c>
      <c r="AE221" s="21"/>
      <c r="AF221" s="21"/>
      <c r="AG221" s="26">
        <v>0</v>
      </c>
      <c r="AH221" s="26"/>
      <c r="AI221" s="26"/>
      <c r="AJ221" s="50">
        <f t="shared" si="55"/>
        <v>11892948</v>
      </c>
      <c r="AK221" s="52" t="str">
        <f t="shared" si="51"/>
        <v xml:space="preserve"> </v>
      </c>
      <c r="AL221" s="52" t="str">
        <f t="shared" si="52"/>
        <v xml:space="preserve"> </v>
      </c>
    </row>
    <row r="222" spans="1:38" ht="15.95" customHeight="1">
      <c r="A222" s="34" t="s">
        <v>139</v>
      </c>
      <c r="B222" s="34" t="s">
        <v>501</v>
      </c>
      <c r="C222" s="34" t="s">
        <v>44</v>
      </c>
      <c r="D222" s="34" t="s">
        <v>507</v>
      </c>
      <c r="E222" s="18">
        <v>1111.3</v>
      </c>
      <c r="F222" s="2">
        <f t="shared" si="53"/>
        <v>1769189.5999999999</v>
      </c>
      <c r="G222" s="45">
        <v>400816.08</v>
      </c>
      <c r="H222" s="35">
        <v>131466</v>
      </c>
      <c r="I222" s="2">
        <f t="shared" si="42"/>
        <v>98599.5</v>
      </c>
      <c r="J222" s="35">
        <v>101858</v>
      </c>
      <c r="K222" s="35">
        <v>91477</v>
      </c>
      <c r="L222" s="35">
        <v>340390</v>
      </c>
      <c r="M222" s="35">
        <v>66744</v>
      </c>
      <c r="N222" s="2">
        <f t="shared" si="43"/>
        <v>1099884.58</v>
      </c>
      <c r="O222" s="4">
        <f t="shared" si="44"/>
        <v>669305</v>
      </c>
      <c r="P222" s="35">
        <v>193</v>
      </c>
      <c r="Q222" s="35">
        <v>90</v>
      </c>
      <c r="R222" s="4">
        <f t="shared" si="45"/>
        <v>24144</v>
      </c>
      <c r="S222" s="6">
        <f t="shared" si="54"/>
        <v>80158.069000000003</v>
      </c>
      <c r="T222" s="43">
        <v>24949101</v>
      </c>
      <c r="U222" s="6">
        <f t="shared" si="46"/>
        <v>24949.100999999999</v>
      </c>
      <c r="V222" s="6">
        <f t="shared" si="47"/>
        <v>55208.968000000008</v>
      </c>
      <c r="W222" s="4">
        <f t="shared" si="48"/>
        <v>1104179</v>
      </c>
      <c r="X222" s="20">
        <f t="shared" si="49"/>
        <v>1797628</v>
      </c>
      <c r="Y222" s="21">
        <v>0</v>
      </c>
      <c r="Z222" s="19">
        <v>0</v>
      </c>
      <c r="AA222" s="4">
        <f t="shared" si="50"/>
        <v>1797628</v>
      </c>
      <c r="AB222" s="21"/>
      <c r="AC222" s="21"/>
      <c r="AD222" s="21">
        <v>0</v>
      </c>
      <c r="AE222" s="21"/>
      <c r="AF222" s="21"/>
      <c r="AG222" s="26">
        <v>0</v>
      </c>
      <c r="AH222" s="26"/>
      <c r="AI222" s="26"/>
      <c r="AJ222" s="50">
        <f t="shared" si="55"/>
        <v>1797628</v>
      </c>
      <c r="AK222" s="52" t="str">
        <f t="shared" si="51"/>
        <v xml:space="preserve"> </v>
      </c>
      <c r="AL222" s="52" t="str">
        <f t="shared" si="52"/>
        <v xml:space="preserve"> </v>
      </c>
    </row>
    <row r="223" spans="1:38" ht="15.95" customHeight="1">
      <c r="A223" s="34" t="s">
        <v>139</v>
      </c>
      <c r="B223" s="34" t="s">
        <v>501</v>
      </c>
      <c r="C223" s="34" t="s">
        <v>868</v>
      </c>
      <c r="D223" s="34" t="s">
        <v>504</v>
      </c>
      <c r="E223" s="18">
        <v>1335.94</v>
      </c>
      <c r="F223" s="2">
        <f t="shared" si="53"/>
        <v>2126816.48</v>
      </c>
      <c r="G223" s="45">
        <v>395855.69</v>
      </c>
      <c r="H223" s="35">
        <v>158440</v>
      </c>
      <c r="I223" s="2">
        <f t="shared" si="42"/>
        <v>118830</v>
      </c>
      <c r="J223" s="35">
        <v>122950</v>
      </c>
      <c r="K223" s="35">
        <v>110189</v>
      </c>
      <c r="L223" s="35">
        <v>358799</v>
      </c>
      <c r="M223" s="35">
        <v>150035</v>
      </c>
      <c r="N223" s="2">
        <f t="shared" si="43"/>
        <v>1256658.69</v>
      </c>
      <c r="O223" s="4">
        <f t="shared" si="44"/>
        <v>870158</v>
      </c>
      <c r="P223" s="35">
        <v>501</v>
      </c>
      <c r="Q223" s="35">
        <v>92</v>
      </c>
      <c r="R223" s="4">
        <f t="shared" si="45"/>
        <v>64068</v>
      </c>
      <c r="S223" s="6">
        <f t="shared" si="54"/>
        <v>96361.352199999994</v>
      </c>
      <c r="T223" s="43">
        <v>24196558</v>
      </c>
      <c r="U223" s="6">
        <f t="shared" si="46"/>
        <v>24196.558000000001</v>
      </c>
      <c r="V223" s="6">
        <f t="shared" si="47"/>
        <v>72164.794199999989</v>
      </c>
      <c r="W223" s="4">
        <f t="shared" si="48"/>
        <v>1443296</v>
      </c>
      <c r="X223" s="20">
        <f t="shared" si="49"/>
        <v>2377522</v>
      </c>
      <c r="Y223" s="21">
        <v>0</v>
      </c>
      <c r="Z223" s="19">
        <v>0</v>
      </c>
      <c r="AA223" s="4">
        <f t="shared" si="50"/>
        <v>2377522</v>
      </c>
      <c r="AB223" s="21"/>
      <c r="AC223" s="21"/>
      <c r="AD223" s="21">
        <v>0</v>
      </c>
      <c r="AE223" s="21"/>
      <c r="AF223" s="21"/>
      <c r="AG223" s="26">
        <v>0</v>
      </c>
      <c r="AH223" s="26"/>
      <c r="AI223" s="26"/>
      <c r="AJ223" s="50">
        <f t="shared" si="55"/>
        <v>2377522</v>
      </c>
      <c r="AK223" s="52" t="str">
        <f t="shared" si="51"/>
        <v xml:space="preserve"> </v>
      </c>
      <c r="AL223" s="52" t="str">
        <f t="shared" si="52"/>
        <v xml:space="preserve"> </v>
      </c>
    </row>
    <row r="224" spans="1:38" ht="15.95" customHeight="1">
      <c r="A224" s="34" t="s">
        <v>45</v>
      </c>
      <c r="B224" s="34" t="s">
        <v>508</v>
      </c>
      <c r="C224" s="34" t="s">
        <v>190</v>
      </c>
      <c r="D224" s="34" t="s">
        <v>509</v>
      </c>
      <c r="E224" s="18">
        <v>347.04</v>
      </c>
      <c r="F224" s="2">
        <f t="shared" si="53"/>
        <v>552487.68000000005</v>
      </c>
      <c r="G224" s="45">
        <v>222270.29</v>
      </c>
      <c r="H224" s="35">
        <v>46913</v>
      </c>
      <c r="I224" s="2">
        <f t="shared" si="42"/>
        <v>35184.75</v>
      </c>
      <c r="J224" s="35">
        <v>27757</v>
      </c>
      <c r="K224" s="35">
        <v>100722</v>
      </c>
      <c r="L224" s="35">
        <v>114239</v>
      </c>
      <c r="M224" s="35">
        <v>98284</v>
      </c>
      <c r="N224" s="2">
        <f t="shared" si="43"/>
        <v>598457.04</v>
      </c>
      <c r="O224" s="4">
        <f t="shared" si="44"/>
        <v>0</v>
      </c>
      <c r="P224" s="35">
        <v>81</v>
      </c>
      <c r="Q224" s="35">
        <v>123</v>
      </c>
      <c r="R224" s="4">
        <f t="shared" si="45"/>
        <v>13849</v>
      </c>
      <c r="S224" s="6">
        <f t="shared" si="54"/>
        <v>25031.995200000001</v>
      </c>
      <c r="T224" s="43">
        <v>13900581</v>
      </c>
      <c r="U224" s="6">
        <f t="shared" si="46"/>
        <v>13900.581</v>
      </c>
      <c r="V224" s="6">
        <f t="shared" si="47"/>
        <v>11131.414200000001</v>
      </c>
      <c r="W224" s="4">
        <f t="shared" si="48"/>
        <v>222628</v>
      </c>
      <c r="X224" s="20">
        <f t="shared" si="49"/>
        <v>236477</v>
      </c>
      <c r="Y224" s="21">
        <v>0</v>
      </c>
      <c r="Z224" s="19">
        <v>0</v>
      </c>
      <c r="AA224" s="4">
        <f t="shared" si="50"/>
        <v>236477</v>
      </c>
      <c r="AB224" s="21"/>
      <c r="AC224" s="21"/>
      <c r="AD224" s="21">
        <v>0</v>
      </c>
      <c r="AE224" s="21"/>
      <c r="AF224" s="21"/>
      <c r="AG224" s="26">
        <v>0</v>
      </c>
      <c r="AH224" s="26"/>
      <c r="AI224" s="26"/>
      <c r="AJ224" s="50">
        <f t="shared" si="55"/>
        <v>236477</v>
      </c>
      <c r="AK224" s="52">
        <f t="shared" si="51"/>
        <v>1</v>
      </c>
      <c r="AL224" s="52" t="str">
        <f t="shared" si="52"/>
        <v xml:space="preserve"> </v>
      </c>
    </row>
    <row r="225" spans="1:38" ht="15.95" customHeight="1">
      <c r="A225" s="34" t="s">
        <v>45</v>
      </c>
      <c r="B225" s="34" t="s">
        <v>508</v>
      </c>
      <c r="C225" s="34" t="s">
        <v>96</v>
      </c>
      <c r="D225" s="34" t="s">
        <v>510</v>
      </c>
      <c r="E225" s="18">
        <v>515.79999999999995</v>
      </c>
      <c r="F225" s="2">
        <f t="shared" si="53"/>
        <v>821153.6</v>
      </c>
      <c r="G225" s="45">
        <v>317192.26</v>
      </c>
      <c r="H225" s="35">
        <v>58513</v>
      </c>
      <c r="I225" s="2">
        <f t="shared" si="42"/>
        <v>43884.75</v>
      </c>
      <c r="J225" s="35">
        <v>34621</v>
      </c>
      <c r="K225" s="35">
        <v>124977</v>
      </c>
      <c r="L225" s="35">
        <v>76034</v>
      </c>
      <c r="M225" s="35">
        <v>85184</v>
      </c>
      <c r="N225" s="2">
        <f t="shared" si="43"/>
        <v>681893.01</v>
      </c>
      <c r="O225" s="4">
        <f t="shared" si="44"/>
        <v>139261</v>
      </c>
      <c r="P225" s="35">
        <v>223</v>
      </c>
      <c r="Q225" s="35">
        <v>95</v>
      </c>
      <c r="R225" s="4">
        <f t="shared" si="45"/>
        <v>29447</v>
      </c>
      <c r="S225" s="6">
        <f t="shared" si="54"/>
        <v>37204.654000000002</v>
      </c>
      <c r="T225" s="43">
        <v>19660925</v>
      </c>
      <c r="U225" s="6">
        <f t="shared" si="46"/>
        <v>19660.924999999999</v>
      </c>
      <c r="V225" s="6">
        <f t="shared" si="47"/>
        <v>17543.729000000003</v>
      </c>
      <c r="W225" s="4">
        <f t="shared" si="48"/>
        <v>350875</v>
      </c>
      <c r="X225" s="20">
        <f t="shared" si="49"/>
        <v>519583</v>
      </c>
      <c r="Y225" s="21">
        <v>0</v>
      </c>
      <c r="Z225" s="19">
        <v>0</v>
      </c>
      <c r="AA225" s="4">
        <f t="shared" si="50"/>
        <v>519583</v>
      </c>
      <c r="AB225" s="21"/>
      <c r="AC225" s="21"/>
      <c r="AD225" s="21">
        <v>0</v>
      </c>
      <c r="AE225" s="21"/>
      <c r="AF225" s="21"/>
      <c r="AG225" s="26">
        <v>0</v>
      </c>
      <c r="AH225" s="26"/>
      <c r="AI225" s="26"/>
      <c r="AJ225" s="50">
        <f t="shared" si="55"/>
        <v>519583</v>
      </c>
      <c r="AK225" s="52" t="str">
        <f t="shared" si="51"/>
        <v xml:space="preserve"> </v>
      </c>
      <c r="AL225" s="52" t="str">
        <f t="shared" si="52"/>
        <v xml:space="preserve"> </v>
      </c>
    </row>
    <row r="226" spans="1:38" ht="15.95" customHeight="1">
      <c r="A226" s="34" t="s">
        <v>45</v>
      </c>
      <c r="B226" s="34" t="s">
        <v>508</v>
      </c>
      <c r="C226" s="34" t="s">
        <v>56</v>
      </c>
      <c r="D226" s="34" t="s">
        <v>511</v>
      </c>
      <c r="E226" s="18">
        <v>2299.9899999999998</v>
      </c>
      <c r="F226" s="2">
        <f t="shared" si="53"/>
        <v>3661584.0799999996</v>
      </c>
      <c r="G226" s="45">
        <v>1065969.27</v>
      </c>
      <c r="H226" s="35">
        <v>343083</v>
      </c>
      <c r="I226" s="2">
        <f t="shared" si="42"/>
        <v>257312.25</v>
      </c>
      <c r="J226" s="35">
        <v>205912</v>
      </c>
      <c r="K226" s="35">
        <v>748585</v>
      </c>
      <c r="L226" s="35">
        <v>548492</v>
      </c>
      <c r="M226" s="35">
        <v>142066</v>
      </c>
      <c r="N226" s="2">
        <f t="shared" si="43"/>
        <v>2968336.52</v>
      </c>
      <c r="O226" s="4">
        <f t="shared" si="44"/>
        <v>693248</v>
      </c>
      <c r="P226" s="35">
        <v>569</v>
      </c>
      <c r="Q226" s="35">
        <v>75</v>
      </c>
      <c r="R226" s="4">
        <f t="shared" si="45"/>
        <v>59318</v>
      </c>
      <c r="S226" s="6">
        <f t="shared" si="54"/>
        <v>165898.2787</v>
      </c>
      <c r="T226" s="43">
        <v>66456937</v>
      </c>
      <c r="U226" s="6">
        <f t="shared" si="46"/>
        <v>66456.937000000005</v>
      </c>
      <c r="V226" s="6">
        <f t="shared" si="47"/>
        <v>99441.34169999999</v>
      </c>
      <c r="W226" s="4">
        <f t="shared" si="48"/>
        <v>1988827</v>
      </c>
      <c r="X226" s="20">
        <f t="shared" si="49"/>
        <v>2741393</v>
      </c>
      <c r="Y226" s="21">
        <v>0</v>
      </c>
      <c r="Z226" s="19">
        <v>0</v>
      </c>
      <c r="AA226" s="4">
        <f t="shared" si="50"/>
        <v>2741393</v>
      </c>
      <c r="AB226" s="21"/>
      <c r="AC226" s="21"/>
      <c r="AD226" s="21">
        <v>0</v>
      </c>
      <c r="AE226" s="21"/>
      <c r="AF226" s="21"/>
      <c r="AG226" s="26">
        <v>0</v>
      </c>
      <c r="AH226" s="26"/>
      <c r="AI226" s="26"/>
      <c r="AJ226" s="50">
        <f t="shared" si="55"/>
        <v>2741393</v>
      </c>
      <c r="AK226" s="52" t="str">
        <f t="shared" si="51"/>
        <v xml:space="preserve"> </v>
      </c>
      <c r="AL226" s="52" t="str">
        <f t="shared" si="52"/>
        <v xml:space="preserve"> </v>
      </c>
    </row>
    <row r="227" spans="1:38" ht="15.95" customHeight="1">
      <c r="A227" s="34" t="s">
        <v>45</v>
      </c>
      <c r="B227" s="34" t="s">
        <v>508</v>
      </c>
      <c r="C227" s="34" t="s">
        <v>13</v>
      </c>
      <c r="D227" s="34" t="s">
        <v>512</v>
      </c>
      <c r="E227" s="18">
        <v>1579.5</v>
      </c>
      <c r="F227" s="2">
        <f t="shared" si="53"/>
        <v>2514564</v>
      </c>
      <c r="G227" s="45">
        <v>671821.53</v>
      </c>
      <c r="H227" s="35">
        <v>215473</v>
      </c>
      <c r="I227" s="2">
        <f t="shared" si="42"/>
        <v>161604.75</v>
      </c>
      <c r="J227" s="35">
        <v>129415</v>
      </c>
      <c r="K227" s="35">
        <v>467583</v>
      </c>
      <c r="L227" s="35">
        <v>368790</v>
      </c>
      <c r="M227" s="35">
        <v>137231</v>
      </c>
      <c r="N227" s="2">
        <f t="shared" si="43"/>
        <v>1936445.28</v>
      </c>
      <c r="O227" s="4">
        <f t="shared" si="44"/>
        <v>578119</v>
      </c>
      <c r="P227" s="35">
        <v>447</v>
      </c>
      <c r="Q227" s="35">
        <v>86</v>
      </c>
      <c r="R227" s="4">
        <f t="shared" si="45"/>
        <v>53434</v>
      </c>
      <c r="S227" s="6">
        <f t="shared" si="54"/>
        <v>113929.33500000001</v>
      </c>
      <c r="T227" s="43">
        <v>42146609</v>
      </c>
      <c r="U227" s="6">
        <f t="shared" si="46"/>
        <v>42146.608999999997</v>
      </c>
      <c r="V227" s="6">
        <f t="shared" si="47"/>
        <v>71782.72600000001</v>
      </c>
      <c r="W227" s="4">
        <f t="shared" si="48"/>
        <v>1435655</v>
      </c>
      <c r="X227" s="20">
        <f t="shared" si="49"/>
        <v>2067208</v>
      </c>
      <c r="Y227" s="21">
        <v>0</v>
      </c>
      <c r="Z227" s="19">
        <v>0</v>
      </c>
      <c r="AA227" s="4">
        <f t="shared" si="50"/>
        <v>2067208</v>
      </c>
      <c r="AB227" s="21"/>
      <c r="AC227" s="21"/>
      <c r="AD227" s="21">
        <v>0</v>
      </c>
      <c r="AE227" s="21"/>
      <c r="AF227" s="21"/>
      <c r="AG227" s="26">
        <v>0</v>
      </c>
      <c r="AH227" s="26"/>
      <c r="AI227" s="26"/>
      <c r="AJ227" s="50">
        <f t="shared" si="55"/>
        <v>2067208</v>
      </c>
      <c r="AK227" s="52" t="str">
        <f t="shared" si="51"/>
        <v xml:space="preserve"> </v>
      </c>
      <c r="AL227" s="52" t="str">
        <f t="shared" si="52"/>
        <v xml:space="preserve"> </v>
      </c>
    </row>
    <row r="228" spans="1:38" ht="15.95" customHeight="1">
      <c r="A228" s="34" t="s">
        <v>45</v>
      </c>
      <c r="B228" s="34" t="s">
        <v>508</v>
      </c>
      <c r="C228" s="34" t="s">
        <v>185</v>
      </c>
      <c r="D228" s="34" t="s">
        <v>513</v>
      </c>
      <c r="E228" s="18">
        <v>737.7</v>
      </c>
      <c r="F228" s="2">
        <f t="shared" si="53"/>
        <v>1174418.4000000001</v>
      </c>
      <c r="G228" s="45">
        <v>725164.07</v>
      </c>
      <c r="H228" s="35">
        <v>125490</v>
      </c>
      <c r="I228" s="2">
        <f t="shared" si="42"/>
        <v>94117.5</v>
      </c>
      <c r="J228" s="35">
        <v>74249</v>
      </c>
      <c r="K228" s="35">
        <v>268318</v>
      </c>
      <c r="L228" s="35">
        <v>182224</v>
      </c>
      <c r="M228" s="35">
        <v>94575</v>
      </c>
      <c r="N228" s="2">
        <f t="shared" si="43"/>
        <v>1438647.5699999998</v>
      </c>
      <c r="O228" s="4">
        <f t="shared" si="44"/>
        <v>0</v>
      </c>
      <c r="P228" s="35">
        <v>244</v>
      </c>
      <c r="Q228" s="35">
        <v>84</v>
      </c>
      <c r="R228" s="4">
        <f t="shared" si="45"/>
        <v>28489</v>
      </c>
      <c r="S228" s="6">
        <f t="shared" si="54"/>
        <v>53210.300999999999</v>
      </c>
      <c r="T228" s="43">
        <v>47068613</v>
      </c>
      <c r="U228" s="6">
        <f t="shared" si="46"/>
        <v>47068.612999999998</v>
      </c>
      <c r="V228" s="6">
        <f t="shared" si="47"/>
        <v>6141.6880000000019</v>
      </c>
      <c r="W228" s="4">
        <f t="shared" si="48"/>
        <v>122834</v>
      </c>
      <c r="X228" s="20">
        <f t="shared" si="49"/>
        <v>151323</v>
      </c>
      <c r="Y228" s="21">
        <v>0</v>
      </c>
      <c r="Z228" s="19">
        <v>0</v>
      </c>
      <c r="AA228" s="4">
        <f t="shared" si="50"/>
        <v>151323</v>
      </c>
      <c r="AB228" s="21"/>
      <c r="AC228" s="21"/>
      <c r="AD228" s="21">
        <v>0</v>
      </c>
      <c r="AE228" s="21"/>
      <c r="AF228" s="21"/>
      <c r="AG228" s="26">
        <v>0</v>
      </c>
      <c r="AH228" s="26"/>
      <c r="AI228" s="26"/>
      <c r="AJ228" s="50">
        <f t="shared" si="55"/>
        <v>151323</v>
      </c>
      <c r="AK228" s="52">
        <f t="shared" si="51"/>
        <v>1</v>
      </c>
      <c r="AL228" s="52" t="str">
        <f t="shared" si="52"/>
        <v xml:space="preserve"> </v>
      </c>
    </row>
    <row r="229" spans="1:38" ht="15.95" customHeight="1">
      <c r="A229" s="34" t="s">
        <v>45</v>
      </c>
      <c r="B229" s="34" t="s">
        <v>508</v>
      </c>
      <c r="C229" s="34" t="s">
        <v>97</v>
      </c>
      <c r="D229" s="34" t="s">
        <v>514</v>
      </c>
      <c r="E229" s="18">
        <v>545.69000000000005</v>
      </c>
      <c r="F229" s="2">
        <f t="shared" si="53"/>
        <v>868738.4800000001</v>
      </c>
      <c r="G229" s="45">
        <v>617444.88</v>
      </c>
      <c r="H229" s="35">
        <v>77030</v>
      </c>
      <c r="I229" s="2">
        <f t="shared" si="42"/>
        <v>57772.5</v>
      </c>
      <c r="J229" s="35">
        <v>45576</v>
      </c>
      <c r="K229" s="35">
        <v>164225</v>
      </c>
      <c r="L229" s="35">
        <v>144174</v>
      </c>
      <c r="M229" s="35">
        <v>55883</v>
      </c>
      <c r="N229" s="2">
        <f t="shared" si="43"/>
        <v>1085075.3799999999</v>
      </c>
      <c r="O229" s="4">
        <f t="shared" si="44"/>
        <v>0</v>
      </c>
      <c r="P229" s="35">
        <v>164</v>
      </c>
      <c r="Q229" s="35">
        <v>95</v>
      </c>
      <c r="R229" s="4">
        <f t="shared" si="45"/>
        <v>21656</v>
      </c>
      <c r="S229" s="6">
        <f t="shared" si="54"/>
        <v>39360.619700000003</v>
      </c>
      <c r="T229" s="43">
        <v>38137423</v>
      </c>
      <c r="U229" s="6">
        <f t="shared" si="46"/>
        <v>38137.423000000003</v>
      </c>
      <c r="V229" s="6">
        <f t="shared" si="47"/>
        <v>1223.1967000000004</v>
      </c>
      <c r="W229" s="4">
        <f t="shared" si="48"/>
        <v>24464</v>
      </c>
      <c r="X229" s="20">
        <f t="shared" si="49"/>
        <v>46120</v>
      </c>
      <c r="Y229" s="21">
        <v>0</v>
      </c>
      <c r="Z229" s="19">
        <v>0</v>
      </c>
      <c r="AA229" s="4">
        <f t="shared" si="50"/>
        <v>46120</v>
      </c>
      <c r="AB229" s="21"/>
      <c r="AC229" s="21"/>
      <c r="AD229" s="21">
        <v>0</v>
      </c>
      <c r="AE229" s="21"/>
      <c r="AF229" s="21"/>
      <c r="AG229" s="26">
        <v>191</v>
      </c>
      <c r="AH229" s="26"/>
      <c r="AI229" s="26"/>
      <c r="AJ229" s="50">
        <f t="shared" si="55"/>
        <v>46311</v>
      </c>
      <c r="AK229" s="52">
        <f t="shared" si="51"/>
        <v>1</v>
      </c>
      <c r="AL229" s="52" t="str">
        <f t="shared" si="52"/>
        <v xml:space="preserve"> </v>
      </c>
    </row>
    <row r="230" spans="1:38" ht="15.95" customHeight="1">
      <c r="A230" s="34" t="s">
        <v>205</v>
      </c>
      <c r="B230" s="34" t="s">
        <v>515</v>
      </c>
      <c r="C230" s="34" t="s">
        <v>51</v>
      </c>
      <c r="D230" s="34" t="s">
        <v>516</v>
      </c>
      <c r="E230" s="18">
        <v>1356.88</v>
      </c>
      <c r="F230" s="2">
        <f t="shared" si="53"/>
        <v>2160152.96</v>
      </c>
      <c r="G230" s="45">
        <v>435561.74</v>
      </c>
      <c r="H230" s="35">
        <v>166666</v>
      </c>
      <c r="I230" s="2">
        <f t="shared" si="42"/>
        <v>124999.5</v>
      </c>
      <c r="J230" s="35">
        <v>123558</v>
      </c>
      <c r="K230" s="35">
        <v>12770</v>
      </c>
      <c r="L230" s="35">
        <v>408253</v>
      </c>
      <c r="M230" s="35">
        <v>72522</v>
      </c>
      <c r="N230" s="2">
        <f t="shared" si="43"/>
        <v>1177664.24</v>
      </c>
      <c r="O230" s="4">
        <f t="shared" si="44"/>
        <v>982489</v>
      </c>
      <c r="P230" s="35">
        <v>333</v>
      </c>
      <c r="Q230" s="35">
        <v>79</v>
      </c>
      <c r="R230" s="4">
        <f t="shared" si="45"/>
        <v>36567</v>
      </c>
      <c r="S230" s="6">
        <f t="shared" si="54"/>
        <v>97871.754400000005</v>
      </c>
      <c r="T230" s="43">
        <v>26737983</v>
      </c>
      <c r="U230" s="6">
        <f t="shared" si="46"/>
        <v>26737.983</v>
      </c>
      <c r="V230" s="6">
        <f t="shared" si="47"/>
        <v>71133.771399999998</v>
      </c>
      <c r="W230" s="4">
        <f t="shared" si="48"/>
        <v>1422675</v>
      </c>
      <c r="X230" s="20">
        <f t="shared" si="49"/>
        <v>2441731</v>
      </c>
      <c r="Y230" s="21">
        <v>0</v>
      </c>
      <c r="Z230" s="19">
        <v>0</v>
      </c>
      <c r="AA230" s="4">
        <f t="shared" si="50"/>
        <v>2441731</v>
      </c>
      <c r="AB230" s="21"/>
      <c r="AC230" s="21"/>
      <c r="AD230" s="21">
        <v>0</v>
      </c>
      <c r="AE230" s="21"/>
      <c r="AF230" s="21"/>
      <c r="AG230" s="26">
        <v>0</v>
      </c>
      <c r="AH230" s="26"/>
      <c r="AI230" s="26"/>
      <c r="AJ230" s="50">
        <f t="shared" si="55"/>
        <v>2441731</v>
      </c>
      <c r="AK230" s="52" t="str">
        <f t="shared" si="51"/>
        <v xml:space="preserve"> </v>
      </c>
      <c r="AL230" s="52" t="str">
        <f t="shared" si="52"/>
        <v xml:space="preserve"> </v>
      </c>
    </row>
    <row r="231" spans="1:38" ht="15.95" customHeight="1">
      <c r="A231" s="34" t="s">
        <v>205</v>
      </c>
      <c r="B231" s="34" t="s">
        <v>515</v>
      </c>
      <c r="C231" s="34" t="s">
        <v>190</v>
      </c>
      <c r="D231" s="34" t="s">
        <v>517</v>
      </c>
      <c r="E231" s="18">
        <v>196.5</v>
      </c>
      <c r="F231" s="2">
        <f t="shared" si="53"/>
        <v>312828</v>
      </c>
      <c r="G231" s="45">
        <v>117461.63</v>
      </c>
      <c r="H231" s="35">
        <v>19240</v>
      </c>
      <c r="I231" s="2">
        <f t="shared" si="42"/>
        <v>14430</v>
      </c>
      <c r="J231" s="35">
        <v>14299</v>
      </c>
      <c r="K231" s="35">
        <v>1462</v>
      </c>
      <c r="L231" s="35">
        <v>82392</v>
      </c>
      <c r="M231" s="35">
        <v>46259</v>
      </c>
      <c r="N231" s="2">
        <f t="shared" si="43"/>
        <v>276303.63</v>
      </c>
      <c r="O231" s="4">
        <f t="shared" si="44"/>
        <v>36524</v>
      </c>
      <c r="P231" s="35">
        <v>55</v>
      </c>
      <c r="Q231" s="35">
        <v>163</v>
      </c>
      <c r="R231" s="4">
        <f t="shared" si="45"/>
        <v>12461</v>
      </c>
      <c r="S231" s="6">
        <f t="shared" si="54"/>
        <v>14173.545</v>
      </c>
      <c r="T231" s="43">
        <v>7076819</v>
      </c>
      <c r="U231" s="6">
        <f t="shared" si="46"/>
        <v>7076.8190000000004</v>
      </c>
      <c r="V231" s="6">
        <f t="shared" si="47"/>
        <v>7096.7259999999997</v>
      </c>
      <c r="W231" s="4">
        <f t="shared" si="48"/>
        <v>141935</v>
      </c>
      <c r="X231" s="20">
        <f t="shared" si="49"/>
        <v>190920</v>
      </c>
      <c r="Y231" s="21">
        <v>0</v>
      </c>
      <c r="Z231" s="19">
        <v>0</v>
      </c>
      <c r="AA231" s="4">
        <f t="shared" si="50"/>
        <v>190920</v>
      </c>
      <c r="AB231" s="21"/>
      <c r="AC231" s="21"/>
      <c r="AD231" s="21">
        <v>0</v>
      </c>
      <c r="AE231" s="21"/>
      <c r="AF231" s="21"/>
      <c r="AG231" s="26">
        <v>0</v>
      </c>
      <c r="AH231" s="26"/>
      <c r="AI231" s="26"/>
      <c r="AJ231" s="50">
        <f t="shared" si="55"/>
        <v>190920</v>
      </c>
      <c r="AK231" s="52" t="str">
        <f t="shared" si="51"/>
        <v xml:space="preserve"> </v>
      </c>
      <c r="AL231" s="52" t="str">
        <f t="shared" si="52"/>
        <v xml:space="preserve"> </v>
      </c>
    </row>
    <row r="232" spans="1:38" ht="15.95" customHeight="1">
      <c r="A232" s="34" t="s">
        <v>205</v>
      </c>
      <c r="B232" s="34" t="s">
        <v>515</v>
      </c>
      <c r="C232" s="34" t="s">
        <v>96</v>
      </c>
      <c r="D232" s="34" t="s">
        <v>518</v>
      </c>
      <c r="E232" s="18">
        <v>562.07000000000005</v>
      </c>
      <c r="F232" s="2">
        <f t="shared" si="53"/>
        <v>894815.44000000006</v>
      </c>
      <c r="G232" s="45">
        <v>362774.66</v>
      </c>
      <c r="H232" s="35">
        <v>50954</v>
      </c>
      <c r="I232" s="2">
        <f t="shared" si="42"/>
        <v>38215.5</v>
      </c>
      <c r="J232" s="35">
        <v>37741</v>
      </c>
      <c r="K232" s="35">
        <v>3917</v>
      </c>
      <c r="L232" s="35">
        <v>174143</v>
      </c>
      <c r="M232" s="35">
        <v>133139</v>
      </c>
      <c r="N232" s="2">
        <f t="shared" si="43"/>
        <v>749930.15999999992</v>
      </c>
      <c r="O232" s="4">
        <f t="shared" si="44"/>
        <v>144885</v>
      </c>
      <c r="P232" s="35">
        <v>115</v>
      </c>
      <c r="Q232" s="35">
        <v>167</v>
      </c>
      <c r="R232" s="4">
        <f t="shared" si="45"/>
        <v>26695</v>
      </c>
      <c r="S232" s="6">
        <f t="shared" si="54"/>
        <v>40542.109100000001</v>
      </c>
      <c r="T232" s="43">
        <v>21799849</v>
      </c>
      <c r="U232" s="6">
        <f t="shared" si="46"/>
        <v>21799.848999999998</v>
      </c>
      <c r="V232" s="6">
        <f t="shared" si="47"/>
        <v>18742.260100000003</v>
      </c>
      <c r="W232" s="4">
        <f t="shared" si="48"/>
        <v>374845</v>
      </c>
      <c r="X232" s="20">
        <f t="shared" si="49"/>
        <v>546425</v>
      </c>
      <c r="Y232" s="21">
        <v>0</v>
      </c>
      <c r="Z232" s="19">
        <v>0</v>
      </c>
      <c r="AA232" s="4">
        <f t="shared" si="50"/>
        <v>546425</v>
      </c>
      <c r="AB232" s="21"/>
      <c r="AC232" s="21"/>
      <c r="AD232" s="21">
        <v>0</v>
      </c>
      <c r="AE232" s="21"/>
      <c r="AF232" s="21"/>
      <c r="AG232" s="26">
        <v>0</v>
      </c>
      <c r="AH232" s="26"/>
      <c r="AI232" s="26"/>
      <c r="AJ232" s="50">
        <f t="shared" si="55"/>
        <v>546425</v>
      </c>
      <c r="AK232" s="52" t="str">
        <f t="shared" si="51"/>
        <v xml:space="preserve"> </v>
      </c>
      <c r="AL232" s="52" t="str">
        <f t="shared" si="52"/>
        <v xml:space="preserve"> </v>
      </c>
    </row>
    <row r="233" spans="1:38" ht="15.95" customHeight="1">
      <c r="A233" s="34" t="s">
        <v>205</v>
      </c>
      <c r="B233" s="34" t="s">
        <v>515</v>
      </c>
      <c r="C233" s="34" t="s">
        <v>207</v>
      </c>
      <c r="D233" s="34" t="s">
        <v>519</v>
      </c>
      <c r="E233" s="18">
        <v>928.06</v>
      </c>
      <c r="F233" s="2">
        <f t="shared" si="53"/>
        <v>1477471.52</v>
      </c>
      <c r="G233" s="45">
        <v>383904.34</v>
      </c>
      <c r="H233" s="35">
        <v>87909</v>
      </c>
      <c r="I233" s="2">
        <f t="shared" si="42"/>
        <v>65931.75</v>
      </c>
      <c r="J233" s="35">
        <v>64966</v>
      </c>
      <c r="K233" s="35">
        <v>6795</v>
      </c>
      <c r="L233" s="35">
        <v>268601</v>
      </c>
      <c r="M233" s="35">
        <v>126036</v>
      </c>
      <c r="N233" s="2">
        <f t="shared" si="43"/>
        <v>916234.09000000008</v>
      </c>
      <c r="O233" s="4">
        <f t="shared" si="44"/>
        <v>561237</v>
      </c>
      <c r="P233" s="35">
        <v>252</v>
      </c>
      <c r="Q233" s="35">
        <v>132</v>
      </c>
      <c r="R233" s="4">
        <f t="shared" si="45"/>
        <v>46237</v>
      </c>
      <c r="S233" s="6">
        <f t="shared" si="54"/>
        <v>66940.967799999999</v>
      </c>
      <c r="T233" s="43">
        <v>23016191</v>
      </c>
      <c r="U233" s="6">
        <f t="shared" si="46"/>
        <v>23016.190999999999</v>
      </c>
      <c r="V233" s="6">
        <f t="shared" si="47"/>
        <v>43924.7768</v>
      </c>
      <c r="W233" s="4">
        <f t="shared" si="48"/>
        <v>878496</v>
      </c>
      <c r="X233" s="20">
        <f t="shared" si="49"/>
        <v>1485970</v>
      </c>
      <c r="Y233" s="21">
        <v>0</v>
      </c>
      <c r="Z233" s="19">
        <v>0</v>
      </c>
      <c r="AA233" s="4">
        <f t="shared" si="50"/>
        <v>1485970</v>
      </c>
      <c r="AB233" s="21"/>
      <c r="AC233" s="21"/>
      <c r="AD233" s="21">
        <v>0</v>
      </c>
      <c r="AE233" s="21"/>
      <c r="AF233" s="21"/>
      <c r="AG233" s="26">
        <v>0</v>
      </c>
      <c r="AH233" s="26"/>
      <c r="AI233" s="26"/>
      <c r="AJ233" s="50">
        <f t="shared" si="55"/>
        <v>1485970</v>
      </c>
      <c r="AK233" s="52" t="str">
        <f t="shared" si="51"/>
        <v xml:space="preserve"> </v>
      </c>
      <c r="AL233" s="52" t="str">
        <f t="shared" si="52"/>
        <v xml:space="preserve"> </v>
      </c>
    </row>
    <row r="234" spans="1:38" ht="15.95" customHeight="1">
      <c r="A234" s="34" t="s">
        <v>76</v>
      </c>
      <c r="B234" s="34" t="s">
        <v>520</v>
      </c>
      <c r="C234" s="34" t="s">
        <v>51</v>
      </c>
      <c r="D234" s="34" t="s">
        <v>521</v>
      </c>
      <c r="E234" s="18">
        <v>1456.55</v>
      </c>
      <c r="F234" s="2">
        <f t="shared" si="53"/>
        <v>2318827.6</v>
      </c>
      <c r="G234" s="45">
        <v>411713.68</v>
      </c>
      <c r="H234" s="35">
        <v>135889</v>
      </c>
      <c r="I234" s="2">
        <f t="shared" si="42"/>
        <v>101916.75</v>
      </c>
      <c r="J234" s="35">
        <v>132011</v>
      </c>
      <c r="K234" s="35">
        <v>184100</v>
      </c>
      <c r="L234" s="35">
        <v>397364</v>
      </c>
      <c r="M234" s="35">
        <v>93901</v>
      </c>
      <c r="N234" s="2">
        <f t="shared" si="43"/>
        <v>1321006.43</v>
      </c>
      <c r="O234" s="4">
        <f t="shared" si="44"/>
        <v>997821</v>
      </c>
      <c r="P234" s="35">
        <v>765</v>
      </c>
      <c r="Q234" s="35">
        <v>66</v>
      </c>
      <c r="R234" s="4">
        <f t="shared" si="45"/>
        <v>70181</v>
      </c>
      <c r="S234" s="6">
        <f t="shared" si="54"/>
        <v>105060.9515</v>
      </c>
      <c r="T234" s="43">
        <v>26579321</v>
      </c>
      <c r="U234" s="6">
        <f t="shared" si="46"/>
        <v>26579.321</v>
      </c>
      <c r="V234" s="6">
        <f t="shared" si="47"/>
        <v>78481.630499999999</v>
      </c>
      <c r="W234" s="4">
        <f t="shared" si="48"/>
        <v>1569633</v>
      </c>
      <c r="X234" s="20">
        <f t="shared" si="49"/>
        <v>2637635</v>
      </c>
      <c r="Y234" s="21">
        <v>0</v>
      </c>
      <c r="Z234" s="19">
        <v>0</v>
      </c>
      <c r="AA234" s="4">
        <f t="shared" si="50"/>
        <v>2637635</v>
      </c>
      <c r="AB234" s="21"/>
      <c r="AC234" s="21"/>
      <c r="AD234" s="21">
        <v>0</v>
      </c>
      <c r="AE234" s="21"/>
      <c r="AF234" s="21"/>
      <c r="AG234" s="26">
        <v>0</v>
      </c>
      <c r="AH234" s="26"/>
      <c r="AI234" s="26"/>
      <c r="AJ234" s="50">
        <f t="shared" si="55"/>
        <v>2637635</v>
      </c>
      <c r="AK234" s="52" t="str">
        <f t="shared" si="51"/>
        <v xml:space="preserve"> </v>
      </c>
      <c r="AL234" s="52" t="str">
        <f t="shared" si="52"/>
        <v xml:space="preserve"> </v>
      </c>
    </row>
    <row r="235" spans="1:38" ht="15.95" customHeight="1">
      <c r="A235" s="34" t="s">
        <v>76</v>
      </c>
      <c r="B235" s="34" t="s">
        <v>520</v>
      </c>
      <c r="C235" s="34" t="s">
        <v>190</v>
      </c>
      <c r="D235" s="34" t="s">
        <v>522</v>
      </c>
      <c r="E235" s="18">
        <v>474.54</v>
      </c>
      <c r="F235" s="2">
        <f t="shared" si="53"/>
        <v>755467.68</v>
      </c>
      <c r="G235" s="45">
        <v>207799.94</v>
      </c>
      <c r="H235" s="35">
        <v>37924</v>
      </c>
      <c r="I235" s="2">
        <f t="shared" si="42"/>
        <v>28443</v>
      </c>
      <c r="J235" s="35">
        <v>36786</v>
      </c>
      <c r="K235" s="35">
        <v>50751</v>
      </c>
      <c r="L235" s="35">
        <v>97810</v>
      </c>
      <c r="M235" s="35">
        <v>28703</v>
      </c>
      <c r="N235" s="2">
        <f t="shared" si="43"/>
        <v>450292.94</v>
      </c>
      <c r="O235" s="4">
        <f t="shared" si="44"/>
        <v>305175</v>
      </c>
      <c r="P235" s="35">
        <v>223</v>
      </c>
      <c r="Q235" s="35">
        <v>88</v>
      </c>
      <c r="R235" s="4">
        <f t="shared" si="45"/>
        <v>27277</v>
      </c>
      <c r="S235" s="6">
        <f t="shared" si="54"/>
        <v>34228.570200000002</v>
      </c>
      <c r="T235" s="43">
        <v>13332621</v>
      </c>
      <c r="U235" s="6">
        <f t="shared" si="46"/>
        <v>13332.620999999999</v>
      </c>
      <c r="V235" s="6">
        <f t="shared" si="47"/>
        <v>20895.949200000003</v>
      </c>
      <c r="W235" s="4">
        <f t="shared" si="48"/>
        <v>417919</v>
      </c>
      <c r="X235" s="20">
        <f t="shared" si="49"/>
        <v>750371</v>
      </c>
      <c r="Y235" s="21">
        <v>0</v>
      </c>
      <c r="Z235" s="19">
        <v>0</v>
      </c>
      <c r="AA235" s="4">
        <f t="shared" si="50"/>
        <v>750371</v>
      </c>
      <c r="AB235" s="21"/>
      <c r="AC235" s="21"/>
      <c r="AD235" s="21">
        <v>0</v>
      </c>
      <c r="AE235" s="21"/>
      <c r="AF235" s="21"/>
      <c r="AG235" s="26">
        <v>0</v>
      </c>
      <c r="AH235" s="26"/>
      <c r="AI235" s="26"/>
      <c r="AJ235" s="50">
        <f t="shared" si="55"/>
        <v>750371</v>
      </c>
      <c r="AK235" s="52" t="str">
        <f t="shared" si="51"/>
        <v xml:space="preserve"> </v>
      </c>
      <c r="AL235" s="52" t="str">
        <f t="shared" si="52"/>
        <v xml:space="preserve"> </v>
      </c>
    </row>
    <row r="236" spans="1:38" ht="15.95" customHeight="1">
      <c r="A236" s="34" t="s">
        <v>76</v>
      </c>
      <c r="B236" s="34" t="s">
        <v>520</v>
      </c>
      <c r="C236" s="34" t="s">
        <v>96</v>
      </c>
      <c r="D236" s="34" t="s">
        <v>523</v>
      </c>
      <c r="E236" s="18">
        <v>305.97000000000003</v>
      </c>
      <c r="F236" s="2">
        <f t="shared" si="53"/>
        <v>487104.24000000005</v>
      </c>
      <c r="G236" s="45">
        <v>101914.03</v>
      </c>
      <c r="H236" s="35">
        <v>26898</v>
      </c>
      <c r="I236" s="2">
        <f t="shared" si="42"/>
        <v>20173.5</v>
      </c>
      <c r="J236" s="35">
        <v>26026</v>
      </c>
      <c r="K236" s="35">
        <v>36236</v>
      </c>
      <c r="L236" s="35">
        <v>87447</v>
      </c>
      <c r="M236" s="35">
        <v>27285</v>
      </c>
      <c r="N236" s="2">
        <f t="shared" si="43"/>
        <v>299081.53000000003</v>
      </c>
      <c r="O236" s="4">
        <f t="shared" si="44"/>
        <v>188023</v>
      </c>
      <c r="P236" s="35">
        <v>137</v>
      </c>
      <c r="Q236" s="35">
        <v>103</v>
      </c>
      <c r="R236" s="4">
        <f t="shared" si="45"/>
        <v>19614</v>
      </c>
      <c r="S236" s="6">
        <f t="shared" si="54"/>
        <v>22069.616099999999</v>
      </c>
      <c r="T236" s="43">
        <v>6248561</v>
      </c>
      <c r="U236" s="6">
        <f t="shared" si="46"/>
        <v>6248.5609999999997</v>
      </c>
      <c r="V236" s="6">
        <f t="shared" si="47"/>
        <v>15821.0551</v>
      </c>
      <c r="W236" s="4">
        <f t="shared" si="48"/>
        <v>316421</v>
      </c>
      <c r="X236" s="20">
        <f t="shared" si="49"/>
        <v>524058</v>
      </c>
      <c r="Y236" s="21">
        <v>0</v>
      </c>
      <c r="Z236" s="19">
        <v>0</v>
      </c>
      <c r="AA236" s="4">
        <f t="shared" si="50"/>
        <v>524058</v>
      </c>
      <c r="AB236" s="21"/>
      <c r="AC236" s="21"/>
      <c r="AD236" s="21">
        <v>0</v>
      </c>
      <c r="AE236" s="21"/>
      <c r="AF236" s="21"/>
      <c r="AG236" s="26">
        <v>0</v>
      </c>
      <c r="AH236" s="26"/>
      <c r="AI236" s="26"/>
      <c r="AJ236" s="50">
        <f t="shared" si="55"/>
        <v>524058</v>
      </c>
      <c r="AK236" s="52" t="str">
        <f t="shared" si="51"/>
        <v xml:space="preserve"> </v>
      </c>
      <c r="AL236" s="52" t="str">
        <f t="shared" si="52"/>
        <v xml:space="preserve"> </v>
      </c>
    </row>
    <row r="237" spans="1:38" ht="15.95" customHeight="1">
      <c r="A237" s="34" t="s">
        <v>76</v>
      </c>
      <c r="B237" s="34" t="s">
        <v>520</v>
      </c>
      <c r="C237" s="34" t="s">
        <v>207</v>
      </c>
      <c r="D237" s="34" t="s">
        <v>524</v>
      </c>
      <c r="E237" s="18">
        <v>336.87</v>
      </c>
      <c r="F237" s="2">
        <f t="shared" si="53"/>
        <v>536297.04</v>
      </c>
      <c r="G237" s="45">
        <v>143384.34</v>
      </c>
      <c r="H237" s="35">
        <v>30027</v>
      </c>
      <c r="I237" s="2">
        <f t="shared" si="42"/>
        <v>22520.25</v>
      </c>
      <c r="J237" s="35">
        <v>28834</v>
      </c>
      <c r="K237" s="35">
        <v>40727</v>
      </c>
      <c r="L237" s="35">
        <v>108533</v>
      </c>
      <c r="M237" s="35">
        <v>46651</v>
      </c>
      <c r="N237" s="2">
        <f t="shared" si="43"/>
        <v>390649.58999999997</v>
      </c>
      <c r="O237" s="4">
        <f t="shared" si="44"/>
        <v>145647</v>
      </c>
      <c r="P237" s="35">
        <v>109</v>
      </c>
      <c r="Q237" s="35">
        <v>101</v>
      </c>
      <c r="R237" s="4">
        <f t="shared" si="45"/>
        <v>15303</v>
      </c>
      <c r="S237" s="6">
        <f t="shared" si="54"/>
        <v>24298.433099999998</v>
      </c>
      <c r="T237" s="43">
        <v>8856352</v>
      </c>
      <c r="U237" s="6">
        <f t="shared" si="46"/>
        <v>8856.3520000000008</v>
      </c>
      <c r="V237" s="6">
        <f t="shared" si="47"/>
        <v>15442.081099999998</v>
      </c>
      <c r="W237" s="4">
        <f t="shared" si="48"/>
        <v>308842</v>
      </c>
      <c r="X237" s="20">
        <f t="shared" si="49"/>
        <v>469792</v>
      </c>
      <c r="Y237" s="21">
        <v>0</v>
      </c>
      <c r="Z237" s="19">
        <v>0</v>
      </c>
      <c r="AA237" s="4">
        <f t="shared" si="50"/>
        <v>469792</v>
      </c>
      <c r="AB237" s="21"/>
      <c r="AC237" s="21"/>
      <c r="AD237" s="21">
        <v>0</v>
      </c>
      <c r="AE237" s="21"/>
      <c r="AF237" s="21"/>
      <c r="AG237" s="26">
        <v>0</v>
      </c>
      <c r="AH237" s="26"/>
      <c r="AI237" s="26"/>
      <c r="AJ237" s="50">
        <f t="shared" si="55"/>
        <v>469792</v>
      </c>
      <c r="AK237" s="52" t="str">
        <f t="shared" si="51"/>
        <v xml:space="preserve"> </v>
      </c>
      <c r="AL237" s="52" t="str">
        <f t="shared" si="52"/>
        <v xml:space="preserve"> </v>
      </c>
    </row>
    <row r="238" spans="1:38" ht="15.95" customHeight="1">
      <c r="A238" s="34" t="s">
        <v>54</v>
      </c>
      <c r="B238" s="34" t="s">
        <v>525</v>
      </c>
      <c r="C238" s="34" t="s">
        <v>25</v>
      </c>
      <c r="D238" s="34" t="s">
        <v>526</v>
      </c>
      <c r="E238" s="18">
        <v>259.41000000000003</v>
      </c>
      <c r="F238" s="2">
        <f t="shared" si="53"/>
        <v>412980.72000000003</v>
      </c>
      <c r="G238" s="45">
        <v>76045.13</v>
      </c>
      <c r="H238" s="35">
        <v>12945</v>
      </c>
      <c r="I238" s="2">
        <f t="shared" si="42"/>
        <v>9708.75</v>
      </c>
      <c r="J238" s="35">
        <v>20851</v>
      </c>
      <c r="K238" s="35">
        <v>0</v>
      </c>
      <c r="L238" s="35">
        <v>0</v>
      </c>
      <c r="M238" s="35">
        <v>3454</v>
      </c>
      <c r="N238" s="2">
        <f t="shared" si="43"/>
        <v>110058.88</v>
      </c>
      <c r="O238" s="4">
        <f t="shared" si="44"/>
        <v>302922</v>
      </c>
      <c r="P238" s="35">
        <v>80</v>
      </c>
      <c r="Q238" s="35">
        <v>33</v>
      </c>
      <c r="R238" s="4">
        <f t="shared" si="45"/>
        <v>3670</v>
      </c>
      <c r="S238" s="6">
        <f t="shared" si="54"/>
        <v>18711.243299999998</v>
      </c>
      <c r="T238" s="43">
        <v>4720368</v>
      </c>
      <c r="U238" s="6">
        <f t="shared" si="46"/>
        <v>4720.3680000000004</v>
      </c>
      <c r="V238" s="6">
        <f t="shared" si="47"/>
        <v>13990.875299999998</v>
      </c>
      <c r="W238" s="4">
        <f t="shared" si="48"/>
        <v>279818</v>
      </c>
      <c r="X238" s="20">
        <f t="shared" si="49"/>
        <v>586410</v>
      </c>
      <c r="Y238" s="21">
        <v>0</v>
      </c>
      <c r="Z238" s="19">
        <v>0</v>
      </c>
      <c r="AA238" s="4">
        <f t="shared" si="50"/>
        <v>586410</v>
      </c>
      <c r="AB238" s="21"/>
      <c r="AC238" s="21"/>
      <c r="AD238" s="21">
        <v>0</v>
      </c>
      <c r="AE238" s="21"/>
      <c r="AF238" s="21"/>
      <c r="AG238" s="26">
        <v>0</v>
      </c>
      <c r="AH238" s="26"/>
      <c r="AI238" s="26"/>
      <c r="AJ238" s="50">
        <f t="shared" si="55"/>
        <v>586410</v>
      </c>
      <c r="AK238" s="52" t="str">
        <f t="shared" si="51"/>
        <v xml:space="preserve"> </v>
      </c>
      <c r="AL238" s="52" t="str">
        <f t="shared" si="52"/>
        <v xml:space="preserve"> </v>
      </c>
    </row>
    <row r="239" spans="1:38" ht="15.95" customHeight="1">
      <c r="A239" s="34" t="s">
        <v>54</v>
      </c>
      <c r="B239" s="34" t="s">
        <v>525</v>
      </c>
      <c r="C239" s="34" t="s">
        <v>80</v>
      </c>
      <c r="D239" s="34" t="s">
        <v>527</v>
      </c>
      <c r="E239" s="18">
        <v>207.02</v>
      </c>
      <c r="F239" s="2">
        <f t="shared" si="53"/>
        <v>329575.84000000003</v>
      </c>
      <c r="G239" s="45">
        <v>91422.89</v>
      </c>
      <c r="H239" s="35">
        <v>11064</v>
      </c>
      <c r="I239" s="2">
        <f t="shared" si="42"/>
        <v>8298</v>
      </c>
      <c r="J239" s="35">
        <v>17677</v>
      </c>
      <c r="K239" s="35">
        <v>0</v>
      </c>
      <c r="L239" s="35">
        <v>0</v>
      </c>
      <c r="M239" s="35">
        <v>18612</v>
      </c>
      <c r="N239" s="2">
        <f t="shared" si="43"/>
        <v>136009.89000000001</v>
      </c>
      <c r="O239" s="4">
        <f t="shared" si="44"/>
        <v>193566</v>
      </c>
      <c r="P239" s="35">
        <v>69</v>
      </c>
      <c r="Q239" s="35">
        <v>90</v>
      </c>
      <c r="R239" s="4">
        <f t="shared" si="45"/>
        <v>8632</v>
      </c>
      <c r="S239" s="6">
        <f t="shared" si="54"/>
        <v>14932.3526</v>
      </c>
      <c r="T239" s="43">
        <v>5464608</v>
      </c>
      <c r="U239" s="6">
        <f t="shared" si="46"/>
        <v>5464.6080000000002</v>
      </c>
      <c r="V239" s="6">
        <f t="shared" si="47"/>
        <v>9467.7446</v>
      </c>
      <c r="W239" s="4">
        <f t="shared" si="48"/>
        <v>189355</v>
      </c>
      <c r="X239" s="20">
        <f t="shared" si="49"/>
        <v>391553</v>
      </c>
      <c r="Y239" s="21">
        <v>0</v>
      </c>
      <c r="Z239" s="19">
        <v>0</v>
      </c>
      <c r="AA239" s="4">
        <f t="shared" si="50"/>
        <v>391553</v>
      </c>
      <c r="AB239" s="21"/>
      <c r="AC239" s="21"/>
      <c r="AD239" s="21">
        <v>0</v>
      </c>
      <c r="AE239" s="21"/>
      <c r="AF239" s="21"/>
      <c r="AG239" s="26">
        <v>0</v>
      </c>
      <c r="AH239" s="26"/>
      <c r="AI239" s="26"/>
      <c r="AJ239" s="50">
        <f t="shared" si="55"/>
        <v>391553</v>
      </c>
      <c r="AK239" s="52" t="str">
        <f t="shared" si="51"/>
        <v xml:space="preserve"> </v>
      </c>
      <c r="AL239" s="52" t="str">
        <f t="shared" si="52"/>
        <v xml:space="preserve"> </v>
      </c>
    </row>
    <row r="240" spans="1:38" ht="15.95" customHeight="1">
      <c r="A240" s="34" t="s">
        <v>54</v>
      </c>
      <c r="B240" s="34" t="s">
        <v>525</v>
      </c>
      <c r="C240" s="34" t="s">
        <v>211</v>
      </c>
      <c r="D240" s="34" t="s">
        <v>528</v>
      </c>
      <c r="E240" s="18">
        <v>441.7</v>
      </c>
      <c r="F240" s="2">
        <f t="shared" si="53"/>
        <v>703186.4</v>
      </c>
      <c r="G240" s="45">
        <v>66101.45</v>
      </c>
      <c r="H240" s="35">
        <v>23911</v>
      </c>
      <c r="I240" s="2">
        <f t="shared" si="42"/>
        <v>17933.25</v>
      </c>
      <c r="J240" s="35">
        <v>38106</v>
      </c>
      <c r="K240" s="35">
        <v>0</v>
      </c>
      <c r="L240" s="35">
        <v>0</v>
      </c>
      <c r="M240" s="35">
        <v>19244</v>
      </c>
      <c r="N240" s="2">
        <f t="shared" si="43"/>
        <v>141384.70000000001</v>
      </c>
      <c r="O240" s="4">
        <f t="shared" si="44"/>
        <v>561802</v>
      </c>
      <c r="P240" s="35">
        <v>172</v>
      </c>
      <c r="Q240" s="35">
        <v>92</v>
      </c>
      <c r="R240" s="4">
        <f t="shared" si="45"/>
        <v>21995</v>
      </c>
      <c r="S240" s="6">
        <f t="shared" si="54"/>
        <v>31859.821</v>
      </c>
      <c r="T240" s="43">
        <v>3970057</v>
      </c>
      <c r="U240" s="6">
        <f t="shared" si="46"/>
        <v>3970.0569999999998</v>
      </c>
      <c r="V240" s="6">
        <f t="shared" si="47"/>
        <v>27889.763999999999</v>
      </c>
      <c r="W240" s="4">
        <f t="shared" si="48"/>
        <v>557795</v>
      </c>
      <c r="X240" s="20">
        <f t="shared" si="49"/>
        <v>1141592</v>
      </c>
      <c r="Y240" s="21">
        <v>0</v>
      </c>
      <c r="Z240" s="19">
        <v>0</v>
      </c>
      <c r="AA240" s="4">
        <f t="shared" si="50"/>
        <v>1141592</v>
      </c>
      <c r="AB240" s="21"/>
      <c r="AC240" s="21"/>
      <c r="AD240" s="21">
        <v>0</v>
      </c>
      <c r="AE240" s="21"/>
      <c r="AF240" s="21"/>
      <c r="AG240" s="26">
        <v>0</v>
      </c>
      <c r="AH240" s="26"/>
      <c r="AI240" s="26"/>
      <c r="AJ240" s="50">
        <f t="shared" si="55"/>
        <v>1141592</v>
      </c>
      <c r="AK240" s="52" t="str">
        <f t="shared" si="51"/>
        <v xml:space="preserve"> </v>
      </c>
      <c r="AL240" s="52" t="str">
        <f t="shared" si="52"/>
        <v xml:space="preserve"> </v>
      </c>
    </row>
    <row r="241" spans="1:38" ht="15.95" customHeight="1">
      <c r="A241" s="34" t="s">
        <v>54</v>
      </c>
      <c r="B241" s="34" t="s">
        <v>525</v>
      </c>
      <c r="C241" s="34" t="s">
        <v>81</v>
      </c>
      <c r="D241" s="34" t="s">
        <v>529</v>
      </c>
      <c r="E241" s="18">
        <v>128.35</v>
      </c>
      <c r="F241" s="2">
        <f t="shared" si="53"/>
        <v>204333.19999999998</v>
      </c>
      <c r="G241" s="45">
        <v>82873.42</v>
      </c>
      <c r="H241" s="35">
        <v>7058</v>
      </c>
      <c r="I241" s="2">
        <f t="shared" si="42"/>
        <v>5293.5</v>
      </c>
      <c r="J241" s="35">
        <v>11328</v>
      </c>
      <c r="K241" s="35">
        <v>0</v>
      </c>
      <c r="L241" s="35">
        <v>0</v>
      </c>
      <c r="M241" s="35">
        <v>9822</v>
      </c>
      <c r="N241" s="2">
        <f t="shared" si="43"/>
        <v>109316.92</v>
      </c>
      <c r="O241" s="4">
        <f t="shared" si="44"/>
        <v>95016</v>
      </c>
      <c r="P241" s="35">
        <v>55</v>
      </c>
      <c r="Q241" s="35">
        <v>119</v>
      </c>
      <c r="R241" s="4">
        <f t="shared" si="45"/>
        <v>9098</v>
      </c>
      <c r="S241" s="6">
        <f t="shared" si="54"/>
        <v>9257.8855000000003</v>
      </c>
      <c r="T241" s="43">
        <v>4951015</v>
      </c>
      <c r="U241" s="6">
        <f t="shared" si="46"/>
        <v>4951.0150000000003</v>
      </c>
      <c r="V241" s="6">
        <f t="shared" si="47"/>
        <v>4306.8705</v>
      </c>
      <c r="W241" s="4">
        <f t="shared" si="48"/>
        <v>86137</v>
      </c>
      <c r="X241" s="20">
        <f t="shared" si="49"/>
        <v>190251</v>
      </c>
      <c r="Y241" s="21">
        <v>0</v>
      </c>
      <c r="Z241" s="19">
        <v>0</v>
      </c>
      <c r="AA241" s="4">
        <f t="shared" si="50"/>
        <v>190251</v>
      </c>
      <c r="AB241" s="21"/>
      <c r="AC241" s="21"/>
      <c r="AD241" s="21">
        <v>0</v>
      </c>
      <c r="AE241" s="21"/>
      <c r="AF241" s="21"/>
      <c r="AG241" s="26">
        <v>0</v>
      </c>
      <c r="AH241" s="26"/>
      <c r="AI241" s="26"/>
      <c r="AJ241" s="50">
        <f t="shared" si="55"/>
        <v>190251</v>
      </c>
      <c r="AK241" s="52" t="str">
        <f t="shared" si="51"/>
        <v xml:space="preserve"> </v>
      </c>
      <c r="AL241" s="52" t="str">
        <f t="shared" si="52"/>
        <v xml:space="preserve"> </v>
      </c>
    </row>
    <row r="242" spans="1:38" ht="15.95" customHeight="1">
      <c r="A242" s="34" t="s">
        <v>54</v>
      </c>
      <c r="B242" s="34" t="s">
        <v>525</v>
      </c>
      <c r="C242" s="34" t="s">
        <v>190</v>
      </c>
      <c r="D242" s="34" t="s">
        <v>530</v>
      </c>
      <c r="E242" s="18">
        <v>1816.41</v>
      </c>
      <c r="F242" s="2">
        <f t="shared" si="53"/>
        <v>2891724.72</v>
      </c>
      <c r="G242" s="45">
        <v>520591.72</v>
      </c>
      <c r="H242" s="35">
        <v>103589</v>
      </c>
      <c r="I242" s="2">
        <f t="shared" si="42"/>
        <v>77691.75</v>
      </c>
      <c r="J242" s="35">
        <v>165366</v>
      </c>
      <c r="K242" s="35">
        <v>19833</v>
      </c>
      <c r="L242" s="35">
        <v>529309</v>
      </c>
      <c r="M242" s="35">
        <v>111001</v>
      </c>
      <c r="N242" s="2">
        <f t="shared" si="43"/>
        <v>1423792.47</v>
      </c>
      <c r="O242" s="4">
        <f t="shared" si="44"/>
        <v>1467932</v>
      </c>
      <c r="P242" s="35">
        <v>922</v>
      </c>
      <c r="Q242" s="35">
        <v>53</v>
      </c>
      <c r="R242" s="4">
        <f t="shared" si="45"/>
        <v>67924</v>
      </c>
      <c r="S242" s="6">
        <f t="shared" si="54"/>
        <v>131017.65330000001</v>
      </c>
      <c r="T242" s="43">
        <v>32618529</v>
      </c>
      <c r="U242" s="6">
        <f t="shared" si="46"/>
        <v>32618.528999999999</v>
      </c>
      <c r="V242" s="6">
        <f t="shared" si="47"/>
        <v>98399.12430000001</v>
      </c>
      <c r="W242" s="4">
        <f t="shared" si="48"/>
        <v>1967982</v>
      </c>
      <c r="X242" s="20">
        <f t="shared" si="49"/>
        <v>3503838</v>
      </c>
      <c r="Y242" s="21">
        <v>0</v>
      </c>
      <c r="Z242" s="19">
        <v>0</v>
      </c>
      <c r="AA242" s="4">
        <f t="shared" si="50"/>
        <v>3503838</v>
      </c>
      <c r="AB242" s="21"/>
      <c r="AC242" s="21"/>
      <c r="AD242" s="21">
        <v>0</v>
      </c>
      <c r="AE242" s="21"/>
      <c r="AF242" s="21"/>
      <c r="AG242" s="26">
        <v>0</v>
      </c>
      <c r="AH242" s="26"/>
      <c r="AI242" s="26"/>
      <c r="AJ242" s="50">
        <f t="shared" si="55"/>
        <v>3503838</v>
      </c>
      <c r="AK242" s="52" t="str">
        <f t="shared" si="51"/>
        <v xml:space="preserve"> </v>
      </c>
      <c r="AL242" s="52" t="str">
        <f t="shared" si="52"/>
        <v xml:space="preserve"> </v>
      </c>
    </row>
    <row r="243" spans="1:38" ht="15.95" customHeight="1">
      <c r="A243" s="34" t="s">
        <v>54</v>
      </c>
      <c r="B243" s="34" t="s">
        <v>525</v>
      </c>
      <c r="C243" s="34" t="s">
        <v>96</v>
      </c>
      <c r="D243" s="34" t="s">
        <v>531</v>
      </c>
      <c r="E243" s="18">
        <v>1759.22</v>
      </c>
      <c r="F243" s="2">
        <f t="shared" si="53"/>
        <v>2800678.24</v>
      </c>
      <c r="G243" s="45">
        <v>316600.75</v>
      </c>
      <c r="H243" s="35">
        <v>99231</v>
      </c>
      <c r="I243" s="2">
        <f t="shared" si="42"/>
        <v>74423.25</v>
      </c>
      <c r="J243" s="35">
        <v>158830</v>
      </c>
      <c r="K243" s="35">
        <v>18918</v>
      </c>
      <c r="L243" s="35">
        <v>354546</v>
      </c>
      <c r="M243" s="35">
        <v>35717</v>
      </c>
      <c r="N243" s="2">
        <f t="shared" si="43"/>
        <v>959035</v>
      </c>
      <c r="O243" s="4">
        <f t="shared" si="44"/>
        <v>1841643</v>
      </c>
      <c r="P243" s="35">
        <v>776</v>
      </c>
      <c r="Q243" s="35">
        <v>75</v>
      </c>
      <c r="R243" s="4">
        <f t="shared" si="45"/>
        <v>80898</v>
      </c>
      <c r="S243" s="6">
        <f t="shared" si="54"/>
        <v>126892.5386</v>
      </c>
      <c r="T243" s="43">
        <v>19987421</v>
      </c>
      <c r="U243" s="6">
        <f t="shared" si="46"/>
        <v>19987.420999999998</v>
      </c>
      <c r="V243" s="6">
        <f t="shared" si="47"/>
        <v>106905.1176</v>
      </c>
      <c r="W243" s="4">
        <f t="shared" si="48"/>
        <v>2138102</v>
      </c>
      <c r="X243" s="20">
        <f t="shared" si="49"/>
        <v>4060643</v>
      </c>
      <c r="Y243" s="21">
        <v>0</v>
      </c>
      <c r="Z243" s="19">
        <v>0</v>
      </c>
      <c r="AA243" s="4">
        <f t="shared" si="50"/>
        <v>4060643</v>
      </c>
      <c r="AB243" s="21"/>
      <c r="AC243" s="21"/>
      <c r="AD243" s="21">
        <v>0</v>
      </c>
      <c r="AE243" s="21"/>
      <c r="AF243" s="21"/>
      <c r="AG243" s="26">
        <v>0</v>
      </c>
      <c r="AH243" s="26"/>
      <c r="AI243" s="26"/>
      <c r="AJ243" s="50">
        <f t="shared" si="55"/>
        <v>4060643</v>
      </c>
      <c r="AK243" s="52" t="str">
        <f t="shared" si="51"/>
        <v xml:space="preserve"> </v>
      </c>
      <c r="AL243" s="52" t="str">
        <f t="shared" si="52"/>
        <v xml:space="preserve"> </v>
      </c>
    </row>
    <row r="244" spans="1:38" ht="15.95" customHeight="1">
      <c r="A244" s="34" t="s">
        <v>54</v>
      </c>
      <c r="B244" s="34" t="s">
        <v>525</v>
      </c>
      <c r="C244" s="34" t="s">
        <v>56</v>
      </c>
      <c r="D244" s="34" t="s">
        <v>532</v>
      </c>
      <c r="E244" s="18">
        <v>1301.5999999999999</v>
      </c>
      <c r="F244" s="2">
        <f t="shared" si="53"/>
        <v>2072147.2</v>
      </c>
      <c r="G244" s="45">
        <v>303813.18</v>
      </c>
      <c r="H244" s="35">
        <v>75837</v>
      </c>
      <c r="I244" s="2">
        <f t="shared" si="42"/>
        <v>56877.75</v>
      </c>
      <c r="J244" s="35">
        <v>121423</v>
      </c>
      <c r="K244" s="35">
        <v>14416</v>
      </c>
      <c r="L244" s="35">
        <v>333384</v>
      </c>
      <c r="M244" s="35">
        <v>50322</v>
      </c>
      <c r="N244" s="2">
        <f t="shared" si="43"/>
        <v>880235.92999999993</v>
      </c>
      <c r="O244" s="4">
        <f t="shared" si="44"/>
        <v>1191911</v>
      </c>
      <c r="P244" s="35">
        <v>658</v>
      </c>
      <c r="Q244" s="35">
        <v>33</v>
      </c>
      <c r="R244" s="4">
        <f t="shared" si="45"/>
        <v>30182</v>
      </c>
      <c r="S244" s="6">
        <f t="shared" si="54"/>
        <v>93884.407999999996</v>
      </c>
      <c r="T244" s="43">
        <v>19216520</v>
      </c>
      <c r="U244" s="6">
        <f t="shared" si="46"/>
        <v>19216.52</v>
      </c>
      <c r="V244" s="6">
        <f t="shared" si="47"/>
        <v>74667.887999999992</v>
      </c>
      <c r="W244" s="4">
        <f t="shared" si="48"/>
        <v>1493358</v>
      </c>
      <c r="X244" s="20">
        <f t="shared" si="49"/>
        <v>2715451</v>
      </c>
      <c r="Y244" s="21">
        <v>0</v>
      </c>
      <c r="Z244" s="19">
        <v>0</v>
      </c>
      <c r="AA244" s="4">
        <f t="shared" si="50"/>
        <v>2715451</v>
      </c>
      <c r="AB244" s="21"/>
      <c r="AC244" s="21"/>
      <c r="AD244" s="21">
        <v>0</v>
      </c>
      <c r="AE244" s="21"/>
      <c r="AF244" s="21"/>
      <c r="AG244" s="26">
        <v>0</v>
      </c>
      <c r="AH244" s="26"/>
      <c r="AI244" s="26"/>
      <c r="AJ244" s="50">
        <f t="shared" si="55"/>
        <v>2715451</v>
      </c>
      <c r="AK244" s="52" t="str">
        <f t="shared" si="51"/>
        <v xml:space="preserve"> </v>
      </c>
      <c r="AL244" s="52" t="str">
        <f t="shared" si="52"/>
        <v xml:space="preserve"> </v>
      </c>
    </row>
    <row r="245" spans="1:38" ht="15.95" customHeight="1">
      <c r="A245" s="34" t="s">
        <v>54</v>
      </c>
      <c r="B245" s="34" t="s">
        <v>525</v>
      </c>
      <c r="C245" s="34" t="s">
        <v>13</v>
      </c>
      <c r="D245" s="34" t="s">
        <v>533</v>
      </c>
      <c r="E245" s="18">
        <v>395.2</v>
      </c>
      <c r="F245" s="2">
        <f t="shared" si="53"/>
        <v>629158.40000000002</v>
      </c>
      <c r="G245" s="45">
        <v>87172.160000000003</v>
      </c>
      <c r="H245" s="35">
        <v>19936</v>
      </c>
      <c r="I245" s="2">
        <f t="shared" si="42"/>
        <v>14952</v>
      </c>
      <c r="J245" s="35">
        <v>31862</v>
      </c>
      <c r="K245" s="35">
        <v>3816</v>
      </c>
      <c r="L245" s="35">
        <v>117152</v>
      </c>
      <c r="M245" s="35">
        <v>36724</v>
      </c>
      <c r="N245" s="2">
        <f t="shared" si="43"/>
        <v>291678.16000000003</v>
      </c>
      <c r="O245" s="4">
        <f t="shared" si="44"/>
        <v>337480</v>
      </c>
      <c r="P245" s="35">
        <v>208</v>
      </c>
      <c r="Q245" s="35">
        <v>92</v>
      </c>
      <c r="R245" s="4">
        <f t="shared" si="45"/>
        <v>26599</v>
      </c>
      <c r="S245" s="6">
        <f t="shared" si="54"/>
        <v>28505.776000000002</v>
      </c>
      <c r="T245" s="43">
        <v>5207063</v>
      </c>
      <c r="U245" s="6">
        <f t="shared" si="46"/>
        <v>5207.0630000000001</v>
      </c>
      <c r="V245" s="6">
        <f t="shared" si="47"/>
        <v>23298.713000000003</v>
      </c>
      <c r="W245" s="4">
        <f t="shared" si="48"/>
        <v>465974</v>
      </c>
      <c r="X245" s="20">
        <f t="shared" si="49"/>
        <v>830053</v>
      </c>
      <c r="Y245" s="21">
        <v>0</v>
      </c>
      <c r="Z245" s="19">
        <v>0</v>
      </c>
      <c r="AA245" s="4">
        <f t="shared" si="50"/>
        <v>830053</v>
      </c>
      <c r="AB245" s="21"/>
      <c r="AC245" s="21"/>
      <c r="AD245" s="21">
        <v>0</v>
      </c>
      <c r="AE245" s="21"/>
      <c r="AF245" s="21"/>
      <c r="AG245" s="26">
        <v>0</v>
      </c>
      <c r="AH245" s="26"/>
      <c r="AI245" s="26"/>
      <c r="AJ245" s="50">
        <f t="shared" si="55"/>
        <v>830053</v>
      </c>
      <c r="AK245" s="52" t="str">
        <f t="shared" si="51"/>
        <v xml:space="preserve"> </v>
      </c>
      <c r="AL245" s="52" t="str">
        <f t="shared" si="52"/>
        <v xml:space="preserve"> </v>
      </c>
    </row>
    <row r="246" spans="1:38" ht="15.95" customHeight="1">
      <c r="A246" s="34" t="s">
        <v>54</v>
      </c>
      <c r="B246" s="34" t="s">
        <v>525</v>
      </c>
      <c r="C246" s="34" t="s">
        <v>237</v>
      </c>
      <c r="D246" s="34" t="s">
        <v>534</v>
      </c>
      <c r="E246" s="18">
        <v>524.4</v>
      </c>
      <c r="F246" s="2">
        <f t="shared" si="53"/>
        <v>834844.79999999993</v>
      </c>
      <c r="G246" s="45">
        <v>186576.17</v>
      </c>
      <c r="H246" s="35">
        <v>28042</v>
      </c>
      <c r="I246" s="2">
        <f t="shared" si="42"/>
        <v>21031.5</v>
      </c>
      <c r="J246" s="35">
        <v>44817</v>
      </c>
      <c r="K246" s="35">
        <v>5347</v>
      </c>
      <c r="L246" s="35">
        <v>167066</v>
      </c>
      <c r="M246" s="35">
        <v>21939</v>
      </c>
      <c r="N246" s="2">
        <f t="shared" si="43"/>
        <v>446776.67000000004</v>
      </c>
      <c r="O246" s="4">
        <f t="shared" si="44"/>
        <v>388068</v>
      </c>
      <c r="P246" s="35">
        <v>228</v>
      </c>
      <c r="Q246" s="35">
        <v>75</v>
      </c>
      <c r="R246" s="4">
        <f t="shared" si="45"/>
        <v>23769</v>
      </c>
      <c r="S246" s="6">
        <f t="shared" si="54"/>
        <v>37824.972000000002</v>
      </c>
      <c r="T246" s="43">
        <v>11145530</v>
      </c>
      <c r="U246" s="6">
        <f t="shared" si="46"/>
        <v>11145.53</v>
      </c>
      <c r="V246" s="6">
        <f t="shared" si="47"/>
        <v>26679.442000000003</v>
      </c>
      <c r="W246" s="4">
        <f t="shared" si="48"/>
        <v>533589</v>
      </c>
      <c r="X246" s="20">
        <f t="shared" si="49"/>
        <v>945426</v>
      </c>
      <c r="Y246" s="21">
        <v>0</v>
      </c>
      <c r="Z246" s="19">
        <v>0</v>
      </c>
      <c r="AA246" s="4">
        <f t="shared" si="50"/>
        <v>945426</v>
      </c>
      <c r="AB246" s="21"/>
      <c r="AC246" s="21"/>
      <c r="AD246" s="21">
        <v>0</v>
      </c>
      <c r="AE246" s="21"/>
      <c r="AF246" s="21"/>
      <c r="AG246" s="26">
        <v>0</v>
      </c>
      <c r="AH246" s="26"/>
      <c r="AI246" s="26"/>
      <c r="AJ246" s="50">
        <f t="shared" si="55"/>
        <v>945426</v>
      </c>
      <c r="AK246" s="52" t="str">
        <f t="shared" si="51"/>
        <v xml:space="preserve"> </v>
      </c>
      <c r="AL246" s="52" t="str">
        <f t="shared" si="52"/>
        <v xml:space="preserve"> </v>
      </c>
    </row>
    <row r="247" spans="1:38" ht="15.95" customHeight="1">
      <c r="A247" s="34" t="s">
        <v>54</v>
      </c>
      <c r="B247" s="34" t="s">
        <v>525</v>
      </c>
      <c r="C247" s="34" t="s">
        <v>26</v>
      </c>
      <c r="D247" s="34" t="s">
        <v>535</v>
      </c>
      <c r="E247" s="18">
        <v>1158.5999999999999</v>
      </c>
      <c r="F247" s="2">
        <f t="shared" si="53"/>
        <v>1844491.2</v>
      </c>
      <c r="G247" s="45">
        <v>294670.76</v>
      </c>
      <c r="H247" s="35">
        <v>66928</v>
      </c>
      <c r="I247" s="2">
        <f t="shared" si="42"/>
        <v>50196</v>
      </c>
      <c r="J247" s="35">
        <v>107384</v>
      </c>
      <c r="K247" s="35">
        <v>12690</v>
      </c>
      <c r="L247" s="35">
        <v>258734</v>
      </c>
      <c r="M247" s="35">
        <v>26598</v>
      </c>
      <c r="N247" s="2">
        <f t="shared" si="43"/>
        <v>750272.76</v>
      </c>
      <c r="O247" s="4">
        <f t="shared" si="44"/>
        <v>1094218</v>
      </c>
      <c r="P247" s="35">
        <v>698</v>
      </c>
      <c r="Q247" s="35">
        <v>46</v>
      </c>
      <c r="R247" s="4">
        <f t="shared" si="45"/>
        <v>44630</v>
      </c>
      <c r="S247" s="6">
        <f t="shared" si="54"/>
        <v>83569.817999999999</v>
      </c>
      <c r="T247" s="43">
        <v>18614704</v>
      </c>
      <c r="U247" s="6">
        <f t="shared" si="46"/>
        <v>18614.704000000002</v>
      </c>
      <c r="V247" s="6">
        <f t="shared" si="47"/>
        <v>64955.114000000001</v>
      </c>
      <c r="W247" s="4">
        <f t="shared" si="48"/>
        <v>1299102</v>
      </c>
      <c r="X247" s="20">
        <f t="shared" si="49"/>
        <v>2437950</v>
      </c>
      <c r="Y247" s="21">
        <v>0</v>
      </c>
      <c r="Z247" s="19">
        <v>0</v>
      </c>
      <c r="AA247" s="4">
        <f t="shared" si="50"/>
        <v>2437950</v>
      </c>
      <c r="AB247" s="21"/>
      <c r="AC247" s="21"/>
      <c r="AD247" s="21">
        <v>0</v>
      </c>
      <c r="AE247" s="21"/>
      <c r="AF247" s="21"/>
      <c r="AG247" s="26">
        <v>0</v>
      </c>
      <c r="AH247" s="26"/>
      <c r="AI247" s="26"/>
      <c r="AJ247" s="50">
        <f t="shared" si="55"/>
        <v>2437950</v>
      </c>
      <c r="AK247" s="52" t="str">
        <f t="shared" si="51"/>
        <v xml:space="preserve"> </v>
      </c>
      <c r="AL247" s="52" t="str">
        <f t="shared" si="52"/>
        <v xml:space="preserve"> </v>
      </c>
    </row>
    <row r="248" spans="1:38" ht="15.95" customHeight="1">
      <c r="A248" s="34" t="s">
        <v>54</v>
      </c>
      <c r="B248" s="34" t="s">
        <v>525</v>
      </c>
      <c r="C248" s="34" t="s">
        <v>88</v>
      </c>
      <c r="D248" s="34" t="s">
        <v>536</v>
      </c>
      <c r="E248" s="18">
        <v>376.95</v>
      </c>
      <c r="F248" s="2">
        <f t="shared" si="53"/>
        <v>600104.4</v>
      </c>
      <c r="G248" s="45">
        <v>90089.48</v>
      </c>
      <c r="H248" s="35">
        <v>17861</v>
      </c>
      <c r="I248" s="2">
        <f t="shared" si="42"/>
        <v>13395.75</v>
      </c>
      <c r="J248" s="35">
        <v>28459</v>
      </c>
      <c r="K248" s="35">
        <v>3438</v>
      </c>
      <c r="L248" s="35">
        <v>102273</v>
      </c>
      <c r="M248" s="35">
        <v>16206</v>
      </c>
      <c r="N248" s="2">
        <f t="shared" si="43"/>
        <v>253861.22999999998</v>
      </c>
      <c r="O248" s="4">
        <f t="shared" si="44"/>
        <v>346243</v>
      </c>
      <c r="P248" s="35">
        <v>132</v>
      </c>
      <c r="Q248" s="35">
        <v>81</v>
      </c>
      <c r="R248" s="4">
        <f t="shared" si="45"/>
        <v>14862</v>
      </c>
      <c r="S248" s="6">
        <f t="shared" si="54"/>
        <v>27189.4035</v>
      </c>
      <c r="T248" s="43">
        <v>5503328</v>
      </c>
      <c r="U248" s="6">
        <f t="shared" si="46"/>
        <v>5503.3280000000004</v>
      </c>
      <c r="V248" s="6">
        <f t="shared" si="47"/>
        <v>21686.075499999999</v>
      </c>
      <c r="W248" s="4">
        <f t="shared" si="48"/>
        <v>433722</v>
      </c>
      <c r="X248" s="20">
        <f t="shared" si="49"/>
        <v>794827</v>
      </c>
      <c r="Y248" s="21">
        <v>0</v>
      </c>
      <c r="Z248" s="19">
        <v>0</v>
      </c>
      <c r="AA248" s="4">
        <f t="shared" si="50"/>
        <v>794827</v>
      </c>
      <c r="AB248" s="21"/>
      <c r="AC248" s="21"/>
      <c r="AD248" s="21">
        <v>0</v>
      </c>
      <c r="AE248" s="21"/>
      <c r="AF248" s="21"/>
      <c r="AG248" s="26">
        <v>0</v>
      </c>
      <c r="AH248" s="26"/>
      <c r="AI248" s="26"/>
      <c r="AJ248" s="50">
        <f t="shared" si="55"/>
        <v>794827</v>
      </c>
      <c r="AK248" s="52" t="str">
        <f t="shared" si="51"/>
        <v xml:space="preserve"> </v>
      </c>
      <c r="AL248" s="52" t="str">
        <f t="shared" si="52"/>
        <v xml:space="preserve"> </v>
      </c>
    </row>
    <row r="249" spans="1:38" ht="15.95" customHeight="1">
      <c r="A249" s="34" t="s">
        <v>54</v>
      </c>
      <c r="B249" s="34" t="s">
        <v>525</v>
      </c>
      <c r="C249" s="34" t="s">
        <v>17</v>
      </c>
      <c r="D249" s="34" t="s">
        <v>537</v>
      </c>
      <c r="E249" s="18">
        <v>3818.56</v>
      </c>
      <c r="F249" s="2">
        <f t="shared" si="53"/>
        <v>6079147.5199999996</v>
      </c>
      <c r="G249" s="45">
        <v>961420.84</v>
      </c>
      <c r="H249" s="35">
        <v>212227</v>
      </c>
      <c r="I249" s="2">
        <f t="shared" si="42"/>
        <v>159170.25</v>
      </c>
      <c r="J249" s="35">
        <v>339604</v>
      </c>
      <c r="K249" s="35">
        <v>40440</v>
      </c>
      <c r="L249" s="35">
        <v>759905</v>
      </c>
      <c r="M249" s="35">
        <v>33937</v>
      </c>
      <c r="N249" s="2">
        <f t="shared" si="43"/>
        <v>2294477.09</v>
      </c>
      <c r="O249" s="4">
        <f t="shared" si="44"/>
        <v>3784670</v>
      </c>
      <c r="P249" s="35">
        <v>1593</v>
      </c>
      <c r="Q249" s="35">
        <v>33</v>
      </c>
      <c r="R249" s="4">
        <f t="shared" si="45"/>
        <v>73071</v>
      </c>
      <c r="S249" s="6">
        <f t="shared" si="54"/>
        <v>275432.7328</v>
      </c>
      <c r="T249" s="43">
        <v>60657466</v>
      </c>
      <c r="U249" s="6">
        <f t="shared" si="46"/>
        <v>60657.466</v>
      </c>
      <c r="V249" s="6">
        <f t="shared" si="47"/>
        <v>214775.26679999998</v>
      </c>
      <c r="W249" s="4">
        <f t="shared" si="48"/>
        <v>4295505</v>
      </c>
      <c r="X249" s="20">
        <f t="shared" si="49"/>
        <v>8153246</v>
      </c>
      <c r="Y249" s="21">
        <v>0</v>
      </c>
      <c r="Z249" s="19">
        <v>0</v>
      </c>
      <c r="AA249" s="4">
        <f t="shared" si="50"/>
        <v>8153246</v>
      </c>
      <c r="AB249" s="21"/>
      <c r="AC249" s="21"/>
      <c r="AD249" s="21">
        <v>0</v>
      </c>
      <c r="AE249" s="21"/>
      <c r="AF249" s="21"/>
      <c r="AG249" s="26">
        <v>0</v>
      </c>
      <c r="AH249" s="26"/>
      <c r="AI249" s="26"/>
      <c r="AJ249" s="50">
        <f t="shared" si="55"/>
        <v>8153246</v>
      </c>
      <c r="AK249" s="52" t="str">
        <f t="shared" si="51"/>
        <v xml:space="preserve"> </v>
      </c>
      <c r="AL249" s="52" t="str">
        <f t="shared" si="52"/>
        <v xml:space="preserve"> </v>
      </c>
    </row>
    <row r="250" spans="1:38" ht="15.95" customHeight="1">
      <c r="A250" s="34" t="s">
        <v>54</v>
      </c>
      <c r="B250" s="34" t="s">
        <v>525</v>
      </c>
      <c r="C250" s="34" t="s">
        <v>91</v>
      </c>
      <c r="D250" s="34" t="s">
        <v>538</v>
      </c>
      <c r="E250" s="18">
        <v>944.24</v>
      </c>
      <c r="F250" s="2">
        <f t="shared" si="53"/>
        <v>1503230.08</v>
      </c>
      <c r="G250" s="45">
        <v>142714.85999999999</v>
      </c>
      <c r="H250" s="35">
        <v>53817</v>
      </c>
      <c r="I250" s="2">
        <f t="shared" si="42"/>
        <v>40362.75</v>
      </c>
      <c r="J250" s="35">
        <v>86299</v>
      </c>
      <c r="K250" s="35">
        <v>10213</v>
      </c>
      <c r="L250" s="35">
        <v>172952</v>
      </c>
      <c r="M250" s="35">
        <v>12832</v>
      </c>
      <c r="N250" s="2">
        <f t="shared" si="43"/>
        <v>465373.61</v>
      </c>
      <c r="O250" s="4">
        <f t="shared" si="44"/>
        <v>1037856</v>
      </c>
      <c r="P250" s="35">
        <v>258</v>
      </c>
      <c r="Q250" s="35">
        <v>84</v>
      </c>
      <c r="R250" s="4">
        <f t="shared" si="45"/>
        <v>30124</v>
      </c>
      <c r="S250" s="6">
        <f t="shared" si="54"/>
        <v>68108.031199999998</v>
      </c>
      <c r="T250" s="43">
        <v>8638914</v>
      </c>
      <c r="U250" s="6">
        <f t="shared" si="46"/>
        <v>8638.9140000000007</v>
      </c>
      <c r="V250" s="6">
        <f t="shared" si="47"/>
        <v>59469.117199999993</v>
      </c>
      <c r="W250" s="4">
        <f t="shared" si="48"/>
        <v>1189382</v>
      </c>
      <c r="X250" s="20">
        <f t="shared" si="49"/>
        <v>2257362</v>
      </c>
      <c r="Y250" s="21">
        <v>0</v>
      </c>
      <c r="Z250" s="19">
        <v>0</v>
      </c>
      <c r="AA250" s="4">
        <f t="shared" si="50"/>
        <v>2257362</v>
      </c>
      <c r="AB250" s="21"/>
      <c r="AC250" s="21"/>
      <c r="AD250" s="21">
        <v>0</v>
      </c>
      <c r="AE250" s="21"/>
      <c r="AF250" s="21"/>
      <c r="AG250" s="26">
        <v>0</v>
      </c>
      <c r="AH250" s="26"/>
      <c r="AI250" s="26"/>
      <c r="AJ250" s="50">
        <f t="shared" si="55"/>
        <v>2257362</v>
      </c>
      <c r="AK250" s="52" t="str">
        <f t="shared" si="51"/>
        <v xml:space="preserve"> </v>
      </c>
      <c r="AL250" s="52" t="str">
        <f t="shared" si="52"/>
        <v xml:space="preserve"> </v>
      </c>
    </row>
    <row r="251" spans="1:38" ht="15.95" customHeight="1">
      <c r="A251" s="34" t="s">
        <v>54</v>
      </c>
      <c r="B251" s="34" t="s">
        <v>525</v>
      </c>
      <c r="C251" s="34" t="s">
        <v>215</v>
      </c>
      <c r="D251" s="34" t="s">
        <v>539</v>
      </c>
      <c r="E251" s="18">
        <v>1021.85</v>
      </c>
      <c r="F251" s="2">
        <f t="shared" si="53"/>
        <v>1626785.2</v>
      </c>
      <c r="G251" s="45">
        <v>105993.18</v>
      </c>
      <c r="H251" s="35">
        <v>57043</v>
      </c>
      <c r="I251" s="2">
        <f t="shared" si="42"/>
        <v>42782.25</v>
      </c>
      <c r="J251" s="35">
        <v>91209</v>
      </c>
      <c r="K251" s="35">
        <v>10882</v>
      </c>
      <c r="L251" s="35">
        <v>253633</v>
      </c>
      <c r="M251" s="35">
        <v>15932</v>
      </c>
      <c r="N251" s="2">
        <f t="shared" si="43"/>
        <v>520431.43</v>
      </c>
      <c r="O251" s="4">
        <f t="shared" si="44"/>
        <v>1106354</v>
      </c>
      <c r="P251" s="35">
        <v>526</v>
      </c>
      <c r="Q251" s="35">
        <v>73</v>
      </c>
      <c r="R251" s="4">
        <f t="shared" si="45"/>
        <v>53373</v>
      </c>
      <c r="S251" s="6">
        <f t="shared" si="54"/>
        <v>73706.040500000003</v>
      </c>
      <c r="T251" s="43">
        <v>6647948</v>
      </c>
      <c r="U251" s="6">
        <f t="shared" si="46"/>
        <v>6647.9480000000003</v>
      </c>
      <c r="V251" s="6">
        <f t="shared" si="47"/>
        <v>67058.092499999999</v>
      </c>
      <c r="W251" s="4">
        <f t="shared" si="48"/>
        <v>1341162</v>
      </c>
      <c r="X251" s="20">
        <f t="shared" si="49"/>
        <v>2500889</v>
      </c>
      <c r="Y251" s="21">
        <v>0</v>
      </c>
      <c r="Z251" s="19">
        <v>0</v>
      </c>
      <c r="AA251" s="4">
        <f t="shared" si="50"/>
        <v>2500889</v>
      </c>
      <c r="AB251" s="21"/>
      <c r="AC251" s="21"/>
      <c r="AD251" s="21">
        <v>0</v>
      </c>
      <c r="AE251" s="21"/>
      <c r="AF251" s="21"/>
      <c r="AG251" s="26">
        <v>0</v>
      </c>
      <c r="AH251" s="26"/>
      <c r="AI251" s="26"/>
      <c r="AJ251" s="50">
        <f t="shared" si="55"/>
        <v>2500889</v>
      </c>
      <c r="AK251" s="52" t="str">
        <f t="shared" si="51"/>
        <v xml:space="preserve"> </v>
      </c>
      <c r="AL251" s="52" t="str">
        <f t="shared" si="52"/>
        <v xml:space="preserve"> </v>
      </c>
    </row>
    <row r="252" spans="1:38" ht="15.95" customHeight="1">
      <c r="A252" s="34" t="s">
        <v>54</v>
      </c>
      <c r="B252" s="34" t="s">
        <v>525</v>
      </c>
      <c r="C252" s="34" t="s">
        <v>216</v>
      </c>
      <c r="D252" s="34" t="s">
        <v>540</v>
      </c>
      <c r="E252" s="18">
        <v>508.11</v>
      </c>
      <c r="F252" s="2">
        <f t="shared" si="53"/>
        <v>808911.12</v>
      </c>
      <c r="G252" s="45">
        <v>68350.33</v>
      </c>
      <c r="H252" s="35">
        <v>18867</v>
      </c>
      <c r="I252" s="2">
        <f t="shared" si="42"/>
        <v>14150.25</v>
      </c>
      <c r="J252" s="35">
        <v>30268</v>
      </c>
      <c r="K252" s="35">
        <v>3577</v>
      </c>
      <c r="L252" s="35">
        <v>91544</v>
      </c>
      <c r="M252" s="35">
        <v>34149</v>
      </c>
      <c r="N252" s="2">
        <f t="shared" si="43"/>
        <v>242038.58000000002</v>
      </c>
      <c r="O252" s="4">
        <f t="shared" si="44"/>
        <v>566873</v>
      </c>
      <c r="P252" s="35">
        <v>169</v>
      </c>
      <c r="Q252" s="35">
        <v>128</v>
      </c>
      <c r="R252" s="4">
        <f t="shared" si="45"/>
        <v>30068</v>
      </c>
      <c r="S252" s="6">
        <f t="shared" si="54"/>
        <v>36649.974300000002</v>
      </c>
      <c r="T252" s="43">
        <v>4172792</v>
      </c>
      <c r="U252" s="6">
        <f t="shared" si="46"/>
        <v>4172.7920000000004</v>
      </c>
      <c r="V252" s="6">
        <f t="shared" si="47"/>
        <v>32477.1823</v>
      </c>
      <c r="W252" s="4">
        <f t="shared" si="48"/>
        <v>649544</v>
      </c>
      <c r="X252" s="20">
        <f t="shared" si="49"/>
        <v>1246485</v>
      </c>
      <c r="Y252" s="21">
        <v>0</v>
      </c>
      <c r="Z252" s="19">
        <v>0</v>
      </c>
      <c r="AA252" s="4">
        <f t="shared" si="50"/>
        <v>1246485</v>
      </c>
      <c r="AB252" s="21"/>
      <c r="AC252" s="21"/>
      <c r="AD252" s="21">
        <v>0</v>
      </c>
      <c r="AE252" s="21"/>
      <c r="AF252" s="21"/>
      <c r="AG252" s="26">
        <v>0</v>
      </c>
      <c r="AH252" s="26"/>
      <c r="AI252" s="26"/>
      <c r="AJ252" s="50">
        <f t="shared" si="55"/>
        <v>1246485</v>
      </c>
      <c r="AK252" s="52" t="str">
        <f t="shared" si="51"/>
        <v xml:space="preserve"> </v>
      </c>
      <c r="AL252" s="52" t="str">
        <f t="shared" si="52"/>
        <v xml:space="preserve"> </v>
      </c>
    </row>
    <row r="253" spans="1:38" ht="15.95" customHeight="1">
      <c r="A253" s="34" t="s">
        <v>54</v>
      </c>
      <c r="B253" s="34" t="s">
        <v>525</v>
      </c>
      <c r="C253" s="34" t="s">
        <v>163</v>
      </c>
      <c r="D253" s="34" t="s">
        <v>541</v>
      </c>
      <c r="E253" s="18">
        <v>938.4</v>
      </c>
      <c r="F253" s="2">
        <f t="shared" si="53"/>
        <v>1493932.8</v>
      </c>
      <c r="G253" s="45">
        <v>122921.9</v>
      </c>
      <c r="H253" s="35">
        <v>47106</v>
      </c>
      <c r="I253" s="2">
        <f t="shared" si="42"/>
        <v>35329.5</v>
      </c>
      <c r="J253" s="35">
        <v>75481</v>
      </c>
      <c r="K253" s="35">
        <v>8949</v>
      </c>
      <c r="L253" s="35">
        <v>125688</v>
      </c>
      <c r="M253" s="35">
        <v>15668</v>
      </c>
      <c r="N253" s="2">
        <f t="shared" si="43"/>
        <v>384037.4</v>
      </c>
      <c r="O253" s="4">
        <f t="shared" si="44"/>
        <v>1109895</v>
      </c>
      <c r="P253" s="35">
        <v>522</v>
      </c>
      <c r="Q253" s="35">
        <v>33</v>
      </c>
      <c r="R253" s="4">
        <f t="shared" si="45"/>
        <v>23944</v>
      </c>
      <c r="S253" s="6">
        <f t="shared" si="54"/>
        <v>67686.792000000001</v>
      </c>
      <c r="T253" s="43">
        <v>7518159</v>
      </c>
      <c r="U253" s="6">
        <f t="shared" si="46"/>
        <v>7518.1589999999997</v>
      </c>
      <c r="V253" s="6">
        <f t="shared" si="47"/>
        <v>60168.633000000002</v>
      </c>
      <c r="W253" s="4">
        <f t="shared" si="48"/>
        <v>1203373</v>
      </c>
      <c r="X253" s="20">
        <f t="shared" si="49"/>
        <v>2337212</v>
      </c>
      <c r="Y253" s="21">
        <v>0</v>
      </c>
      <c r="Z253" s="19">
        <v>0</v>
      </c>
      <c r="AA253" s="4">
        <f t="shared" si="50"/>
        <v>2337212</v>
      </c>
      <c r="AB253" s="21"/>
      <c r="AC253" s="21"/>
      <c r="AD253" s="21">
        <v>0</v>
      </c>
      <c r="AE253" s="21"/>
      <c r="AF253" s="21"/>
      <c r="AG253" s="26">
        <v>0</v>
      </c>
      <c r="AH253" s="26"/>
      <c r="AI253" s="26"/>
      <c r="AJ253" s="50">
        <f t="shared" si="55"/>
        <v>2337212</v>
      </c>
      <c r="AK253" s="52" t="str">
        <f t="shared" si="51"/>
        <v xml:space="preserve"> </v>
      </c>
      <c r="AL253" s="52" t="str">
        <f t="shared" si="52"/>
        <v xml:space="preserve"> </v>
      </c>
    </row>
    <row r="254" spans="1:38" ht="15.95" customHeight="1">
      <c r="A254" s="34" t="s">
        <v>54</v>
      </c>
      <c r="B254" s="34" t="s">
        <v>525</v>
      </c>
      <c r="C254" s="34" t="s">
        <v>164</v>
      </c>
      <c r="D254" s="34" t="s">
        <v>542</v>
      </c>
      <c r="E254" s="18">
        <v>667.28</v>
      </c>
      <c r="F254" s="2">
        <f t="shared" si="53"/>
        <v>1062309.76</v>
      </c>
      <c r="G254" s="45">
        <v>101957.39</v>
      </c>
      <c r="H254" s="35">
        <v>35751</v>
      </c>
      <c r="I254" s="2">
        <f t="shared" si="42"/>
        <v>26813.25</v>
      </c>
      <c r="J254" s="35">
        <v>57209</v>
      </c>
      <c r="K254" s="35">
        <v>6831</v>
      </c>
      <c r="L254" s="35">
        <v>186047</v>
      </c>
      <c r="M254" s="35">
        <v>0</v>
      </c>
      <c r="N254" s="2">
        <f t="shared" si="43"/>
        <v>378857.64</v>
      </c>
      <c r="O254" s="4">
        <f t="shared" si="44"/>
        <v>683452</v>
      </c>
      <c r="P254" s="35">
        <v>8</v>
      </c>
      <c r="Q254" s="35">
        <v>84</v>
      </c>
      <c r="R254" s="4">
        <f t="shared" si="45"/>
        <v>934</v>
      </c>
      <c r="S254" s="6">
        <f t="shared" si="54"/>
        <v>48130.9064</v>
      </c>
      <c r="T254" s="43">
        <v>6424536</v>
      </c>
      <c r="U254" s="6">
        <f t="shared" si="46"/>
        <v>6424.5360000000001</v>
      </c>
      <c r="V254" s="6">
        <f t="shared" si="47"/>
        <v>41706.3704</v>
      </c>
      <c r="W254" s="4">
        <f t="shared" si="48"/>
        <v>834127</v>
      </c>
      <c r="X254" s="20">
        <f t="shared" si="49"/>
        <v>1518513</v>
      </c>
      <c r="Y254" s="21">
        <v>0</v>
      </c>
      <c r="Z254" s="19">
        <v>0</v>
      </c>
      <c r="AA254" s="4">
        <f t="shared" si="50"/>
        <v>1518513</v>
      </c>
      <c r="AB254" s="21"/>
      <c r="AC254" s="21"/>
      <c r="AD254" s="21">
        <v>0</v>
      </c>
      <c r="AE254" s="21"/>
      <c r="AF254" s="21"/>
      <c r="AG254" s="26">
        <v>0</v>
      </c>
      <c r="AH254" s="26"/>
      <c r="AI254" s="26"/>
      <c r="AJ254" s="50">
        <f t="shared" si="55"/>
        <v>1518513</v>
      </c>
      <c r="AK254" s="52" t="str">
        <f t="shared" si="51"/>
        <v xml:space="preserve"> </v>
      </c>
      <c r="AL254" s="52" t="str">
        <f t="shared" si="52"/>
        <v xml:space="preserve"> </v>
      </c>
    </row>
    <row r="255" spans="1:38" ht="15.95" customHeight="1">
      <c r="A255" s="34" t="s">
        <v>165</v>
      </c>
      <c r="B255" s="34" t="s">
        <v>543</v>
      </c>
      <c r="C255" s="34" t="s">
        <v>62</v>
      </c>
      <c r="D255" s="34" t="s">
        <v>544</v>
      </c>
      <c r="E255" s="18">
        <v>240.36</v>
      </c>
      <c r="F255" s="2">
        <f t="shared" si="53"/>
        <v>382653.12</v>
      </c>
      <c r="G255" s="45">
        <v>96731.59</v>
      </c>
      <c r="H255" s="35">
        <v>27384</v>
      </c>
      <c r="I255" s="2">
        <f t="shared" si="42"/>
        <v>20538</v>
      </c>
      <c r="J255" s="35">
        <v>17904</v>
      </c>
      <c r="K255" s="35">
        <v>0</v>
      </c>
      <c r="L255" s="35">
        <v>0</v>
      </c>
      <c r="M255" s="35">
        <v>39740</v>
      </c>
      <c r="N255" s="2">
        <f t="shared" si="43"/>
        <v>174913.59</v>
      </c>
      <c r="O255" s="4">
        <f t="shared" si="44"/>
        <v>207740</v>
      </c>
      <c r="P255" s="35">
        <v>110</v>
      </c>
      <c r="Q255" s="35">
        <v>84</v>
      </c>
      <c r="R255" s="4">
        <f t="shared" si="45"/>
        <v>12844</v>
      </c>
      <c r="S255" s="6">
        <f t="shared" si="54"/>
        <v>17337.166799999999</v>
      </c>
      <c r="T255" s="43">
        <v>5775020</v>
      </c>
      <c r="U255" s="6">
        <f t="shared" si="46"/>
        <v>5775.02</v>
      </c>
      <c r="V255" s="6">
        <f t="shared" si="47"/>
        <v>11562.146799999999</v>
      </c>
      <c r="W255" s="4">
        <f t="shared" si="48"/>
        <v>231243</v>
      </c>
      <c r="X255" s="20">
        <f t="shared" si="49"/>
        <v>451827</v>
      </c>
      <c r="Y255" s="21">
        <v>0</v>
      </c>
      <c r="Z255" s="19">
        <v>0</v>
      </c>
      <c r="AA255" s="4">
        <f t="shared" si="50"/>
        <v>451827</v>
      </c>
      <c r="AB255" s="21">
        <v>1303</v>
      </c>
      <c r="AC255" s="21"/>
      <c r="AD255" s="21">
        <v>0</v>
      </c>
      <c r="AE255" s="21"/>
      <c r="AF255" s="21"/>
      <c r="AG255" s="26">
        <v>0</v>
      </c>
      <c r="AH255" s="26"/>
      <c r="AI255" s="26"/>
      <c r="AJ255" s="50">
        <f t="shared" si="55"/>
        <v>450524</v>
      </c>
      <c r="AK255" s="52" t="str">
        <f t="shared" si="51"/>
        <v xml:space="preserve"> </v>
      </c>
      <c r="AL255" s="52" t="str">
        <f t="shared" si="52"/>
        <v xml:space="preserve"> </v>
      </c>
    </row>
    <row r="256" spans="1:38" ht="15.95" customHeight="1">
      <c r="A256" s="34" t="s">
        <v>165</v>
      </c>
      <c r="B256" s="34" t="s">
        <v>543</v>
      </c>
      <c r="C256" s="34" t="s">
        <v>51</v>
      </c>
      <c r="D256" s="34" t="s">
        <v>545</v>
      </c>
      <c r="E256" s="18">
        <v>1799.65</v>
      </c>
      <c r="F256" s="2">
        <f t="shared" si="53"/>
        <v>2865042.8000000003</v>
      </c>
      <c r="G256" s="45">
        <v>605115.06999999995</v>
      </c>
      <c r="H256" s="35">
        <v>257073</v>
      </c>
      <c r="I256" s="2">
        <f t="shared" si="42"/>
        <v>192804.75</v>
      </c>
      <c r="J256" s="35">
        <v>167629</v>
      </c>
      <c r="K256" s="35">
        <v>106649</v>
      </c>
      <c r="L256" s="35">
        <v>439914</v>
      </c>
      <c r="M256" s="35">
        <v>82373</v>
      </c>
      <c r="N256" s="2">
        <f t="shared" si="43"/>
        <v>1594484.8199999998</v>
      </c>
      <c r="O256" s="4">
        <f t="shared" si="44"/>
        <v>1270558</v>
      </c>
      <c r="P256" s="35">
        <v>1046</v>
      </c>
      <c r="Q256" s="35">
        <v>37</v>
      </c>
      <c r="R256" s="4">
        <f t="shared" si="45"/>
        <v>53796</v>
      </c>
      <c r="S256" s="6">
        <f t="shared" si="54"/>
        <v>129808.7545</v>
      </c>
      <c r="T256" s="43">
        <v>37146413</v>
      </c>
      <c r="U256" s="6">
        <f t="shared" si="46"/>
        <v>37146.413</v>
      </c>
      <c r="V256" s="6">
        <f t="shared" si="47"/>
        <v>92662.341499999995</v>
      </c>
      <c r="W256" s="4">
        <f t="shared" si="48"/>
        <v>1853247</v>
      </c>
      <c r="X256" s="20">
        <f t="shared" si="49"/>
        <v>3177601</v>
      </c>
      <c r="Y256" s="21">
        <v>0</v>
      </c>
      <c r="Z256" s="19">
        <v>0</v>
      </c>
      <c r="AA256" s="4">
        <f t="shared" si="50"/>
        <v>3177601</v>
      </c>
      <c r="AB256" s="21"/>
      <c r="AC256" s="21"/>
      <c r="AD256" s="21">
        <v>0</v>
      </c>
      <c r="AE256" s="21"/>
      <c r="AF256" s="21"/>
      <c r="AG256" s="26">
        <v>0</v>
      </c>
      <c r="AH256" s="26"/>
      <c r="AI256" s="26"/>
      <c r="AJ256" s="50">
        <f t="shared" si="55"/>
        <v>3177601</v>
      </c>
      <c r="AK256" s="52" t="str">
        <f t="shared" si="51"/>
        <v xml:space="preserve"> </v>
      </c>
      <c r="AL256" s="52" t="str">
        <f t="shared" si="52"/>
        <v xml:space="preserve"> </v>
      </c>
    </row>
    <row r="257" spans="1:38" ht="15.95" customHeight="1">
      <c r="A257" s="34" t="s">
        <v>165</v>
      </c>
      <c r="B257" s="34" t="s">
        <v>543</v>
      </c>
      <c r="C257" s="34" t="s">
        <v>96</v>
      </c>
      <c r="D257" s="34" t="s">
        <v>546</v>
      </c>
      <c r="E257" s="18">
        <v>625.66</v>
      </c>
      <c r="F257" s="2">
        <f t="shared" si="53"/>
        <v>996050.72</v>
      </c>
      <c r="G257" s="45">
        <v>239932.98</v>
      </c>
      <c r="H257" s="35">
        <v>86255</v>
      </c>
      <c r="I257" s="2">
        <f t="shared" si="42"/>
        <v>64691.25</v>
      </c>
      <c r="J257" s="35">
        <v>56253</v>
      </c>
      <c r="K257" s="35">
        <v>35511</v>
      </c>
      <c r="L257" s="35">
        <v>164621</v>
      </c>
      <c r="M257" s="35">
        <v>29696</v>
      </c>
      <c r="N257" s="2">
        <f t="shared" si="43"/>
        <v>590705.23</v>
      </c>
      <c r="O257" s="4">
        <f t="shared" si="44"/>
        <v>405345</v>
      </c>
      <c r="P257" s="35">
        <v>152</v>
      </c>
      <c r="Q257" s="35">
        <v>86</v>
      </c>
      <c r="R257" s="4">
        <f t="shared" si="45"/>
        <v>18170</v>
      </c>
      <c r="S257" s="6">
        <f t="shared" si="54"/>
        <v>45128.855799999998</v>
      </c>
      <c r="T257" s="43">
        <v>15033395</v>
      </c>
      <c r="U257" s="6">
        <f t="shared" si="46"/>
        <v>15033.395</v>
      </c>
      <c r="V257" s="6">
        <f t="shared" si="47"/>
        <v>30095.460799999997</v>
      </c>
      <c r="W257" s="4">
        <f t="shared" si="48"/>
        <v>601909</v>
      </c>
      <c r="X257" s="20">
        <f t="shared" si="49"/>
        <v>1025424</v>
      </c>
      <c r="Y257" s="21">
        <v>0</v>
      </c>
      <c r="Z257" s="19">
        <v>0</v>
      </c>
      <c r="AA257" s="4">
        <f t="shared" si="50"/>
        <v>1025424</v>
      </c>
      <c r="AB257" s="21"/>
      <c r="AC257" s="21"/>
      <c r="AD257" s="21">
        <v>0</v>
      </c>
      <c r="AE257" s="21"/>
      <c r="AF257" s="21"/>
      <c r="AG257" s="26">
        <v>0</v>
      </c>
      <c r="AH257" s="26"/>
      <c r="AI257" s="26"/>
      <c r="AJ257" s="50">
        <f t="shared" si="55"/>
        <v>1025424</v>
      </c>
      <c r="AK257" s="52" t="str">
        <f t="shared" si="51"/>
        <v xml:space="preserve"> </v>
      </c>
      <c r="AL257" s="52" t="str">
        <f t="shared" si="52"/>
        <v xml:space="preserve"> </v>
      </c>
    </row>
    <row r="258" spans="1:38" ht="15.95" customHeight="1">
      <c r="A258" s="34" t="s">
        <v>165</v>
      </c>
      <c r="B258" s="34" t="s">
        <v>543</v>
      </c>
      <c r="C258" s="34" t="s">
        <v>207</v>
      </c>
      <c r="D258" s="34" t="s">
        <v>547</v>
      </c>
      <c r="E258" s="18">
        <v>1006.41</v>
      </c>
      <c r="F258" s="2">
        <f t="shared" si="53"/>
        <v>1602204.72</v>
      </c>
      <c r="G258" s="45">
        <v>257354.56</v>
      </c>
      <c r="H258" s="35">
        <v>151118</v>
      </c>
      <c r="I258" s="2">
        <f t="shared" si="42"/>
        <v>113338.5</v>
      </c>
      <c r="J258" s="35">
        <v>98536</v>
      </c>
      <c r="K258" s="35">
        <v>62799</v>
      </c>
      <c r="L258" s="35">
        <v>263161</v>
      </c>
      <c r="M258" s="35">
        <v>98250</v>
      </c>
      <c r="N258" s="2">
        <f t="shared" si="43"/>
        <v>893439.06</v>
      </c>
      <c r="O258" s="4">
        <f t="shared" si="44"/>
        <v>708766</v>
      </c>
      <c r="P258" s="35">
        <v>535</v>
      </c>
      <c r="Q258" s="35">
        <v>62</v>
      </c>
      <c r="R258" s="4">
        <f t="shared" si="45"/>
        <v>46106</v>
      </c>
      <c r="S258" s="6">
        <f t="shared" si="54"/>
        <v>72592.353300000002</v>
      </c>
      <c r="T258" s="43">
        <v>15980044</v>
      </c>
      <c r="U258" s="6">
        <f t="shared" si="46"/>
        <v>15980.044</v>
      </c>
      <c r="V258" s="6">
        <f t="shared" si="47"/>
        <v>56612.309300000001</v>
      </c>
      <c r="W258" s="4">
        <f t="shared" si="48"/>
        <v>1132246</v>
      </c>
      <c r="X258" s="20">
        <f t="shared" si="49"/>
        <v>1887118</v>
      </c>
      <c r="Y258" s="21">
        <v>0</v>
      </c>
      <c r="Z258" s="19">
        <v>0</v>
      </c>
      <c r="AA258" s="4">
        <f t="shared" si="50"/>
        <v>1887118</v>
      </c>
      <c r="AB258" s="21"/>
      <c r="AC258" s="21"/>
      <c r="AD258" s="21">
        <v>0</v>
      </c>
      <c r="AE258" s="21"/>
      <c r="AF258" s="21"/>
      <c r="AG258" s="26">
        <v>0</v>
      </c>
      <c r="AH258" s="26"/>
      <c r="AI258" s="26"/>
      <c r="AJ258" s="50">
        <f t="shared" si="55"/>
        <v>1887118</v>
      </c>
      <c r="AK258" s="52" t="str">
        <f t="shared" si="51"/>
        <v xml:space="preserve"> </v>
      </c>
      <c r="AL258" s="52" t="str">
        <f t="shared" si="52"/>
        <v xml:space="preserve"> </v>
      </c>
    </row>
    <row r="259" spans="1:38" ht="15.95" customHeight="1">
      <c r="A259" s="34" t="s">
        <v>165</v>
      </c>
      <c r="B259" s="34" t="s">
        <v>543</v>
      </c>
      <c r="C259" s="34" t="s">
        <v>58</v>
      </c>
      <c r="D259" s="34" t="s">
        <v>548</v>
      </c>
      <c r="E259" s="18">
        <v>1281.07</v>
      </c>
      <c r="F259" s="2">
        <f t="shared" si="53"/>
        <v>2039463.44</v>
      </c>
      <c r="G259" s="45">
        <v>3411257.7</v>
      </c>
      <c r="H259" s="35">
        <v>183719</v>
      </c>
      <c r="I259" s="2">
        <f t="shared" si="42"/>
        <v>137789.25</v>
      </c>
      <c r="J259" s="35">
        <v>119779</v>
      </c>
      <c r="K259" s="35">
        <v>76792</v>
      </c>
      <c r="L259" s="35">
        <v>348990</v>
      </c>
      <c r="M259" s="35">
        <v>94543</v>
      </c>
      <c r="N259" s="2">
        <f t="shared" si="43"/>
        <v>4189150.95</v>
      </c>
      <c r="O259" s="4">
        <f t="shared" si="44"/>
        <v>0</v>
      </c>
      <c r="P259" s="35">
        <v>454</v>
      </c>
      <c r="Q259" s="35">
        <v>77</v>
      </c>
      <c r="R259" s="4">
        <f t="shared" si="45"/>
        <v>48592</v>
      </c>
      <c r="S259" s="6">
        <f t="shared" si="54"/>
        <v>92403.579100000003</v>
      </c>
      <c r="T259" s="43">
        <v>215357178</v>
      </c>
      <c r="U259" s="6">
        <f t="shared" si="46"/>
        <v>215357.17800000001</v>
      </c>
      <c r="V259" s="6">
        <f t="shared" si="47"/>
        <v>0</v>
      </c>
      <c r="W259" s="4">
        <f t="shared" si="48"/>
        <v>0</v>
      </c>
      <c r="X259" s="20">
        <f t="shared" si="49"/>
        <v>48592</v>
      </c>
      <c r="Y259" s="21">
        <v>0</v>
      </c>
      <c r="Z259" s="19">
        <v>0</v>
      </c>
      <c r="AA259" s="4">
        <f t="shared" si="50"/>
        <v>48592</v>
      </c>
      <c r="AB259" s="21"/>
      <c r="AC259" s="21"/>
      <c r="AD259" s="21">
        <v>0</v>
      </c>
      <c r="AE259" s="21"/>
      <c r="AF259" s="21">
        <v>13606</v>
      </c>
      <c r="AG259" s="26">
        <v>0</v>
      </c>
      <c r="AH259" s="26"/>
      <c r="AI259" s="26"/>
      <c r="AJ259" s="50">
        <f t="shared" si="55"/>
        <v>34986</v>
      </c>
      <c r="AK259" s="52">
        <f t="shared" si="51"/>
        <v>1</v>
      </c>
      <c r="AL259" s="52">
        <f t="shared" si="52"/>
        <v>1</v>
      </c>
    </row>
    <row r="260" spans="1:38" ht="15.95" customHeight="1">
      <c r="A260" s="34" t="s">
        <v>165</v>
      </c>
      <c r="B260" s="34" t="s">
        <v>543</v>
      </c>
      <c r="C260" s="34" t="s">
        <v>33</v>
      </c>
      <c r="D260" s="34" t="s">
        <v>549</v>
      </c>
      <c r="E260" s="18">
        <v>1321.32</v>
      </c>
      <c r="F260" s="2">
        <f t="shared" si="53"/>
        <v>2103541.44</v>
      </c>
      <c r="G260" s="45">
        <v>314037.88</v>
      </c>
      <c r="H260" s="35">
        <v>189266</v>
      </c>
      <c r="I260" s="2">
        <f t="shared" ref="I260:I323" si="56">ROUND(H260*0.75,2)</f>
        <v>141949.5</v>
      </c>
      <c r="J260" s="35">
        <v>123392</v>
      </c>
      <c r="K260" s="35">
        <v>79228</v>
      </c>
      <c r="L260" s="35">
        <v>351564</v>
      </c>
      <c r="M260" s="35">
        <v>87707</v>
      </c>
      <c r="N260" s="2">
        <f t="shared" ref="N260:N323" si="57">SUM(G260+I260+J260+K260+L260+M260)</f>
        <v>1097878.3799999999</v>
      </c>
      <c r="O260" s="4">
        <f t="shared" ref="O260:O323" si="58">IF(F260&gt;N260,ROUND(SUM(F260-N260),0),0)</f>
        <v>1005663</v>
      </c>
      <c r="P260" s="35">
        <v>673</v>
      </c>
      <c r="Q260" s="35">
        <v>66</v>
      </c>
      <c r="R260" s="4">
        <f t="shared" ref="R260:R323" si="59">ROUND(SUM(P260*Q260*1.39),0)</f>
        <v>61741</v>
      </c>
      <c r="S260" s="6">
        <f t="shared" si="54"/>
        <v>95306.811600000001</v>
      </c>
      <c r="T260" s="43">
        <v>18989046</v>
      </c>
      <c r="U260" s="6">
        <f t="shared" ref="U260:U323" si="60">ROUND(T260/1000,4)</f>
        <v>18989.045999999998</v>
      </c>
      <c r="V260" s="6">
        <f t="shared" ref="V260:V323" si="61">IF(S260-U260&lt;0,0,S260-U260)</f>
        <v>76317.765599999999</v>
      </c>
      <c r="W260" s="4">
        <f t="shared" ref="W260:W323" si="62">IF(V260&gt;0,ROUND(SUM(V260*$W$3),0),0)</f>
        <v>1526355</v>
      </c>
      <c r="X260" s="20">
        <f t="shared" ref="X260:X323" si="63">SUM(O260+R260+W260)</f>
        <v>2593759</v>
      </c>
      <c r="Y260" s="21">
        <v>0</v>
      </c>
      <c r="Z260" s="19">
        <v>0</v>
      </c>
      <c r="AA260" s="4">
        <f t="shared" ref="AA260:AA323" si="64">ROUND(X260+Z260,0)</f>
        <v>2593759</v>
      </c>
      <c r="AB260" s="21"/>
      <c r="AC260" s="21"/>
      <c r="AD260" s="21">
        <v>0</v>
      </c>
      <c r="AE260" s="21"/>
      <c r="AF260" s="21"/>
      <c r="AG260" s="26">
        <v>0</v>
      </c>
      <c r="AH260" s="26"/>
      <c r="AI260" s="26"/>
      <c r="AJ260" s="50">
        <f t="shared" si="55"/>
        <v>2593759</v>
      </c>
      <c r="AK260" s="52" t="str">
        <f t="shared" ref="AK260:AK323" si="65">IF(O260&gt;0," ",1)</f>
        <v xml:space="preserve"> </v>
      </c>
      <c r="AL260" s="52" t="str">
        <f t="shared" ref="AL260:AL323" si="66">IF(W260&gt;0," ",1)</f>
        <v xml:space="preserve"> </v>
      </c>
    </row>
    <row r="261" spans="1:38" ht="15.95" customHeight="1">
      <c r="A261" s="34" t="s">
        <v>165</v>
      </c>
      <c r="B261" s="34" t="s">
        <v>543</v>
      </c>
      <c r="C261" s="34" t="s">
        <v>166</v>
      </c>
      <c r="D261" s="34" t="s">
        <v>550</v>
      </c>
      <c r="E261" s="18">
        <v>1641.22</v>
      </c>
      <c r="F261" s="2">
        <f t="shared" ref="F261:F324" si="67">SUM(E261*$F$3)</f>
        <v>2612822.2400000002</v>
      </c>
      <c r="G261" s="45">
        <v>452880.92</v>
      </c>
      <c r="H261" s="35">
        <v>228932</v>
      </c>
      <c r="I261" s="2">
        <f t="shared" si="56"/>
        <v>171699</v>
      </c>
      <c r="J261" s="35">
        <v>149267</v>
      </c>
      <c r="K261" s="35">
        <v>95360</v>
      </c>
      <c r="L261" s="35">
        <v>405415</v>
      </c>
      <c r="M261" s="35">
        <v>183473</v>
      </c>
      <c r="N261" s="2">
        <f t="shared" si="57"/>
        <v>1458094.92</v>
      </c>
      <c r="O261" s="4">
        <f t="shared" si="58"/>
        <v>1154727</v>
      </c>
      <c r="P261" s="35">
        <v>664</v>
      </c>
      <c r="Q261" s="35">
        <v>62</v>
      </c>
      <c r="R261" s="4">
        <f t="shared" si="59"/>
        <v>57224</v>
      </c>
      <c r="S261" s="6">
        <f t="shared" ref="S261:S324" si="68">ROUND(SUM(E261*$S$3),4)</f>
        <v>118381.1986</v>
      </c>
      <c r="T261" s="43">
        <v>27528121</v>
      </c>
      <c r="U261" s="6">
        <f t="shared" si="60"/>
        <v>27528.120999999999</v>
      </c>
      <c r="V261" s="6">
        <f t="shared" si="61"/>
        <v>90853.077600000004</v>
      </c>
      <c r="W261" s="4">
        <f t="shared" si="62"/>
        <v>1817062</v>
      </c>
      <c r="X261" s="20">
        <f t="shared" si="63"/>
        <v>3029013</v>
      </c>
      <c r="Y261" s="21">
        <v>0</v>
      </c>
      <c r="Z261" s="19">
        <v>0</v>
      </c>
      <c r="AA261" s="4">
        <f t="shared" si="64"/>
        <v>3029013</v>
      </c>
      <c r="AB261" s="21"/>
      <c r="AC261" s="21"/>
      <c r="AD261" s="21">
        <v>0</v>
      </c>
      <c r="AE261" s="21"/>
      <c r="AF261" s="21"/>
      <c r="AG261" s="26">
        <v>0</v>
      </c>
      <c r="AH261" s="26"/>
      <c r="AI261" s="26"/>
      <c r="AJ261" s="50">
        <f t="shared" ref="AJ261:AJ324" si="69">SUM(AA261-AB261-AC261-AD261-AE261-AF261+AG261-AH261+AI261)</f>
        <v>3029013</v>
      </c>
      <c r="AK261" s="52" t="str">
        <f t="shared" si="65"/>
        <v xml:space="preserve"> </v>
      </c>
      <c r="AL261" s="52" t="str">
        <f t="shared" si="66"/>
        <v xml:space="preserve"> </v>
      </c>
    </row>
    <row r="262" spans="1:38" ht="15.95" customHeight="1">
      <c r="A262" s="34" t="s">
        <v>165</v>
      </c>
      <c r="B262" s="34" t="s">
        <v>543</v>
      </c>
      <c r="C262" s="34" t="s">
        <v>97</v>
      </c>
      <c r="D262" s="34" t="s">
        <v>551</v>
      </c>
      <c r="E262" s="18">
        <v>393.91</v>
      </c>
      <c r="F262" s="2">
        <f t="shared" si="67"/>
        <v>627104.72000000009</v>
      </c>
      <c r="G262" s="45">
        <v>96090.38</v>
      </c>
      <c r="H262" s="35">
        <v>47945</v>
      </c>
      <c r="I262" s="2">
        <f t="shared" si="56"/>
        <v>35958.75</v>
      </c>
      <c r="J262" s="35">
        <v>31253</v>
      </c>
      <c r="K262" s="35">
        <v>20223</v>
      </c>
      <c r="L262" s="35">
        <v>94000</v>
      </c>
      <c r="M262" s="35">
        <v>65778</v>
      </c>
      <c r="N262" s="2">
        <f t="shared" si="57"/>
        <v>343303.13</v>
      </c>
      <c r="O262" s="4">
        <f t="shared" si="58"/>
        <v>283802</v>
      </c>
      <c r="P262" s="35">
        <v>118</v>
      </c>
      <c r="Q262" s="35">
        <v>79</v>
      </c>
      <c r="R262" s="4">
        <f t="shared" si="59"/>
        <v>12958</v>
      </c>
      <c r="S262" s="6">
        <f t="shared" si="68"/>
        <v>28412.728299999999</v>
      </c>
      <c r="T262" s="43">
        <v>5848471</v>
      </c>
      <c r="U262" s="6">
        <f t="shared" si="60"/>
        <v>5848.4709999999995</v>
      </c>
      <c r="V262" s="6">
        <f t="shared" si="61"/>
        <v>22564.257299999997</v>
      </c>
      <c r="W262" s="4">
        <f t="shared" si="62"/>
        <v>451285</v>
      </c>
      <c r="X262" s="20">
        <f t="shared" si="63"/>
        <v>748045</v>
      </c>
      <c r="Y262" s="21">
        <v>0</v>
      </c>
      <c r="Z262" s="19">
        <v>0</v>
      </c>
      <c r="AA262" s="4">
        <f t="shared" si="64"/>
        <v>748045</v>
      </c>
      <c r="AB262" s="21"/>
      <c r="AC262" s="21"/>
      <c r="AD262" s="21">
        <v>0</v>
      </c>
      <c r="AE262" s="21"/>
      <c r="AF262" s="21"/>
      <c r="AG262" s="26">
        <v>0</v>
      </c>
      <c r="AH262" s="26"/>
      <c r="AI262" s="26"/>
      <c r="AJ262" s="50">
        <f t="shared" si="69"/>
        <v>748045</v>
      </c>
      <c r="AK262" s="52" t="str">
        <f t="shared" si="65"/>
        <v xml:space="preserve"> </v>
      </c>
      <c r="AL262" s="52" t="str">
        <f t="shared" si="66"/>
        <v xml:space="preserve"> </v>
      </c>
    </row>
    <row r="263" spans="1:38" ht="15.95" customHeight="1">
      <c r="A263" s="34" t="s">
        <v>165</v>
      </c>
      <c r="B263" s="34" t="s">
        <v>543</v>
      </c>
      <c r="C263" s="34" t="s">
        <v>167</v>
      </c>
      <c r="D263" s="34" t="s">
        <v>552</v>
      </c>
      <c r="E263" s="18">
        <v>678.46</v>
      </c>
      <c r="F263" s="2">
        <f t="shared" si="67"/>
        <v>1080108.32</v>
      </c>
      <c r="G263" s="45">
        <v>112389.74</v>
      </c>
      <c r="H263" s="35">
        <v>97851</v>
      </c>
      <c r="I263" s="2">
        <f t="shared" si="56"/>
        <v>73388.25</v>
      </c>
      <c r="J263" s="35">
        <v>63795</v>
      </c>
      <c r="K263" s="35">
        <v>40937</v>
      </c>
      <c r="L263" s="35">
        <v>128728</v>
      </c>
      <c r="M263" s="35">
        <v>30620</v>
      </c>
      <c r="N263" s="2">
        <f t="shared" si="57"/>
        <v>449857.99</v>
      </c>
      <c r="O263" s="4">
        <f t="shared" si="58"/>
        <v>630250</v>
      </c>
      <c r="P263" s="35">
        <v>267</v>
      </c>
      <c r="Q263" s="35">
        <v>62</v>
      </c>
      <c r="R263" s="4">
        <f t="shared" si="59"/>
        <v>23010</v>
      </c>
      <c r="S263" s="6">
        <f t="shared" si="68"/>
        <v>48937.319799999997</v>
      </c>
      <c r="T263" s="43">
        <v>6646348</v>
      </c>
      <c r="U263" s="6">
        <f t="shared" si="60"/>
        <v>6646.348</v>
      </c>
      <c r="V263" s="6">
        <f t="shared" si="61"/>
        <v>42290.971799999999</v>
      </c>
      <c r="W263" s="4">
        <f t="shared" si="62"/>
        <v>845819</v>
      </c>
      <c r="X263" s="20">
        <f t="shared" si="63"/>
        <v>1499079</v>
      </c>
      <c r="Y263" s="21">
        <v>0</v>
      </c>
      <c r="Z263" s="19">
        <v>0</v>
      </c>
      <c r="AA263" s="4">
        <f t="shared" si="64"/>
        <v>1499079</v>
      </c>
      <c r="AB263" s="21"/>
      <c r="AC263" s="21"/>
      <c r="AD263" s="21">
        <v>0</v>
      </c>
      <c r="AE263" s="21"/>
      <c r="AF263" s="21"/>
      <c r="AG263" s="26">
        <v>0</v>
      </c>
      <c r="AH263" s="26"/>
      <c r="AI263" s="26"/>
      <c r="AJ263" s="50">
        <f t="shared" si="69"/>
        <v>1499079</v>
      </c>
      <c r="AK263" s="52" t="str">
        <f t="shared" si="65"/>
        <v xml:space="preserve"> </v>
      </c>
      <c r="AL263" s="52" t="str">
        <f t="shared" si="66"/>
        <v xml:space="preserve"> </v>
      </c>
    </row>
    <row r="264" spans="1:38" ht="15.95" customHeight="1">
      <c r="A264" s="34" t="s">
        <v>63</v>
      </c>
      <c r="B264" s="34" t="s">
        <v>553</v>
      </c>
      <c r="C264" s="34" t="s">
        <v>51</v>
      </c>
      <c r="D264" s="34" t="s">
        <v>554</v>
      </c>
      <c r="E264" s="18">
        <v>5316.62</v>
      </c>
      <c r="F264" s="2">
        <f t="shared" si="67"/>
        <v>8464059.0399999991</v>
      </c>
      <c r="G264" s="45">
        <v>2026875.95</v>
      </c>
      <c r="H264" s="35">
        <v>611160</v>
      </c>
      <c r="I264" s="2">
        <f t="shared" si="56"/>
        <v>458370</v>
      </c>
      <c r="J264" s="35">
        <v>502214</v>
      </c>
      <c r="K264" s="35">
        <v>1435606</v>
      </c>
      <c r="L264" s="35">
        <v>1424381</v>
      </c>
      <c r="M264" s="35">
        <v>96714</v>
      </c>
      <c r="N264" s="2">
        <f t="shared" si="57"/>
        <v>5944160.9500000002</v>
      </c>
      <c r="O264" s="4">
        <f t="shared" si="58"/>
        <v>2519898</v>
      </c>
      <c r="P264" s="35">
        <v>1785</v>
      </c>
      <c r="Q264" s="35">
        <v>42</v>
      </c>
      <c r="R264" s="4">
        <f t="shared" si="59"/>
        <v>104208</v>
      </c>
      <c r="S264" s="6">
        <f t="shared" si="68"/>
        <v>383487.80060000002</v>
      </c>
      <c r="T264" s="43">
        <v>127959340</v>
      </c>
      <c r="U264" s="6">
        <f t="shared" si="60"/>
        <v>127959.34</v>
      </c>
      <c r="V264" s="6">
        <f t="shared" si="61"/>
        <v>255528.46060000002</v>
      </c>
      <c r="W264" s="4">
        <f t="shared" si="62"/>
        <v>5110569</v>
      </c>
      <c r="X264" s="20">
        <f t="shared" si="63"/>
        <v>7734675</v>
      </c>
      <c r="Y264" s="21">
        <v>0</v>
      </c>
      <c r="Z264" s="19">
        <v>0</v>
      </c>
      <c r="AA264" s="4">
        <f t="shared" si="64"/>
        <v>7734675</v>
      </c>
      <c r="AB264" s="21"/>
      <c r="AC264" s="21"/>
      <c r="AD264" s="21">
        <v>0</v>
      </c>
      <c r="AE264" s="21"/>
      <c r="AF264" s="21"/>
      <c r="AG264" s="26">
        <v>0</v>
      </c>
      <c r="AH264" s="26"/>
      <c r="AI264" s="26"/>
      <c r="AJ264" s="50">
        <f t="shared" si="69"/>
        <v>7734675</v>
      </c>
      <c r="AK264" s="52" t="str">
        <f t="shared" si="65"/>
        <v xml:space="preserve"> </v>
      </c>
      <c r="AL264" s="52" t="str">
        <f t="shared" si="66"/>
        <v xml:space="preserve"> </v>
      </c>
    </row>
    <row r="265" spans="1:38" ht="15.95" customHeight="1">
      <c r="A265" s="34" t="s">
        <v>63</v>
      </c>
      <c r="B265" s="34" t="s">
        <v>553</v>
      </c>
      <c r="C265" s="34" t="s">
        <v>190</v>
      </c>
      <c r="D265" s="34" t="s">
        <v>555</v>
      </c>
      <c r="E265" s="18">
        <v>1031.2</v>
      </c>
      <c r="F265" s="2">
        <f t="shared" si="67"/>
        <v>1641670.4000000001</v>
      </c>
      <c r="G265" s="45">
        <v>394106.44</v>
      </c>
      <c r="H265" s="35">
        <v>116846</v>
      </c>
      <c r="I265" s="2">
        <f t="shared" si="56"/>
        <v>87634.5</v>
      </c>
      <c r="J265" s="35">
        <v>95662</v>
      </c>
      <c r="K265" s="35">
        <v>273145</v>
      </c>
      <c r="L265" s="35">
        <v>271983</v>
      </c>
      <c r="M265" s="35">
        <v>58003</v>
      </c>
      <c r="N265" s="2">
        <f t="shared" si="57"/>
        <v>1180533.94</v>
      </c>
      <c r="O265" s="4">
        <f t="shared" si="58"/>
        <v>461136</v>
      </c>
      <c r="P265" s="35">
        <v>502</v>
      </c>
      <c r="Q265" s="35">
        <v>70</v>
      </c>
      <c r="R265" s="4">
        <f t="shared" si="59"/>
        <v>48845</v>
      </c>
      <c r="S265" s="6">
        <f t="shared" si="68"/>
        <v>74380.456000000006</v>
      </c>
      <c r="T265" s="43">
        <v>24733607</v>
      </c>
      <c r="U265" s="6">
        <f t="shared" si="60"/>
        <v>24733.607</v>
      </c>
      <c r="V265" s="6">
        <f t="shared" si="61"/>
        <v>49646.849000000002</v>
      </c>
      <c r="W265" s="4">
        <f t="shared" si="62"/>
        <v>992937</v>
      </c>
      <c r="X265" s="20">
        <f t="shared" si="63"/>
        <v>1502918</v>
      </c>
      <c r="Y265" s="21">
        <v>0</v>
      </c>
      <c r="Z265" s="19">
        <v>0</v>
      </c>
      <c r="AA265" s="4">
        <f t="shared" si="64"/>
        <v>1502918</v>
      </c>
      <c r="AB265" s="21"/>
      <c r="AC265" s="21"/>
      <c r="AD265" s="21">
        <v>0</v>
      </c>
      <c r="AE265" s="21"/>
      <c r="AF265" s="21"/>
      <c r="AG265" s="26">
        <v>0</v>
      </c>
      <c r="AH265" s="26"/>
      <c r="AI265" s="26"/>
      <c r="AJ265" s="50">
        <f t="shared" si="69"/>
        <v>1502918</v>
      </c>
      <c r="AK265" s="52" t="str">
        <f t="shared" si="65"/>
        <v xml:space="preserve"> </v>
      </c>
      <c r="AL265" s="52" t="str">
        <f t="shared" si="66"/>
        <v xml:space="preserve"> </v>
      </c>
    </row>
    <row r="266" spans="1:38" ht="15.95" customHeight="1">
      <c r="A266" s="34" t="s">
        <v>63</v>
      </c>
      <c r="B266" s="34" t="s">
        <v>553</v>
      </c>
      <c r="C266" s="34" t="s">
        <v>96</v>
      </c>
      <c r="D266" s="34" t="s">
        <v>556</v>
      </c>
      <c r="E266" s="18">
        <v>491.93</v>
      </c>
      <c r="F266" s="2">
        <f t="shared" si="67"/>
        <v>783152.56</v>
      </c>
      <c r="G266" s="45">
        <v>486939.89</v>
      </c>
      <c r="H266" s="35">
        <v>42513</v>
      </c>
      <c r="I266" s="2">
        <f t="shared" si="56"/>
        <v>31884.75</v>
      </c>
      <c r="J266" s="35">
        <v>34775</v>
      </c>
      <c r="K266" s="35">
        <v>99894</v>
      </c>
      <c r="L266" s="35">
        <v>108719</v>
      </c>
      <c r="M266" s="35">
        <v>193644</v>
      </c>
      <c r="N266" s="2">
        <f t="shared" si="57"/>
        <v>955856.64</v>
      </c>
      <c r="O266" s="4">
        <f t="shared" si="58"/>
        <v>0</v>
      </c>
      <c r="P266" s="35">
        <v>199</v>
      </c>
      <c r="Q266" s="35">
        <v>103</v>
      </c>
      <c r="R266" s="4">
        <f t="shared" si="59"/>
        <v>28491</v>
      </c>
      <c r="S266" s="6">
        <f t="shared" si="68"/>
        <v>35482.910900000003</v>
      </c>
      <c r="T266" s="43">
        <v>29835122</v>
      </c>
      <c r="U266" s="6">
        <f t="shared" si="60"/>
        <v>29835.121999999999</v>
      </c>
      <c r="V266" s="6">
        <f t="shared" si="61"/>
        <v>5647.7889000000032</v>
      </c>
      <c r="W266" s="4">
        <f t="shared" si="62"/>
        <v>112956</v>
      </c>
      <c r="X266" s="20">
        <f t="shared" si="63"/>
        <v>141447</v>
      </c>
      <c r="Y266" s="21">
        <v>0</v>
      </c>
      <c r="Z266" s="19">
        <v>0</v>
      </c>
      <c r="AA266" s="4">
        <f t="shared" si="64"/>
        <v>141447</v>
      </c>
      <c r="AB266" s="21"/>
      <c r="AC266" s="21"/>
      <c r="AD266" s="21">
        <v>0</v>
      </c>
      <c r="AE266" s="21"/>
      <c r="AF266" s="21"/>
      <c r="AG266" s="26">
        <v>0</v>
      </c>
      <c r="AH266" s="26"/>
      <c r="AI266" s="26"/>
      <c r="AJ266" s="50">
        <f t="shared" si="69"/>
        <v>141447</v>
      </c>
      <c r="AK266" s="52">
        <f t="shared" si="65"/>
        <v>1</v>
      </c>
      <c r="AL266" s="52" t="str">
        <f t="shared" si="66"/>
        <v xml:space="preserve"> </v>
      </c>
    </row>
    <row r="267" spans="1:38" ht="15.95" customHeight="1">
      <c r="A267" s="34" t="s">
        <v>63</v>
      </c>
      <c r="B267" s="34" t="s">
        <v>553</v>
      </c>
      <c r="C267" s="34" t="s">
        <v>38</v>
      </c>
      <c r="D267" s="34" t="s">
        <v>557</v>
      </c>
      <c r="E267" s="18">
        <v>607.84</v>
      </c>
      <c r="F267" s="2">
        <f t="shared" si="67"/>
        <v>967681.28</v>
      </c>
      <c r="G267" s="45">
        <v>326809.56</v>
      </c>
      <c r="H267" s="35">
        <v>50765</v>
      </c>
      <c r="I267" s="2">
        <f t="shared" si="56"/>
        <v>38073.75</v>
      </c>
      <c r="J267" s="35">
        <v>41499</v>
      </c>
      <c r="K267" s="35">
        <v>119696</v>
      </c>
      <c r="L267" s="35">
        <v>148138</v>
      </c>
      <c r="M267" s="35">
        <v>249490</v>
      </c>
      <c r="N267" s="2">
        <f t="shared" si="57"/>
        <v>923706.31</v>
      </c>
      <c r="O267" s="4">
        <f t="shared" si="58"/>
        <v>43975</v>
      </c>
      <c r="P267" s="35">
        <v>247</v>
      </c>
      <c r="Q267" s="35">
        <v>90</v>
      </c>
      <c r="R267" s="4">
        <f t="shared" si="59"/>
        <v>30900</v>
      </c>
      <c r="S267" s="6">
        <f t="shared" si="68"/>
        <v>43843.499199999998</v>
      </c>
      <c r="T267" s="43">
        <v>19330344</v>
      </c>
      <c r="U267" s="6">
        <f t="shared" si="60"/>
        <v>19330.344000000001</v>
      </c>
      <c r="V267" s="6">
        <f t="shared" si="61"/>
        <v>24513.155199999997</v>
      </c>
      <c r="W267" s="4">
        <f t="shared" si="62"/>
        <v>490263</v>
      </c>
      <c r="X267" s="20">
        <f t="shared" si="63"/>
        <v>565138</v>
      </c>
      <c r="Y267" s="21">
        <v>0</v>
      </c>
      <c r="Z267" s="19">
        <v>0</v>
      </c>
      <c r="AA267" s="4">
        <f t="shared" si="64"/>
        <v>565138</v>
      </c>
      <c r="AB267" s="21"/>
      <c r="AC267" s="21"/>
      <c r="AD267" s="21">
        <v>0</v>
      </c>
      <c r="AE267" s="21"/>
      <c r="AF267" s="21"/>
      <c r="AG267" s="26">
        <v>0</v>
      </c>
      <c r="AH267" s="26"/>
      <c r="AI267" s="26"/>
      <c r="AJ267" s="50">
        <f t="shared" si="69"/>
        <v>565138</v>
      </c>
      <c r="AK267" s="52" t="str">
        <f t="shared" si="65"/>
        <v xml:space="preserve"> </v>
      </c>
      <c r="AL267" s="52" t="str">
        <f t="shared" si="66"/>
        <v xml:space="preserve"> </v>
      </c>
    </row>
    <row r="268" spans="1:38" ht="15.95" customHeight="1">
      <c r="A268" s="34" t="s">
        <v>196</v>
      </c>
      <c r="B268" s="34" t="s">
        <v>558</v>
      </c>
      <c r="C268" s="34" t="s">
        <v>158</v>
      </c>
      <c r="D268" s="34" t="s">
        <v>559</v>
      </c>
      <c r="E268" s="18">
        <v>261.47000000000003</v>
      </c>
      <c r="F268" s="2">
        <f t="shared" si="67"/>
        <v>416260.24000000005</v>
      </c>
      <c r="G268" s="45">
        <v>106328.25</v>
      </c>
      <c r="H268" s="35">
        <v>26957</v>
      </c>
      <c r="I268" s="2">
        <f t="shared" si="56"/>
        <v>20217.75</v>
      </c>
      <c r="J268" s="35">
        <v>17070</v>
      </c>
      <c r="K268" s="35">
        <v>0</v>
      </c>
      <c r="L268" s="35">
        <v>0</v>
      </c>
      <c r="M268" s="35">
        <v>26923</v>
      </c>
      <c r="N268" s="2">
        <f t="shared" si="57"/>
        <v>170539</v>
      </c>
      <c r="O268" s="4">
        <f t="shared" si="58"/>
        <v>245721</v>
      </c>
      <c r="P268" s="35">
        <v>117</v>
      </c>
      <c r="Q268" s="35">
        <v>79</v>
      </c>
      <c r="R268" s="4">
        <f t="shared" si="59"/>
        <v>12848</v>
      </c>
      <c r="S268" s="6">
        <f t="shared" si="68"/>
        <v>18859.831099999999</v>
      </c>
      <c r="T268" s="43">
        <v>6519206</v>
      </c>
      <c r="U268" s="6">
        <f t="shared" si="60"/>
        <v>6519.2060000000001</v>
      </c>
      <c r="V268" s="6">
        <f t="shared" si="61"/>
        <v>12340.625099999999</v>
      </c>
      <c r="W268" s="4">
        <f t="shared" si="62"/>
        <v>246813</v>
      </c>
      <c r="X268" s="20">
        <f t="shared" si="63"/>
        <v>505382</v>
      </c>
      <c r="Y268" s="21">
        <v>0</v>
      </c>
      <c r="Z268" s="19">
        <v>0</v>
      </c>
      <c r="AA268" s="4">
        <f t="shared" si="64"/>
        <v>505382</v>
      </c>
      <c r="AB268" s="21"/>
      <c r="AC268" s="21"/>
      <c r="AD268" s="21">
        <v>0</v>
      </c>
      <c r="AE268" s="21"/>
      <c r="AF268" s="21"/>
      <c r="AG268" s="26">
        <v>0</v>
      </c>
      <c r="AH268" s="26"/>
      <c r="AI268" s="26"/>
      <c r="AJ268" s="50">
        <f t="shared" si="69"/>
        <v>505382</v>
      </c>
      <c r="AK268" s="52" t="str">
        <f t="shared" si="65"/>
        <v xml:space="preserve"> </v>
      </c>
      <c r="AL268" s="52" t="str">
        <f t="shared" si="66"/>
        <v xml:space="preserve"> </v>
      </c>
    </row>
    <row r="269" spans="1:38" ht="15.95" customHeight="1">
      <c r="A269" s="34" t="s">
        <v>196</v>
      </c>
      <c r="B269" s="34" t="s">
        <v>558</v>
      </c>
      <c r="C269" s="34" t="s">
        <v>207</v>
      </c>
      <c r="D269" s="34" t="s">
        <v>560</v>
      </c>
      <c r="E269" s="18">
        <v>625.38</v>
      </c>
      <c r="F269" s="2">
        <f t="shared" si="67"/>
        <v>995604.96</v>
      </c>
      <c r="G269" s="45">
        <v>586583.41</v>
      </c>
      <c r="H269" s="35">
        <v>123523</v>
      </c>
      <c r="I269" s="2">
        <f t="shared" si="56"/>
        <v>92642.25</v>
      </c>
      <c r="J269" s="35">
        <v>43932</v>
      </c>
      <c r="K269" s="35">
        <v>81298</v>
      </c>
      <c r="L269" s="35">
        <v>118489</v>
      </c>
      <c r="M269" s="35">
        <v>63953</v>
      </c>
      <c r="N269" s="2">
        <f t="shared" si="57"/>
        <v>986897.66</v>
      </c>
      <c r="O269" s="4">
        <f t="shared" si="58"/>
        <v>8707</v>
      </c>
      <c r="P269" s="35">
        <v>275</v>
      </c>
      <c r="Q269" s="35">
        <v>64</v>
      </c>
      <c r="R269" s="4">
        <f t="shared" si="59"/>
        <v>24464</v>
      </c>
      <c r="S269" s="6">
        <f t="shared" si="68"/>
        <v>45108.659399999997</v>
      </c>
      <c r="T269" s="43">
        <v>36164205</v>
      </c>
      <c r="U269" s="6">
        <f t="shared" si="60"/>
        <v>36164.205000000002</v>
      </c>
      <c r="V269" s="6">
        <f t="shared" si="61"/>
        <v>8944.4543999999951</v>
      </c>
      <c r="W269" s="4">
        <f t="shared" si="62"/>
        <v>178889</v>
      </c>
      <c r="X269" s="20">
        <f t="shared" si="63"/>
        <v>212060</v>
      </c>
      <c r="Y269" s="21">
        <v>0</v>
      </c>
      <c r="Z269" s="19">
        <v>0</v>
      </c>
      <c r="AA269" s="4">
        <f t="shared" si="64"/>
        <v>212060</v>
      </c>
      <c r="AB269" s="21"/>
      <c r="AC269" s="21"/>
      <c r="AD269" s="21">
        <v>0</v>
      </c>
      <c r="AE269" s="21"/>
      <c r="AF269" s="21"/>
      <c r="AG269" s="26">
        <v>0</v>
      </c>
      <c r="AH269" s="26"/>
      <c r="AI269" s="26"/>
      <c r="AJ269" s="50">
        <f t="shared" si="69"/>
        <v>212060</v>
      </c>
      <c r="AK269" s="52" t="str">
        <f t="shared" si="65"/>
        <v xml:space="preserve"> </v>
      </c>
      <c r="AL269" s="52" t="str">
        <f t="shared" si="66"/>
        <v xml:space="preserve"> </v>
      </c>
    </row>
    <row r="270" spans="1:38" ht="15.95" customHeight="1">
      <c r="A270" s="34" t="s">
        <v>196</v>
      </c>
      <c r="B270" s="34" t="s">
        <v>558</v>
      </c>
      <c r="C270" s="34" t="s">
        <v>222</v>
      </c>
      <c r="D270" s="34" t="s">
        <v>561</v>
      </c>
      <c r="E270" s="18">
        <v>643.24</v>
      </c>
      <c r="F270" s="2">
        <f t="shared" si="67"/>
        <v>1024038.08</v>
      </c>
      <c r="G270" s="45">
        <v>376461.58</v>
      </c>
      <c r="H270" s="35">
        <v>77305</v>
      </c>
      <c r="I270" s="2">
        <f t="shared" si="56"/>
        <v>57978.75</v>
      </c>
      <c r="J270" s="35">
        <v>47451</v>
      </c>
      <c r="K270" s="35">
        <v>88055</v>
      </c>
      <c r="L270" s="35">
        <v>128503</v>
      </c>
      <c r="M270" s="35">
        <v>219721</v>
      </c>
      <c r="N270" s="2">
        <f t="shared" si="57"/>
        <v>918170.33000000007</v>
      </c>
      <c r="O270" s="4">
        <f t="shared" si="58"/>
        <v>105868</v>
      </c>
      <c r="P270" s="35">
        <v>302</v>
      </c>
      <c r="Q270" s="35">
        <v>92</v>
      </c>
      <c r="R270" s="4">
        <f t="shared" si="59"/>
        <v>38620</v>
      </c>
      <c r="S270" s="6">
        <f t="shared" si="68"/>
        <v>46396.9012</v>
      </c>
      <c r="T270" s="43">
        <v>22118777</v>
      </c>
      <c r="U270" s="6">
        <f t="shared" si="60"/>
        <v>22118.776999999998</v>
      </c>
      <c r="V270" s="6">
        <f t="shared" si="61"/>
        <v>24278.124200000002</v>
      </c>
      <c r="W270" s="4">
        <f t="shared" si="62"/>
        <v>485562</v>
      </c>
      <c r="X270" s="20">
        <f t="shared" si="63"/>
        <v>630050</v>
      </c>
      <c r="Y270" s="21">
        <v>0</v>
      </c>
      <c r="Z270" s="19">
        <v>0</v>
      </c>
      <c r="AA270" s="4">
        <f t="shared" si="64"/>
        <v>630050</v>
      </c>
      <c r="AB270" s="21"/>
      <c r="AC270" s="21"/>
      <c r="AD270" s="21">
        <v>0</v>
      </c>
      <c r="AE270" s="21"/>
      <c r="AF270" s="21"/>
      <c r="AG270" s="26">
        <v>0</v>
      </c>
      <c r="AH270" s="26"/>
      <c r="AI270" s="26"/>
      <c r="AJ270" s="50">
        <f t="shared" si="69"/>
        <v>630050</v>
      </c>
      <c r="AK270" s="52" t="str">
        <f t="shared" si="65"/>
        <v xml:space="preserve"> </v>
      </c>
      <c r="AL270" s="52" t="str">
        <f t="shared" si="66"/>
        <v xml:space="preserve"> </v>
      </c>
    </row>
    <row r="271" spans="1:38" ht="15.95" customHeight="1">
      <c r="A271" s="34" t="s">
        <v>196</v>
      </c>
      <c r="B271" s="34" t="s">
        <v>558</v>
      </c>
      <c r="C271" s="34" t="s">
        <v>13</v>
      </c>
      <c r="D271" s="34" t="s">
        <v>562</v>
      </c>
      <c r="E271" s="18">
        <v>1731.01</v>
      </c>
      <c r="F271" s="2">
        <f t="shared" si="67"/>
        <v>2755767.92</v>
      </c>
      <c r="G271" s="45">
        <v>417899.4</v>
      </c>
      <c r="H271" s="35">
        <v>98642</v>
      </c>
      <c r="I271" s="2">
        <f t="shared" si="56"/>
        <v>73981.5</v>
      </c>
      <c r="J271" s="35">
        <v>151932</v>
      </c>
      <c r="K271" s="35">
        <v>281646</v>
      </c>
      <c r="L271" s="35">
        <v>359472</v>
      </c>
      <c r="M271" s="35">
        <v>142570</v>
      </c>
      <c r="N271" s="2">
        <f t="shared" si="57"/>
        <v>1427500.9</v>
      </c>
      <c r="O271" s="4">
        <f t="shared" si="58"/>
        <v>1328267</v>
      </c>
      <c r="P271" s="35">
        <v>884</v>
      </c>
      <c r="Q271" s="35">
        <v>59</v>
      </c>
      <c r="R271" s="4">
        <f t="shared" si="59"/>
        <v>72497</v>
      </c>
      <c r="S271" s="6">
        <f t="shared" si="68"/>
        <v>124857.7513</v>
      </c>
      <c r="T271" s="43">
        <v>26617796</v>
      </c>
      <c r="U271" s="6">
        <f t="shared" si="60"/>
        <v>26617.795999999998</v>
      </c>
      <c r="V271" s="6">
        <f t="shared" si="61"/>
        <v>98239.955300000001</v>
      </c>
      <c r="W271" s="4">
        <f t="shared" si="62"/>
        <v>1964799</v>
      </c>
      <c r="X271" s="20">
        <f t="shared" si="63"/>
        <v>3365563</v>
      </c>
      <c r="Y271" s="21">
        <v>0</v>
      </c>
      <c r="Z271" s="19">
        <v>0</v>
      </c>
      <c r="AA271" s="4">
        <f t="shared" si="64"/>
        <v>3365563</v>
      </c>
      <c r="AB271" s="21"/>
      <c r="AC271" s="21"/>
      <c r="AD271" s="21">
        <v>0</v>
      </c>
      <c r="AE271" s="21"/>
      <c r="AF271" s="21"/>
      <c r="AG271" s="26">
        <v>0</v>
      </c>
      <c r="AH271" s="26"/>
      <c r="AI271" s="26"/>
      <c r="AJ271" s="50">
        <f t="shared" si="69"/>
        <v>3365563</v>
      </c>
      <c r="AK271" s="52" t="str">
        <f t="shared" si="65"/>
        <v xml:space="preserve"> </v>
      </c>
      <c r="AL271" s="52" t="str">
        <f t="shared" si="66"/>
        <v xml:space="preserve"> </v>
      </c>
    </row>
    <row r="272" spans="1:38" ht="15.95" customHeight="1">
      <c r="A272" s="34" t="s">
        <v>34</v>
      </c>
      <c r="B272" s="34" t="s">
        <v>563</v>
      </c>
      <c r="C272" s="34" t="s">
        <v>51</v>
      </c>
      <c r="D272" s="34" t="s">
        <v>564</v>
      </c>
      <c r="E272" s="18">
        <v>644.08000000000004</v>
      </c>
      <c r="F272" s="2">
        <f t="shared" si="67"/>
        <v>1025375.3600000001</v>
      </c>
      <c r="G272" s="45">
        <v>324487.31</v>
      </c>
      <c r="H272" s="35">
        <v>100338</v>
      </c>
      <c r="I272" s="2">
        <f t="shared" si="56"/>
        <v>75253.5</v>
      </c>
      <c r="J272" s="35">
        <v>60050</v>
      </c>
      <c r="K272" s="35">
        <v>324741</v>
      </c>
      <c r="L272" s="35">
        <v>154268</v>
      </c>
      <c r="M272" s="35">
        <v>151267</v>
      </c>
      <c r="N272" s="2">
        <f t="shared" si="57"/>
        <v>1090066.81</v>
      </c>
      <c r="O272" s="4">
        <f t="shared" si="58"/>
        <v>0</v>
      </c>
      <c r="P272" s="35">
        <v>257</v>
      </c>
      <c r="Q272" s="35">
        <v>84</v>
      </c>
      <c r="R272" s="4">
        <f t="shared" si="59"/>
        <v>30007</v>
      </c>
      <c r="S272" s="6">
        <f t="shared" si="68"/>
        <v>46457.490400000002</v>
      </c>
      <c r="T272" s="43">
        <v>18884985</v>
      </c>
      <c r="U272" s="6">
        <f t="shared" si="60"/>
        <v>18884.985000000001</v>
      </c>
      <c r="V272" s="6">
        <f t="shared" si="61"/>
        <v>27572.505400000002</v>
      </c>
      <c r="W272" s="4">
        <f t="shared" si="62"/>
        <v>551450</v>
      </c>
      <c r="X272" s="20">
        <f t="shared" si="63"/>
        <v>581457</v>
      </c>
      <c r="Y272" s="21">
        <v>0</v>
      </c>
      <c r="Z272" s="19">
        <v>0</v>
      </c>
      <c r="AA272" s="4">
        <f t="shared" si="64"/>
        <v>581457</v>
      </c>
      <c r="AB272" s="21"/>
      <c r="AC272" s="21"/>
      <c r="AD272" s="21">
        <v>0</v>
      </c>
      <c r="AE272" s="21"/>
      <c r="AF272" s="21"/>
      <c r="AG272" s="26">
        <v>0</v>
      </c>
      <c r="AH272" s="26"/>
      <c r="AI272" s="26"/>
      <c r="AJ272" s="50">
        <f t="shared" si="69"/>
        <v>581457</v>
      </c>
      <c r="AK272" s="52">
        <f t="shared" si="65"/>
        <v>1</v>
      </c>
      <c r="AL272" s="52" t="str">
        <f t="shared" si="66"/>
        <v xml:space="preserve"> </v>
      </c>
    </row>
    <row r="273" spans="1:38" ht="15.95" customHeight="1">
      <c r="A273" s="34" t="s">
        <v>34</v>
      </c>
      <c r="B273" s="34" t="s">
        <v>563</v>
      </c>
      <c r="C273" s="34" t="s">
        <v>207</v>
      </c>
      <c r="D273" s="34" t="s">
        <v>565</v>
      </c>
      <c r="E273" s="18">
        <v>307.36</v>
      </c>
      <c r="F273" s="2">
        <f t="shared" si="67"/>
        <v>489317.12</v>
      </c>
      <c r="G273" s="45">
        <v>321600.23</v>
      </c>
      <c r="H273" s="35">
        <v>37324</v>
      </c>
      <c r="I273" s="2">
        <f t="shared" si="56"/>
        <v>27993</v>
      </c>
      <c r="J273" s="35">
        <v>22341</v>
      </c>
      <c r="K273" s="35">
        <v>120492</v>
      </c>
      <c r="L273" s="35">
        <v>104405</v>
      </c>
      <c r="M273" s="35">
        <v>216120</v>
      </c>
      <c r="N273" s="2">
        <f t="shared" si="57"/>
        <v>812951.23</v>
      </c>
      <c r="O273" s="4">
        <f t="shared" si="58"/>
        <v>0</v>
      </c>
      <c r="P273" s="35">
        <v>90</v>
      </c>
      <c r="Q273" s="35">
        <v>145</v>
      </c>
      <c r="R273" s="4">
        <f t="shared" si="59"/>
        <v>18140</v>
      </c>
      <c r="S273" s="6">
        <f t="shared" si="68"/>
        <v>22169.876799999998</v>
      </c>
      <c r="T273" s="43">
        <v>18288317</v>
      </c>
      <c r="U273" s="6">
        <f t="shared" si="60"/>
        <v>18288.316999999999</v>
      </c>
      <c r="V273" s="6">
        <f t="shared" si="61"/>
        <v>3881.5597999999991</v>
      </c>
      <c r="W273" s="4">
        <f t="shared" si="62"/>
        <v>77631</v>
      </c>
      <c r="X273" s="20">
        <f t="shared" si="63"/>
        <v>95771</v>
      </c>
      <c r="Y273" s="21">
        <v>0</v>
      </c>
      <c r="Z273" s="19">
        <v>0</v>
      </c>
      <c r="AA273" s="4">
        <f t="shared" si="64"/>
        <v>95771</v>
      </c>
      <c r="AB273" s="21"/>
      <c r="AC273" s="21"/>
      <c r="AD273" s="21">
        <v>0</v>
      </c>
      <c r="AE273" s="21"/>
      <c r="AF273" s="21"/>
      <c r="AG273" s="26">
        <v>0</v>
      </c>
      <c r="AH273" s="26"/>
      <c r="AI273" s="26"/>
      <c r="AJ273" s="50">
        <f t="shared" si="69"/>
        <v>95771</v>
      </c>
      <c r="AK273" s="52">
        <f t="shared" si="65"/>
        <v>1</v>
      </c>
      <c r="AL273" s="52" t="str">
        <f t="shared" si="66"/>
        <v xml:space="preserve"> </v>
      </c>
    </row>
    <row r="274" spans="1:38" ht="15.95" customHeight="1">
      <c r="A274" s="34" t="s">
        <v>34</v>
      </c>
      <c r="B274" s="34" t="s">
        <v>563</v>
      </c>
      <c r="C274" s="34" t="s">
        <v>230</v>
      </c>
      <c r="D274" s="34" t="s">
        <v>566</v>
      </c>
      <c r="E274" s="18">
        <v>1371.39</v>
      </c>
      <c r="F274" s="2">
        <f t="shared" si="67"/>
        <v>2183252.8800000004</v>
      </c>
      <c r="G274" s="45">
        <v>635660.44999999995</v>
      </c>
      <c r="H274" s="35">
        <v>176926</v>
      </c>
      <c r="I274" s="2">
        <f t="shared" si="56"/>
        <v>132694.5</v>
      </c>
      <c r="J274" s="35">
        <v>105872</v>
      </c>
      <c r="K274" s="35">
        <v>573755</v>
      </c>
      <c r="L274" s="35">
        <v>350188</v>
      </c>
      <c r="M274" s="35">
        <v>150954</v>
      </c>
      <c r="N274" s="2">
        <f t="shared" si="57"/>
        <v>1949123.95</v>
      </c>
      <c r="O274" s="4">
        <f t="shared" si="58"/>
        <v>234129</v>
      </c>
      <c r="P274" s="35">
        <v>294</v>
      </c>
      <c r="Q274" s="35">
        <v>101</v>
      </c>
      <c r="R274" s="4">
        <f t="shared" si="59"/>
        <v>41275</v>
      </c>
      <c r="S274" s="6">
        <f t="shared" si="68"/>
        <v>98918.360700000005</v>
      </c>
      <c r="T274" s="43">
        <v>37858473</v>
      </c>
      <c r="U274" s="6">
        <f t="shared" si="60"/>
        <v>37858.472999999998</v>
      </c>
      <c r="V274" s="6">
        <f t="shared" si="61"/>
        <v>61059.887700000007</v>
      </c>
      <c r="W274" s="4">
        <f t="shared" si="62"/>
        <v>1221198</v>
      </c>
      <c r="X274" s="20">
        <f t="shared" si="63"/>
        <v>1496602</v>
      </c>
      <c r="Y274" s="21">
        <v>0</v>
      </c>
      <c r="Z274" s="19">
        <v>0</v>
      </c>
      <c r="AA274" s="4">
        <f t="shared" si="64"/>
        <v>1496602</v>
      </c>
      <c r="AB274" s="21"/>
      <c r="AC274" s="21"/>
      <c r="AD274" s="21">
        <v>0</v>
      </c>
      <c r="AE274" s="21"/>
      <c r="AF274" s="21"/>
      <c r="AG274" s="26">
        <v>0</v>
      </c>
      <c r="AH274" s="26"/>
      <c r="AI274" s="26"/>
      <c r="AJ274" s="50">
        <f t="shared" si="69"/>
        <v>1496602</v>
      </c>
      <c r="AK274" s="52" t="str">
        <f t="shared" si="65"/>
        <v xml:space="preserve"> </v>
      </c>
      <c r="AL274" s="52" t="str">
        <f t="shared" si="66"/>
        <v xml:space="preserve"> </v>
      </c>
    </row>
    <row r="275" spans="1:38" ht="15.95" customHeight="1">
      <c r="A275" s="34" t="s">
        <v>34</v>
      </c>
      <c r="B275" s="34" t="s">
        <v>563</v>
      </c>
      <c r="C275" s="34" t="s">
        <v>231</v>
      </c>
      <c r="D275" s="34" t="s">
        <v>567</v>
      </c>
      <c r="E275" s="18">
        <v>464.04</v>
      </c>
      <c r="F275" s="2">
        <f t="shared" si="67"/>
        <v>738751.68</v>
      </c>
      <c r="G275" s="45">
        <v>351023.21</v>
      </c>
      <c r="H275" s="35">
        <v>68294</v>
      </c>
      <c r="I275" s="2">
        <f t="shared" si="56"/>
        <v>51220.5</v>
      </c>
      <c r="J275" s="35">
        <v>40851</v>
      </c>
      <c r="K275" s="35">
        <v>222166</v>
      </c>
      <c r="L275" s="35">
        <v>196721</v>
      </c>
      <c r="M275" s="35">
        <v>45017</v>
      </c>
      <c r="N275" s="2">
        <f t="shared" si="57"/>
        <v>906998.71</v>
      </c>
      <c r="O275" s="4">
        <f t="shared" si="58"/>
        <v>0</v>
      </c>
      <c r="P275" s="35">
        <v>113</v>
      </c>
      <c r="Q275" s="35">
        <v>114</v>
      </c>
      <c r="R275" s="4">
        <f t="shared" si="59"/>
        <v>17906</v>
      </c>
      <c r="S275" s="6">
        <f t="shared" si="68"/>
        <v>33471.205199999997</v>
      </c>
      <c r="T275" s="43">
        <v>20150116</v>
      </c>
      <c r="U275" s="6">
        <f t="shared" si="60"/>
        <v>20150.116000000002</v>
      </c>
      <c r="V275" s="6">
        <f t="shared" si="61"/>
        <v>13321.089199999995</v>
      </c>
      <c r="W275" s="4">
        <f t="shared" si="62"/>
        <v>266422</v>
      </c>
      <c r="X275" s="20">
        <f t="shared" si="63"/>
        <v>284328</v>
      </c>
      <c r="Y275" s="21">
        <v>0</v>
      </c>
      <c r="Z275" s="19">
        <v>0</v>
      </c>
      <c r="AA275" s="4">
        <f t="shared" si="64"/>
        <v>284328</v>
      </c>
      <c r="AB275" s="21"/>
      <c r="AC275" s="21"/>
      <c r="AD275" s="21">
        <v>0</v>
      </c>
      <c r="AE275" s="21"/>
      <c r="AF275" s="21"/>
      <c r="AG275" s="26">
        <v>0</v>
      </c>
      <c r="AH275" s="26"/>
      <c r="AI275" s="26"/>
      <c r="AJ275" s="50">
        <f t="shared" si="69"/>
        <v>284328</v>
      </c>
      <c r="AK275" s="52">
        <f t="shared" si="65"/>
        <v>1</v>
      </c>
      <c r="AL275" s="52" t="str">
        <f t="shared" si="66"/>
        <v xml:space="preserve"> </v>
      </c>
    </row>
    <row r="276" spans="1:38" ht="15.95" customHeight="1">
      <c r="A276" s="34" t="s">
        <v>232</v>
      </c>
      <c r="B276" s="34" t="s">
        <v>568</v>
      </c>
      <c r="C276" s="34" t="s">
        <v>190</v>
      </c>
      <c r="D276" s="34" t="s">
        <v>569</v>
      </c>
      <c r="E276" s="18">
        <v>2926.19</v>
      </c>
      <c r="F276" s="2">
        <f t="shared" si="67"/>
        <v>4658494.4800000004</v>
      </c>
      <c r="G276" s="45">
        <v>967726.83</v>
      </c>
      <c r="H276" s="35">
        <v>293892</v>
      </c>
      <c r="I276" s="2">
        <f t="shared" si="56"/>
        <v>220419</v>
      </c>
      <c r="J276" s="35">
        <v>256267</v>
      </c>
      <c r="K276" s="35">
        <v>473288</v>
      </c>
      <c r="L276" s="35">
        <v>554839</v>
      </c>
      <c r="M276" s="35">
        <v>165044</v>
      </c>
      <c r="N276" s="2">
        <f t="shared" si="57"/>
        <v>2637583.83</v>
      </c>
      <c r="O276" s="4">
        <f t="shared" si="58"/>
        <v>2020911</v>
      </c>
      <c r="P276" s="35">
        <v>1120</v>
      </c>
      <c r="Q276" s="35">
        <v>64</v>
      </c>
      <c r="R276" s="4">
        <f t="shared" si="59"/>
        <v>99635</v>
      </c>
      <c r="S276" s="6">
        <f t="shared" si="68"/>
        <v>211066.08470000001</v>
      </c>
      <c r="T276" s="43">
        <v>60182017</v>
      </c>
      <c r="U276" s="6">
        <f t="shared" si="60"/>
        <v>60182.017</v>
      </c>
      <c r="V276" s="6">
        <f t="shared" si="61"/>
        <v>150884.06770000001</v>
      </c>
      <c r="W276" s="4">
        <f t="shared" si="62"/>
        <v>3017681</v>
      </c>
      <c r="X276" s="20">
        <f t="shared" si="63"/>
        <v>5138227</v>
      </c>
      <c r="Y276" s="21">
        <v>0</v>
      </c>
      <c r="Z276" s="19">
        <v>0</v>
      </c>
      <c r="AA276" s="4">
        <f t="shared" si="64"/>
        <v>5138227</v>
      </c>
      <c r="AB276" s="21"/>
      <c r="AC276" s="21"/>
      <c r="AD276" s="21">
        <v>0</v>
      </c>
      <c r="AE276" s="21"/>
      <c r="AF276" s="21"/>
      <c r="AG276" s="26">
        <v>0</v>
      </c>
      <c r="AH276" s="26"/>
      <c r="AI276" s="26"/>
      <c r="AJ276" s="50">
        <f t="shared" si="69"/>
        <v>5138227</v>
      </c>
      <c r="AK276" s="52" t="str">
        <f t="shared" si="65"/>
        <v xml:space="preserve"> </v>
      </c>
      <c r="AL276" s="52" t="str">
        <f t="shared" si="66"/>
        <v xml:space="preserve"> </v>
      </c>
    </row>
    <row r="277" spans="1:38" ht="15.95" customHeight="1">
      <c r="A277" s="34" t="s">
        <v>232</v>
      </c>
      <c r="B277" s="34" t="s">
        <v>568</v>
      </c>
      <c r="C277" s="34" t="s">
        <v>96</v>
      </c>
      <c r="D277" s="34" t="s">
        <v>570</v>
      </c>
      <c r="E277" s="18">
        <v>2000.83</v>
      </c>
      <c r="F277" s="2">
        <f t="shared" si="67"/>
        <v>3185321.36</v>
      </c>
      <c r="G277" s="45">
        <v>988521.27</v>
      </c>
      <c r="H277" s="35">
        <v>197300</v>
      </c>
      <c r="I277" s="2">
        <f t="shared" si="56"/>
        <v>147975</v>
      </c>
      <c r="J277" s="35">
        <v>172301</v>
      </c>
      <c r="K277" s="35">
        <v>317545</v>
      </c>
      <c r="L277" s="35">
        <v>385366</v>
      </c>
      <c r="M277" s="35">
        <v>161421</v>
      </c>
      <c r="N277" s="2">
        <f t="shared" si="57"/>
        <v>2173129.27</v>
      </c>
      <c r="O277" s="4">
        <f t="shared" si="58"/>
        <v>1012192</v>
      </c>
      <c r="P277" s="35">
        <v>1056</v>
      </c>
      <c r="Q277" s="35">
        <v>55</v>
      </c>
      <c r="R277" s="4">
        <f t="shared" si="59"/>
        <v>80731</v>
      </c>
      <c r="S277" s="6">
        <f t="shared" si="68"/>
        <v>144319.86790000001</v>
      </c>
      <c r="T277" s="43">
        <v>60794666</v>
      </c>
      <c r="U277" s="6">
        <f t="shared" si="60"/>
        <v>60794.665999999997</v>
      </c>
      <c r="V277" s="6">
        <f t="shared" si="61"/>
        <v>83525.201900000015</v>
      </c>
      <c r="W277" s="4">
        <f t="shared" si="62"/>
        <v>1670504</v>
      </c>
      <c r="X277" s="20">
        <f t="shared" si="63"/>
        <v>2763427</v>
      </c>
      <c r="Y277" s="21">
        <v>0</v>
      </c>
      <c r="Z277" s="19">
        <v>0</v>
      </c>
      <c r="AA277" s="4">
        <f t="shared" si="64"/>
        <v>2763427</v>
      </c>
      <c r="AB277" s="21"/>
      <c r="AC277" s="21"/>
      <c r="AD277" s="21">
        <v>0</v>
      </c>
      <c r="AE277" s="21"/>
      <c r="AF277" s="21"/>
      <c r="AG277" s="26">
        <v>0</v>
      </c>
      <c r="AH277" s="26"/>
      <c r="AI277" s="26"/>
      <c r="AJ277" s="50">
        <f t="shared" si="69"/>
        <v>2763427</v>
      </c>
      <c r="AK277" s="52" t="str">
        <f t="shared" si="65"/>
        <v xml:space="preserve"> </v>
      </c>
      <c r="AL277" s="52" t="str">
        <f t="shared" si="66"/>
        <v xml:space="preserve"> </v>
      </c>
    </row>
    <row r="278" spans="1:38" ht="15.95" customHeight="1">
      <c r="A278" s="34" t="s">
        <v>98</v>
      </c>
      <c r="B278" s="34" t="s">
        <v>571</v>
      </c>
      <c r="C278" s="34" t="s">
        <v>79</v>
      </c>
      <c r="D278" s="34" t="s">
        <v>572</v>
      </c>
      <c r="E278" s="18">
        <v>168.74</v>
      </c>
      <c r="F278" s="2">
        <f t="shared" si="67"/>
        <v>268634.08</v>
      </c>
      <c r="G278" s="45">
        <v>77077.52</v>
      </c>
      <c r="H278" s="35">
        <v>18316</v>
      </c>
      <c r="I278" s="2">
        <f t="shared" si="56"/>
        <v>13737</v>
      </c>
      <c r="J278" s="35">
        <v>13463</v>
      </c>
      <c r="K278" s="35">
        <v>0</v>
      </c>
      <c r="L278" s="35">
        <v>0</v>
      </c>
      <c r="M278" s="35">
        <v>8189</v>
      </c>
      <c r="N278" s="2">
        <f t="shared" si="57"/>
        <v>112466.52</v>
      </c>
      <c r="O278" s="4">
        <f t="shared" si="58"/>
        <v>156168</v>
      </c>
      <c r="P278" s="35">
        <v>34</v>
      </c>
      <c r="Q278" s="35">
        <v>92</v>
      </c>
      <c r="R278" s="4">
        <f t="shared" si="59"/>
        <v>4348</v>
      </c>
      <c r="S278" s="6">
        <f t="shared" si="68"/>
        <v>12171.216200000001</v>
      </c>
      <c r="T278" s="43">
        <v>4790572</v>
      </c>
      <c r="U278" s="6">
        <f t="shared" si="60"/>
        <v>4790.5720000000001</v>
      </c>
      <c r="V278" s="6">
        <f t="shared" si="61"/>
        <v>7380.6442000000006</v>
      </c>
      <c r="W278" s="4">
        <f t="shared" si="62"/>
        <v>147613</v>
      </c>
      <c r="X278" s="20">
        <f t="shared" si="63"/>
        <v>308129</v>
      </c>
      <c r="Y278" s="21">
        <v>0</v>
      </c>
      <c r="Z278" s="19">
        <v>0</v>
      </c>
      <c r="AA278" s="4">
        <f t="shared" si="64"/>
        <v>308129</v>
      </c>
      <c r="AB278" s="21"/>
      <c r="AC278" s="21"/>
      <c r="AD278" s="21">
        <v>0</v>
      </c>
      <c r="AE278" s="21"/>
      <c r="AF278" s="21"/>
      <c r="AG278" s="26">
        <v>0</v>
      </c>
      <c r="AH278" s="26"/>
      <c r="AI278" s="26"/>
      <c r="AJ278" s="50">
        <f t="shared" si="69"/>
        <v>308129</v>
      </c>
      <c r="AK278" s="52" t="str">
        <f t="shared" si="65"/>
        <v xml:space="preserve"> </v>
      </c>
      <c r="AL278" s="52" t="str">
        <f t="shared" si="66"/>
        <v xml:space="preserve"> </v>
      </c>
    </row>
    <row r="279" spans="1:38" ht="15.95" customHeight="1">
      <c r="A279" s="34" t="s">
        <v>98</v>
      </c>
      <c r="B279" s="34" t="s">
        <v>571</v>
      </c>
      <c r="C279" s="34" t="s">
        <v>106</v>
      </c>
      <c r="D279" s="34" t="s">
        <v>573</v>
      </c>
      <c r="E279" s="18">
        <v>251.73</v>
      </c>
      <c r="F279" s="2">
        <f t="shared" si="67"/>
        <v>400754.16</v>
      </c>
      <c r="G279" s="45">
        <v>27701.16</v>
      </c>
      <c r="H279" s="35">
        <v>28071</v>
      </c>
      <c r="I279" s="2">
        <f t="shared" si="56"/>
        <v>21053.25</v>
      </c>
      <c r="J279" s="35">
        <v>20638</v>
      </c>
      <c r="K279" s="35">
        <v>0</v>
      </c>
      <c r="L279" s="35">
        <v>0</v>
      </c>
      <c r="M279" s="35">
        <v>13656</v>
      </c>
      <c r="N279" s="2">
        <f t="shared" si="57"/>
        <v>83048.41</v>
      </c>
      <c r="O279" s="4">
        <f t="shared" si="58"/>
        <v>317706</v>
      </c>
      <c r="P279" s="35">
        <v>78</v>
      </c>
      <c r="Q279" s="35">
        <v>68</v>
      </c>
      <c r="R279" s="4">
        <f t="shared" si="59"/>
        <v>7373</v>
      </c>
      <c r="S279" s="6">
        <f t="shared" si="68"/>
        <v>18157.284899999999</v>
      </c>
      <c r="T279" s="43">
        <v>1682938</v>
      </c>
      <c r="U279" s="6">
        <f t="shared" si="60"/>
        <v>1682.9380000000001</v>
      </c>
      <c r="V279" s="6">
        <f t="shared" si="61"/>
        <v>16474.346899999997</v>
      </c>
      <c r="W279" s="4">
        <f t="shared" si="62"/>
        <v>329487</v>
      </c>
      <c r="X279" s="20">
        <f t="shared" si="63"/>
        <v>654566</v>
      </c>
      <c r="Y279" s="21">
        <v>0</v>
      </c>
      <c r="Z279" s="19">
        <v>0</v>
      </c>
      <c r="AA279" s="4">
        <f t="shared" si="64"/>
        <v>654566</v>
      </c>
      <c r="AB279" s="21"/>
      <c r="AC279" s="21"/>
      <c r="AD279" s="21">
        <v>0</v>
      </c>
      <c r="AE279" s="21"/>
      <c r="AF279" s="21"/>
      <c r="AG279" s="26">
        <v>0</v>
      </c>
      <c r="AH279" s="26"/>
      <c r="AI279" s="26"/>
      <c r="AJ279" s="50">
        <f t="shared" si="69"/>
        <v>654566</v>
      </c>
      <c r="AK279" s="52" t="str">
        <f t="shared" si="65"/>
        <v xml:space="preserve"> </v>
      </c>
      <c r="AL279" s="52" t="str">
        <f t="shared" si="66"/>
        <v xml:space="preserve"> </v>
      </c>
    </row>
    <row r="280" spans="1:38" ht="15.95" customHeight="1">
      <c r="A280" s="34" t="s">
        <v>98</v>
      </c>
      <c r="B280" s="34" t="s">
        <v>571</v>
      </c>
      <c r="C280" s="34" t="s">
        <v>177</v>
      </c>
      <c r="D280" s="34" t="s">
        <v>574</v>
      </c>
      <c r="E280" s="18">
        <v>311.75</v>
      </c>
      <c r="F280" s="2">
        <f t="shared" si="67"/>
        <v>496306</v>
      </c>
      <c r="G280" s="45">
        <v>268289.53999999998</v>
      </c>
      <c r="H280" s="35">
        <v>37033</v>
      </c>
      <c r="I280" s="2">
        <f t="shared" si="56"/>
        <v>27774.75</v>
      </c>
      <c r="J280" s="35">
        <v>27220</v>
      </c>
      <c r="K280" s="35">
        <v>0</v>
      </c>
      <c r="L280" s="35">
        <v>0</v>
      </c>
      <c r="M280" s="35">
        <v>10860</v>
      </c>
      <c r="N280" s="2">
        <f t="shared" si="57"/>
        <v>334144.28999999998</v>
      </c>
      <c r="O280" s="4">
        <f t="shared" si="58"/>
        <v>162162</v>
      </c>
      <c r="P280" s="35">
        <v>116</v>
      </c>
      <c r="Q280" s="35">
        <v>70</v>
      </c>
      <c r="R280" s="4">
        <f t="shared" si="59"/>
        <v>11287</v>
      </c>
      <c r="S280" s="6">
        <f t="shared" si="68"/>
        <v>22486.5275</v>
      </c>
      <c r="T280" s="43">
        <v>16036434</v>
      </c>
      <c r="U280" s="6">
        <f t="shared" si="60"/>
        <v>16036.433999999999</v>
      </c>
      <c r="V280" s="6">
        <f t="shared" si="61"/>
        <v>6450.0935000000009</v>
      </c>
      <c r="W280" s="4">
        <f t="shared" si="62"/>
        <v>129002</v>
      </c>
      <c r="X280" s="20">
        <f t="shared" si="63"/>
        <v>302451</v>
      </c>
      <c r="Y280" s="21">
        <v>0</v>
      </c>
      <c r="Z280" s="19">
        <v>0</v>
      </c>
      <c r="AA280" s="4">
        <f t="shared" si="64"/>
        <v>302451</v>
      </c>
      <c r="AB280" s="21"/>
      <c r="AC280" s="21"/>
      <c r="AD280" s="21">
        <v>0</v>
      </c>
      <c r="AE280" s="21"/>
      <c r="AF280" s="21"/>
      <c r="AG280" s="26">
        <v>0</v>
      </c>
      <c r="AH280" s="26"/>
      <c r="AI280" s="26"/>
      <c r="AJ280" s="50">
        <f t="shared" si="69"/>
        <v>302451</v>
      </c>
      <c r="AK280" s="52" t="str">
        <f t="shared" si="65"/>
        <v xml:space="preserve"> </v>
      </c>
      <c r="AL280" s="52" t="str">
        <f t="shared" si="66"/>
        <v xml:space="preserve"> </v>
      </c>
    </row>
    <row r="281" spans="1:38" ht="15.95" customHeight="1">
      <c r="A281" s="34" t="s">
        <v>98</v>
      </c>
      <c r="B281" s="34" t="s">
        <v>571</v>
      </c>
      <c r="C281" s="34" t="s">
        <v>51</v>
      </c>
      <c r="D281" s="34" t="s">
        <v>575</v>
      </c>
      <c r="E281" s="18">
        <v>4295.54</v>
      </c>
      <c r="F281" s="2">
        <f t="shared" si="67"/>
        <v>6838499.6799999997</v>
      </c>
      <c r="G281" s="45">
        <v>5095253.5599999996</v>
      </c>
      <c r="H281" s="35">
        <v>513592</v>
      </c>
      <c r="I281" s="2">
        <f t="shared" si="56"/>
        <v>385194</v>
      </c>
      <c r="J281" s="35">
        <v>377487</v>
      </c>
      <c r="K281" s="35">
        <v>554</v>
      </c>
      <c r="L281" s="35">
        <v>984361</v>
      </c>
      <c r="M281" s="35">
        <v>83103</v>
      </c>
      <c r="N281" s="2">
        <f t="shared" si="57"/>
        <v>6925952.5599999996</v>
      </c>
      <c r="O281" s="4">
        <f t="shared" si="58"/>
        <v>0</v>
      </c>
      <c r="P281" s="35">
        <v>1321</v>
      </c>
      <c r="Q281" s="35">
        <v>33</v>
      </c>
      <c r="R281" s="4">
        <f t="shared" si="59"/>
        <v>60594</v>
      </c>
      <c r="S281" s="6">
        <f t="shared" si="68"/>
        <v>309837.3002</v>
      </c>
      <c r="T281" s="43">
        <v>322688636</v>
      </c>
      <c r="U281" s="6">
        <f t="shared" si="60"/>
        <v>322688.636</v>
      </c>
      <c r="V281" s="6">
        <f t="shared" si="61"/>
        <v>0</v>
      </c>
      <c r="W281" s="4">
        <f t="shared" si="62"/>
        <v>0</v>
      </c>
      <c r="X281" s="20">
        <f t="shared" si="63"/>
        <v>60594</v>
      </c>
      <c r="Y281" s="21">
        <v>0</v>
      </c>
      <c r="Z281" s="19">
        <v>0</v>
      </c>
      <c r="AA281" s="4">
        <f t="shared" si="64"/>
        <v>60594</v>
      </c>
      <c r="AB281" s="21"/>
      <c r="AC281" s="21"/>
      <c r="AD281" s="21">
        <v>0</v>
      </c>
      <c r="AE281" s="21"/>
      <c r="AF281" s="21"/>
      <c r="AG281" s="26">
        <v>1533808</v>
      </c>
      <c r="AH281" s="26"/>
      <c r="AI281" s="26"/>
      <c r="AJ281" s="50">
        <f t="shared" si="69"/>
        <v>1594402</v>
      </c>
      <c r="AK281" s="52">
        <f t="shared" si="65"/>
        <v>1</v>
      </c>
      <c r="AL281" s="52">
        <f t="shared" si="66"/>
        <v>1</v>
      </c>
    </row>
    <row r="282" spans="1:38" ht="15.95" customHeight="1">
      <c r="A282" s="34" t="s">
        <v>98</v>
      </c>
      <c r="B282" s="34" t="s">
        <v>571</v>
      </c>
      <c r="C282" s="34" t="s">
        <v>190</v>
      </c>
      <c r="D282" s="34" t="s">
        <v>576</v>
      </c>
      <c r="E282" s="18">
        <v>1560.05</v>
      </c>
      <c r="F282" s="2">
        <f t="shared" si="67"/>
        <v>2483599.6</v>
      </c>
      <c r="G282" s="45">
        <v>464151.97</v>
      </c>
      <c r="H282" s="35">
        <v>208544</v>
      </c>
      <c r="I282" s="2">
        <f t="shared" si="56"/>
        <v>156408</v>
      </c>
      <c r="J282" s="35">
        <v>153303</v>
      </c>
      <c r="K282" s="35">
        <v>225</v>
      </c>
      <c r="L282" s="35">
        <v>361182</v>
      </c>
      <c r="M282" s="35">
        <v>97671</v>
      </c>
      <c r="N282" s="2">
        <f t="shared" si="57"/>
        <v>1232940.97</v>
      </c>
      <c r="O282" s="4">
        <f t="shared" si="58"/>
        <v>1250659</v>
      </c>
      <c r="P282" s="35">
        <v>989</v>
      </c>
      <c r="Q282" s="35">
        <v>55</v>
      </c>
      <c r="R282" s="4">
        <f t="shared" si="59"/>
        <v>75609</v>
      </c>
      <c r="S282" s="6">
        <f t="shared" si="68"/>
        <v>112526.4065</v>
      </c>
      <c r="T282" s="43">
        <v>26876200</v>
      </c>
      <c r="U282" s="6">
        <f t="shared" si="60"/>
        <v>26876.2</v>
      </c>
      <c r="V282" s="6">
        <f t="shared" si="61"/>
        <v>85650.2065</v>
      </c>
      <c r="W282" s="4">
        <f t="shared" si="62"/>
        <v>1713004</v>
      </c>
      <c r="X282" s="20">
        <f t="shared" si="63"/>
        <v>3039272</v>
      </c>
      <c r="Y282" s="21">
        <v>0</v>
      </c>
      <c r="Z282" s="19">
        <v>0</v>
      </c>
      <c r="AA282" s="4">
        <f t="shared" si="64"/>
        <v>3039272</v>
      </c>
      <c r="AB282" s="21"/>
      <c r="AC282" s="21"/>
      <c r="AD282" s="21">
        <v>0</v>
      </c>
      <c r="AE282" s="21"/>
      <c r="AF282" s="21"/>
      <c r="AG282" s="26">
        <v>0</v>
      </c>
      <c r="AH282" s="26"/>
      <c r="AI282" s="26"/>
      <c r="AJ282" s="50">
        <f t="shared" si="69"/>
        <v>3039272</v>
      </c>
      <c r="AK282" s="52" t="str">
        <f t="shared" si="65"/>
        <v xml:space="preserve"> </v>
      </c>
      <c r="AL282" s="52" t="str">
        <f t="shared" si="66"/>
        <v xml:space="preserve"> </v>
      </c>
    </row>
    <row r="283" spans="1:38" ht="15.95" customHeight="1">
      <c r="A283" s="34" t="s">
        <v>98</v>
      </c>
      <c r="B283" s="34" t="s">
        <v>571</v>
      </c>
      <c r="C283" s="34" t="s">
        <v>13</v>
      </c>
      <c r="D283" s="34" t="s">
        <v>577</v>
      </c>
      <c r="E283" s="18">
        <v>1390.32</v>
      </c>
      <c r="F283" s="2">
        <f t="shared" si="67"/>
        <v>2213389.44</v>
      </c>
      <c r="G283" s="45">
        <v>257528.81</v>
      </c>
      <c r="H283" s="35">
        <v>159838</v>
      </c>
      <c r="I283" s="2">
        <f t="shared" si="56"/>
        <v>119878.5</v>
      </c>
      <c r="J283" s="35">
        <v>117474</v>
      </c>
      <c r="K283" s="35">
        <v>173</v>
      </c>
      <c r="L283" s="35">
        <v>333592</v>
      </c>
      <c r="M283" s="35">
        <v>35410</v>
      </c>
      <c r="N283" s="2">
        <f t="shared" si="57"/>
        <v>864056.31</v>
      </c>
      <c r="O283" s="4">
        <f t="shared" si="58"/>
        <v>1349333</v>
      </c>
      <c r="P283" s="35">
        <v>668</v>
      </c>
      <c r="Q283" s="35">
        <v>44</v>
      </c>
      <c r="R283" s="4">
        <f t="shared" si="59"/>
        <v>40855</v>
      </c>
      <c r="S283" s="6">
        <f t="shared" si="68"/>
        <v>100283.7816</v>
      </c>
      <c r="T283" s="43">
        <v>15916490</v>
      </c>
      <c r="U283" s="6">
        <f t="shared" si="60"/>
        <v>15916.49</v>
      </c>
      <c r="V283" s="6">
        <f t="shared" si="61"/>
        <v>84367.291599999997</v>
      </c>
      <c r="W283" s="4">
        <f t="shared" si="62"/>
        <v>1687346</v>
      </c>
      <c r="X283" s="20">
        <f t="shared" si="63"/>
        <v>3077534</v>
      </c>
      <c r="Y283" s="21">
        <v>0</v>
      </c>
      <c r="Z283" s="19">
        <v>0</v>
      </c>
      <c r="AA283" s="4">
        <f t="shared" si="64"/>
        <v>3077534</v>
      </c>
      <c r="AB283" s="21"/>
      <c r="AC283" s="21"/>
      <c r="AD283" s="21">
        <v>0</v>
      </c>
      <c r="AE283" s="21"/>
      <c r="AF283" s="21"/>
      <c r="AG283" s="26">
        <v>0</v>
      </c>
      <c r="AH283" s="26"/>
      <c r="AI283" s="26"/>
      <c r="AJ283" s="50">
        <f t="shared" si="69"/>
        <v>3077534</v>
      </c>
      <c r="AK283" s="52" t="str">
        <f t="shared" si="65"/>
        <v xml:space="preserve"> </v>
      </c>
      <c r="AL283" s="52" t="str">
        <f t="shared" si="66"/>
        <v xml:space="preserve"> </v>
      </c>
    </row>
    <row r="284" spans="1:38" ht="15.95" customHeight="1">
      <c r="A284" s="34" t="s">
        <v>98</v>
      </c>
      <c r="B284" s="34" t="s">
        <v>571</v>
      </c>
      <c r="C284" s="34" t="s">
        <v>237</v>
      </c>
      <c r="D284" s="34" t="s">
        <v>578</v>
      </c>
      <c r="E284" s="18">
        <v>2558.84</v>
      </c>
      <c r="F284" s="2">
        <f t="shared" si="67"/>
        <v>4073673.2800000003</v>
      </c>
      <c r="G284" s="45">
        <v>500181.8</v>
      </c>
      <c r="H284" s="35">
        <v>287865</v>
      </c>
      <c r="I284" s="2">
        <f t="shared" si="56"/>
        <v>215898.75</v>
      </c>
      <c r="J284" s="35">
        <v>211552</v>
      </c>
      <c r="K284" s="35">
        <v>311</v>
      </c>
      <c r="L284" s="35">
        <v>566490</v>
      </c>
      <c r="M284" s="35">
        <v>64005</v>
      </c>
      <c r="N284" s="2">
        <f t="shared" si="57"/>
        <v>1558438.55</v>
      </c>
      <c r="O284" s="4">
        <f t="shared" si="58"/>
        <v>2515235</v>
      </c>
      <c r="P284" s="35">
        <v>1180</v>
      </c>
      <c r="Q284" s="35">
        <v>51</v>
      </c>
      <c r="R284" s="4">
        <f t="shared" si="59"/>
        <v>83650</v>
      </c>
      <c r="S284" s="6">
        <f t="shared" si="68"/>
        <v>184569.1292</v>
      </c>
      <c r="T284" s="43">
        <v>30299029</v>
      </c>
      <c r="U284" s="6">
        <f t="shared" si="60"/>
        <v>30299.028999999999</v>
      </c>
      <c r="V284" s="6">
        <f t="shared" si="61"/>
        <v>154270.10019999999</v>
      </c>
      <c r="W284" s="4">
        <f t="shared" si="62"/>
        <v>3085402</v>
      </c>
      <c r="X284" s="20">
        <f t="shared" si="63"/>
        <v>5684287</v>
      </c>
      <c r="Y284" s="21">
        <v>0</v>
      </c>
      <c r="Z284" s="19">
        <v>0</v>
      </c>
      <c r="AA284" s="4">
        <f t="shared" si="64"/>
        <v>5684287</v>
      </c>
      <c r="AB284" s="21"/>
      <c r="AC284" s="21"/>
      <c r="AD284" s="21">
        <v>0</v>
      </c>
      <c r="AE284" s="21"/>
      <c r="AF284" s="21"/>
      <c r="AG284" s="26">
        <v>0</v>
      </c>
      <c r="AH284" s="26"/>
      <c r="AI284" s="26"/>
      <c r="AJ284" s="50">
        <f t="shared" si="69"/>
        <v>5684287</v>
      </c>
      <c r="AK284" s="52" t="str">
        <f t="shared" si="65"/>
        <v xml:space="preserve"> </v>
      </c>
      <c r="AL284" s="52" t="str">
        <f t="shared" si="66"/>
        <v xml:space="preserve"> </v>
      </c>
    </row>
    <row r="285" spans="1:38" ht="15.95" customHeight="1">
      <c r="A285" s="34" t="s">
        <v>98</v>
      </c>
      <c r="B285" s="34" t="s">
        <v>571</v>
      </c>
      <c r="C285" s="34" t="s">
        <v>1</v>
      </c>
      <c r="D285" s="34" t="s">
        <v>579</v>
      </c>
      <c r="E285" s="18">
        <v>1482.79</v>
      </c>
      <c r="F285" s="2">
        <f t="shared" si="67"/>
        <v>2360601.6800000002</v>
      </c>
      <c r="G285" s="45">
        <v>744928.17</v>
      </c>
      <c r="H285" s="35">
        <v>174018</v>
      </c>
      <c r="I285" s="2">
        <f t="shared" si="56"/>
        <v>130513.5</v>
      </c>
      <c r="J285" s="35">
        <v>127934</v>
      </c>
      <c r="K285" s="35">
        <v>188</v>
      </c>
      <c r="L285" s="35">
        <v>346117</v>
      </c>
      <c r="M285" s="35">
        <v>2434567</v>
      </c>
      <c r="N285" s="2">
        <f t="shared" si="57"/>
        <v>3784247.67</v>
      </c>
      <c r="O285" s="4">
        <f t="shared" si="58"/>
        <v>0</v>
      </c>
      <c r="P285" s="35">
        <v>713</v>
      </c>
      <c r="Q285" s="35">
        <v>59</v>
      </c>
      <c r="R285" s="4">
        <f t="shared" si="59"/>
        <v>58473</v>
      </c>
      <c r="S285" s="6">
        <f t="shared" si="68"/>
        <v>106953.6427</v>
      </c>
      <c r="T285" s="43">
        <v>46315708</v>
      </c>
      <c r="U285" s="6">
        <f t="shared" si="60"/>
        <v>46315.707999999999</v>
      </c>
      <c r="V285" s="6">
        <f t="shared" si="61"/>
        <v>60637.934699999998</v>
      </c>
      <c r="W285" s="4">
        <f t="shared" si="62"/>
        <v>1212759</v>
      </c>
      <c r="X285" s="20">
        <f t="shared" si="63"/>
        <v>1271232</v>
      </c>
      <c r="Y285" s="21">
        <v>0</v>
      </c>
      <c r="Z285" s="19">
        <v>0</v>
      </c>
      <c r="AA285" s="4">
        <f t="shared" si="64"/>
        <v>1271232</v>
      </c>
      <c r="AB285" s="21"/>
      <c r="AC285" s="21"/>
      <c r="AD285" s="21">
        <v>0</v>
      </c>
      <c r="AE285" s="21"/>
      <c r="AF285" s="21"/>
      <c r="AG285" s="26">
        <v>0</v>
      </c>
      <c r="AH285" s="26"/>
      <c r="AI285" s="26">
        <v>121</v>
      </c>
      <c r="AJ285" s="50">
        <f t="shared" si="69"/>
        <v>1271353</v>
      </c>
      <c r="AK285" s="52">
        <f t="shared" si="65"/>
        <v>1</v>
      </c>
      <c r="AL285" s="52" t="str">
        <f t="shared" si="66"/>
        <v xml:space="preserve"> </v>
      </c>
    </row>
    <row r="286" spans="1:38" ht="15.95" customHeight="1">
      <c r="A286" s="34" t="s">
        <v>198</v>
      </c>
      <c r="B286" s="34" t="s">
        <v>580</v>
      </c>
      <c r="C286" s="34" t="s">
        <v>51</v>
      </c>
      <c r="D286" s="34" t="s">
        <v>581</v>
      </c>
      <c r="E286" s="18">
        <v>3128.11</v>
      </c>
      <c r="F286" s="2">
        <f t="shared" si="67"/>
        <v>4979951.12</v>
      </c>
      <c r="G286" s="45">
        <v>1534450.95</v>
      </c>
      <c r="H286" s="35">
        <v>245302</v>
      </c>
      <c r="I286" s="2">
        <f t="shared" si="56"/>
        <v>183976.5</v>
      </c>
      <c r="J286" s="35">
        <v>281251</v>
      </c>
      <c r="K286" s="35">
        <v>216787</v>
      </c>
      <c r="L286" s="35">
        <v>517377</v>
      </c>
      <c r="M286" s="35">
        <v>197374</v>
      </c>
      <c r="N286" s="2">
        <f t="shared" si="57"/>
        <v>2931216.45</v>
      </c>
      <c r="O286" s="4">
        <f t="shared" si="58"/>
        <v>2048735</v>
      </c>
      <c r="P286" s="35">
        <v>1818</v>
      </c>
      <c r="Q286" s="35">
        <v>33</v>
      </c>
      <c r="R286" s="4">
        <f t="shared" si="59"/>
        <v>83392</v>
      </c>
      <c r="S286" s="6">
        <f t="shared" si="68"/>
        <v>225630.57430000001</v>
      </c>
      <c r="T286" s="43">
        <v>95552262</v>
      </c>
      <c r="U286" s="6">
        <f t="shared" si="60"/>
        <v>95552.262000000002</v>
      </c>
      <c r="V286" s="6">
        <f t="shared" si="61"/>
        <v>130078.31230000001</v>
      </c>
      <c r="W286" s="4">
        <f t="shared" si="62"/>
        <v>2601566</v>
      </c>
      <c r="X286" s="20">
        <f t="shared" si="63"/>
        <v>4733693</v>
      </c>
      <c r="Y286" s="21">
        <v>0</v>
      </c>
      <c r="Z286" s="19">
        <v>0</v>
      </c>
      <c r="AA286" s="4">
        <f t="shared" si="64"/>
        <v>4733693</v>
      </c>
      <c r="AB286" s="21"/>
      <c r="AC286" s="21"/>
      <c r="AD286" s="21">
        <v>0</v>
      </c>
      <c r="AE286" s="21"/>
      <c r="AF286" s="21"/>
      <c r="AG286" s="26">
        <v>0</v>
      </c>
      <c r="AH286" s="26"/>
      <c r="AI286" s="26"/>
      <c r="AJ286" s="50">
        <f t="shared" si="69"/>
        <v>4733693</v>
      </c>
      <c r="AK286" s="52" t="str">
        <f t="shared" si="65"/>
        <v xml:space="preserve"> </v>
      </c>
      <c r="AL286" s="52" t="str">
        <f t="shared" si="66"/>
        <v xml:space="preserve"> </v>
      </c>
    </row>
    <row r="287" spans="1:38" ht="15.95" customHeight="1">
      <c r="A287" s="34" t="s">
        <v>198</v>
      </c>
      <c r="B287" s="34" t="s">
        <v>580</v>
      </c>
      <c r="C287" s="34" t="s">
        <v>190</v>
      </c>
      <c r="D287" s="34" t="s">
        <v>582</v>
      </c>
      <c r="E287" s="18">
        <v>1042.3699999999999</v>
      </c>
      <c r="F287" s="2">
        <f t="shared" si="67"/>
        <v>1659453.0399999998</v>
      </c>
      <c r="G287" s="45">
        <v>236564.05</v>
      </c>
      <c r="H287" s="35">
        <v>88064</v>
      </c>
      <c r="I287" s="2">
        <f t="shared" si="56"/>
        <v>66048</v>
      </c>
      <c r="J287" s="35">
        <v>100935</v>
      </c>
      <c r="K287" s="35">
        <v>78215</v>
      </c>
      <c r="L287" s="35">
        <v>243577</v>
      </c>
      <c r="M287" s="35">
        <v>100058</v>
      </c>
      <c r="N287" s="2">
        <f t="shared" si="57"/>
        <v>825397.05</v>
      </c>
      <c r="O287" s="4">
        <f t="shared" si="58"/>
        <v>834056</v>
      </c>
      <c r="P287" s="35">
        <v>599</v>
      </c>
      <c r="Q287" s="35">
        <v>51</v>
      </c>
      <c r="R287" s="4">
        <f t="shared" si="59"/>
        <v>42463</v>
      </c>
      <c r="S287" s="6">
        <f t="shared" si="68"/>
        <v>75186.148100000006</v>
      </c>
      <c r="T287" s="43">
        <v>14540028</v>
      </c>
      <c r="U287" s="6">
        <f t="shared" si="60"/>
        <v>14540.028</v>
      </c>
      <c r="V287" s="6">
        <f t="shared" si="61"/>
        <v>60646.120100000007</v>
      </c>
      <c r="W287" s="4">
        <f t="shared" si="62"/>
        <v>1212922</v>
      </c>
      <c r="X287" s="20">
        <f t="shared" si="63"/>
        <v>2089441</v>
      </c>
      <c r="Y287" s="21">
        <v>0</v>
      </c>
      <c r="Z287" s="19">
        <v>0</v>
      </c>
      <c r="AA287" s="4">
        <f t="shared" si="64"/>
        <v>2089441</v>
      </c>
      <c r="AB287" s="21"/>
      <c r="AC287" s="21"/>
      <c r="AD287" s="21">
        <v>0</v>
      </c>
      <c r="AE287" s="21"/>
      <c r="AF287" s="21"/>
      <c r="AG287" s="26">
        <v>0</v>
      </c>
      <c r="AH287" s="26"/>
      <c r="AI287" s="26"/>
      <c r="AJ287" s="50">
        <f t="shared" si="69"/>
        <v>2089441</v>
      </c>
      <c r="AK287" s="52" t="str">
        <f t="shared" si="65"/>
        <v xml:space="preserve"> </v>
      </c>
      <c r="AL287" s="52" t="str">
        <f t="shared" si="66"/>
        <v xml:space="preserve"> </v>
      </c>
    </row>
    <row r="288" spans="1:38" ht="15.95" customHeight="1">
      <c r="A288" s="34" t="s">
        <v>198</v>
      </c>
      <c r="B288" s="34" t="s">
        <v>580</v>
      </c>
      <c r="C288" s="34" t="s">
        <v>222</v>
      </c>
      <c r="D288" s="34" t="s">
        <v>583</v>
      </c>
      <c r="E288" s="18">
        <v>1449.83</v>
      </c>
      <c r="F288" s="2">
        <f t="shared" si="67"/>
        <v>2308129.36</v>
      </c>
      <c r="G288" s="45">
        <v>420299.98</v>
      </c>
      <c r="H288" s="35">
        <v>125613</v>
      </c>
      <c r="I288" s="2">
        <f t="shared" si="56"/>
        <v>94209.75</v>
      </c>
      <c r="J288" s="35">
        <v>143999</v>
      </c>
      <c r="K288" s="35">
        <v>111270</v>
      </c>
      <c r="L288" s="35">
        <v>282519</v>
      </c>
      <c r="M288" s="35">
        <v>203244</v>
      </c>
      <c r="N288" s="2">
        <f t="shared" si="57"/>
        <v>1255541.73</v>
      </c>
      <c r="O288" s="4">
        <f t="shared" si="58"/>
        <v>1052588</v>
      </c>
      <c r="P288" s="35">
        <v>826</v>
      </c>
      <c r="Q288" s="35">
        <v>42</v>
      </c>
      <c r="R288" s="4">
        <f t="shared" si="59"/>
        <v>48222</v>
      </c>
      <c r="S288" s="6">
        <f t="shared" si="68"/>
        <v>104576.23789999999</v>
      </c>
      <c r="T288" s="43">
        <v>26073200</v>
      </c>
      <c r="U288" s="6">
        <f t="shared" si="60"/>
        <v>26073.200000000001</v>
      </c>
      <c r="V288" s="6">
        <f t="shared" si="61"/>
        <v>78503.037899999996</v>
      </c>
      <c r="W288" s="4">
        <f t="shared" si="62"/>
        <v>1570061</v>
      </c>
      <c r="X288" s="20">
        <f t="shared" si="63"/>
        <v>2670871</v>
      </c>
      <c r="Y288" s="21">
        <v>0</v>
      </c>
      <c r="Z288" s="19">
        <v>0</v>
      </c>
      <c r="AA288" s="4">
        <f t="shared" si="64"/>
        <v>2670871</v>
      </c>
      <c r="AB288" s="21"/>
      <c r="AC288" s="21"/>
      <c r="AD288" s="21">
        <v>0</v>
      </c>
      <c r="AE288" s="21"/>
      <c r="AF288" s="21"/>
      <c r="AG288" s="26">
        <v>0</v>
      </c>
      <c r="AH288" s="26"/>
      <c r="AI288" s="26"/>
      <c r="AJ288" s="50">
        <f t="shared" si="69"/>
        <v>2670871</v>
      </c>
      <c r="AK288" s="52" t="str">
        <f t="shared" si="65"/>
        <v xml:space="preserve"> </v>
      </c>
      <c r="AL288" s="52" t="str">
        <f t="shared" si="66"/>
        <v xml:space="preserve"> </v>
      </c>
    </row>
    <row r="289" spans="1:38" ht="15.95" customHeight="1">
      <c r="A289" s="34" t="s">
        <v>198</v>
      </c>
      <c r="B289" s="34" t="s">
        <v>580</v>
      </c>
      <c r="C289" s="34" t="s">
        <v>114</v>
      </c>
      <c r="D289" s="34" t="s">
        <v>584</v>
      </c>
      <c r="E289" s="18">
        <v>950.98</v>
      </c>
      <c r="F289" s="2">
        <f t="shared" si="67"/>
        <v>1513960.16</v>
      </c>
      <c r="G289" s="45">
        <v>336853.48</v>
      </c>
      <c r="H289" s="35">
        <v>72190</v>
      </c>
      <c r="I289" s="2">
        <f t="shared" si="56"/>
        <v>54142.5</v>
      </c>
      <c r="J289" s="35">
        <v>82759</v>
      </c>
      <c r="K289" s="35">
        <v>60577</v>
      </c>
      <c r="L289" s="35">
        <v>214873</v>
      </c>
      <c r="M289" s="35">
        <v>74138</v>
      </c>
      <c r="N289" s="2">
        <f t="shared" si="57"/>
        <v>823342.98</v>
      </c>
      <c r="O289" s="4">
        <f t="shared" si="58"/>
        <v>690617</v>
      </c>
      <c r="P289" s="35">
        <v>367</v>
      </c>
      <c r="Q289" s="35">
        <v>81</v>
      </c>
      <c r="R289" s="4">
        <f t="shared" si="59"/>
        <v>41321</v>
      </c>
      <c r="S289" s="6">
        <f t="shared" si="68"/>
        <v>68594.187399999995</v>
      </c>
      <c r="T289" s="43">
        <v>20786820</v>
      </c>
      <c r="U289" s="6">
        <f t="shared" si="60"/>
        <v>20786.82</v>
      </c>
      <c r="V289" s="6">
        <f t="shared" si="61"/>
        <v>47807.367399999996</v>
      </c>
      <c r="W289" s="4">
        <f t="shared" si="62"/>
        <v>956147</v>
      </c>
      <c r="X289" s="20">
        <f t="shared" si="63"/>
        <v>1688085</v>
      </c>
      <c r="Y289" s="21">
        <v>0</v>
      </c>
      <c r="Z289" s="19">
        <v>0</v>
      </c>
      <c r="AA289" s="4">
        <f t="shared" si="64"/>
        <v>1688085</v>
      </c>
      <c r="AB289" s="21"/>
      <c r="AC289" s="21"/>
      <c r="AD289" s="21">
        <v>0</v>
      </c>
      <c r="AE289" s="21"/>
      <c r="AF289" s="21"/>
      <c r="AG289" s="26">
        <v>0</v>
      </c>
      <c r="AH289" s="26"/>
      <c r="AI289" s="26"/>
      <c r="AJ289" s="50">
        <f t="shared" si="69"/>
        <v>1688085</v>
      </c>
      <c r="AK289" s="52" t="str">
        <f t="shared" si="65"/>
        <v xml:space="preserve"> </v>
      </c>
      <c r="AL289" s="52" t="str">
        <f t="shared" si="66"/>
        <v xml:space="preserve"> </v>
      </c>
    </row>
    <row r="290" spans="1:38" ht="15.95" customHeight="1">
      <c r="A290" s="34" t="s">
        <v>198</v>
      </c>
      <c r="B290" s="34" t="s">
        <v>580</v>
      </c>
      <c r="C290" s="34" t="s">
        <v>86</v>
      </c>
      <c r="D290" s="34" t="s">
        <v>585</v>
      </c>
      <c r="E290" s="18">
        <v>2320.86</v>
      </c>
      <c r="F290" s="2">
        <f t="shared" si="67"/>
        <v>3694809.12</v>
      </c>
      <c r="G290" s="45">
        <v>639042.21</v>
      </c>
      <c r="H290" s="35">
        <v>184337</v>
      </c>
      <c r="I290" s="2">
        <f t="shared" si="56"/>
        <v>138252.75</v>
      </c>
      <c r="J290" s="35">
        <v>211287</v>
      </c>
      <c r="K290" s="35">
        <v>163654</v>
      </c>
      <c r="L290" s="35">
        <v>513852</v>
      </c>
      <c r="M290" s="35">
        <v>37627</v>
      </c>
      <c r="N290" s="2">
        <f t="shared" si="57"/>
        <v>1703714.96</v>
      </c>
      <c r="O290" s="4">
        <f t="shared" si="58"/>
        <v>1991094</v>
      </c>
      <c r="P290" s="35">
        <v>784</v>
      </c>
      <c r="Q290" s="35">
        <v>33</v>
      </c>
      <c r="R290" s="4">
        <f t="shared" si="59"/>
        <v>35962</v>
      </c>
      <c r="S290" s="6">
        <f t="shared" si="68"/>
        <v>167403.6318</v>
      </c>
      <c r="T290" s="43">
        <v>40522651</v>
      </c>
      <c r="U290" s="6">
        <f t="shared" si="60"/>
        <v>40522.650999999998</v>
      </c>
      <c r="V290" s="6">
        <f t="shared" si="61"/>
        <v>126880.9808</v>
      </c>
      <c r="W290" s="4">
        <f t="shared" si="62"/>
        <v>2537620</v>
      </c>
      <c r="X290" s="20">
        <f t="shared" si="63"/>
        <v>4564676</v>
      </c>
      <c r="Y290" s="21">
        <v>0</v>
      </c>
      <c r="Z290" s="19">
        <v>0</v>
      </c>
      <c r="AA290" s="4">
        <f t="shared" si="64"/>
        <v>4564676</v>
      </c>
      <c r="AB290" s="21"/>
      <c r="AC290" s="21"/>
      <c r="AD290" s="21">
        <v>0</v>
      </c>
      <c r="AE290" s="21"/>
      <c r="AF290" s="21"/>
      <c r="AG290" s="26">
        <v>0</v>
      </c>
      <c r="AH290" s="26"/>
      <c r="AI290" s="26"/>
      <c r="AJ290" s="50">
        <f t="shared" si="69"/>
        <v>4564676</v>
      </c>
      <c r="AK290" s="52" t="str">
        <f t="shared" si="65"/>
        <v xml:space="preserve"> </v>
      </c>
      <c r="AL290" s="52" t="str">
        <f t="shared" si="66"/>
        <v xml:space="preserve"> </v>
      </c>
    </row>
    <row r="291" spans="1:38" ht="15.95" customHeight="1">
      <c r="A291" s="34" t="s">
        <v>198</v>
      </c>
      <c r="B291" s="34" t="s">
        <v>580</v>
      </c>
      <c r="C291" s="34" t="s">
        <v>17</v>
      </c>
      <c r="D291" s="34" t="s">
        <v>586</v>
      </c>
      <c r="E291" s="18">
        <v>2939.28</v>
      </c>
      <c r="F291" s="2">
        <f t="shared" si="67"/>
        <v>4679333.7600000007</v>
      </c>
      <c r="G291" s="45">
        <v>856153.82</v>
      </c>
      <c r="H291" s="35">
        <v>238074</v>
      </c>
      <c r="I291" s="2">
        <f t="shared" si="56"/>
        <v>178555.5</v>
      </c>
      <c r="J291" s="35">
        <v>272929</v>
      </c>
      <c r="K291" s="35">
        <v>210786</v>
      </c>
      <c r="L291" s="35">
        <v>477075</v>
      </c>
      <c r="M291" s="35">
        <v>183169</v>
      </c>
      <c r="N291" s="2">
        <f t="shared" si="57"/>
        <v>2178668.3199999998</v>
      </c>
      <c r="O291" s="4">
        <f t="shared" si="58"/>
        <v>2500665</v>
      </c>
      <c r="P291" s="35">
        <v>1382</v>
      </c>
      <c r="Q291" s="35">
        <v>33</v>
      </c>
      <c r="R291" s="4">
        <f t="shared" si="59"/>
        <v>63392</v>
      </c>
      <c r="S291" s="6">
        <f t="shared" si="68"/>
        <v>212010.26639999999</v>
      </c>
      <c r="T291" s="43">
        <v>52736617</v>
      </c>
      <c r="U291" s="6">
        <f t="shared" si="60"/>
        <v>52736.616999999998</v>
      </c>
      <c r="V291" s="6">
        <f t="shared" si="61"/>
        <v>159273.64939999999</v>
      </c>
      <c r="W291" s="4">
        <f t="shared" si="62"/>
        <v>3185473</v>
      </c>
      <c r="X291" s="20">
        <f t="shared" si="63"/>
        <v>5749530</v>
      </c>
      <c r="Y291" s="21">
        <v>0</v>
      </c>
      <c r="Z291" s="19">
        <v>0</v>
      </c>
      <c r="AA291" s="4">
        <f t="shared" si="64"/>
        <v>5749530</v>
      </c>
      <c r="AB291" s="21"/>
      <c r="AC291" s="21"/>
      <c r="AD291" s="21">
        <v>0</v>
      </c>
      <c r="AE291" s="21"/>
      <c r="AF291" s="21"/>
      <c r="AG291" s="26">
        <v>0</v>
      </c>
      <c r="AH291" s="26"/>
      <c r="AI291" s="26"/>
      <c r="AJ291" s="50">
        <f t="shared" si="69"/>
        <v>5749530</v>
      </c>
      <c r="AK291" s="52" t="str">
        <f t="shared" si="65"/>
        <v xml:space="preserve"> </v>
      </c>
      <c r="AL291" s="52" t="str">
        <f t="shared" si="66"/>
        <v xml:space="preserve"> </v>
      </c>
    </row>
    <row r="292" spans="1:38" ht="15.95" customHeight="1">
      <c r="A292" s="34" t="s">
        <v>0</v>
      </c>
      <c r="B292" s="34" t="s">
        <v>587</v>
      </c>
      <c r="C292" s="34" t="s">
        <v>204</v>
      </c>
      <c r="D292" s="34" t="s">
        <v>588</v>
      </c>
      <c r="E292" s="18">
        <v>333.17</v>
      </c>
      <c r="F292" s="2">
        <f t="shared" si="67"/>
        <v>530406.64</v>
      </c>
      <c r="G292" s="45">
        <v>106889.65</v>
      </c>
      <c r="H292" s="35">
        <v>18283</v>
      </c>
      <c r="I292" s="2">
        <f t="shared" si="56"/>
        <v>13712.25</v>
      </c>
      <c r="J292" s="35">
        <v>24682</v>
      </c>
      <c r="K292" s="35">
        <v>0</v>
      </c>
      <c r="L292" s="35">
        <v>0</v>
      </c>
      <c r="M292" s="35">
        <v>43612</v>
      </c>
      <c r="N292" s="2">
        <f t="shared" si="57"/>
        <v>188895.9</v>
      </c>
      <c r="O292" s="4">
        <f t="shared" si="58"/>
        <v>341511</v>
      </c>
      <c r="P292" s="35">
        <v>164</v>
      </c>
      <c r="Q292" s="35">
        <v>68</v>
      </c>
      <c r="R292" s="4">
        <f t="shared" si="59"/>
        <v>15501</v>
      </c>
      <c r="S292" s="6">
        <f t="shared" si="68"/>
        <v>24031.552100000001</v>
      </c>
      <c r="T292" s="43">
        <v>6731086</v>
      </c>
      <c r="U292" s="6">
        <f t="shared" si="60"/>
        <v>6731.0860000000002</v>
      </c>
      <c r="V292" s="6">
        <f t="shared" si="61"/>
        <v>17300.466100000001</v>
      </c>
      <c r="W292" s="4">
        <f t="shared" si="62"/>
        <v>346009</v>
      </c>
      <c r="X292" s="20">
        <f t="shared" si="63"/>
        <v>703021</v>
      </c>
      <c r="Y292" s="21">
        <v>0</v>
      </c>
      <c r="Z292" s="19">
        <v>0</v>
      </c>
      <c r="AA292" s="4">
        <f t="shared" si="64"/>
        <v>703021</v>
      </c>
      <c r="AB292" s="21"/>
      <c r="AC292" s="21"/>
      <c r="AD292" s="21">
        <v>0</v>
      </c>
      <c r="AE292" s="21"/>
      <c r="AF292" s="21"/>
      <c r="AG292" s="26">
        <v>0</v>
      </c>
      <c r="AH292" s="26"/>
      <c r="AI292" s="26"/>
      <c r="AJ292" s="50">
        <f t="shared" si="69"/>
        <v>703021</v>
      </c>
      <c r="AK292" s="52" t="str">
        <f t="shared" si="65"/>
        <v xml:space="preserve"> </v>
      </c>
      <c r="AL292" s="52" t="str">
        <f t="shared" si="66"/>
        <v xml:space="preserve"> </v>
      </c>
    </row>
    <row r="293" spans="1:38" ht="15.95" customHeight="1">
      <c r="A293" s="34" t="s">
        <v>0</v>
      </c>
      <c r="B293" s="34" t="s">
        <v>587</v>
      </c>
      <c r="C293" s="34" t="s">
        <v>202</v>
      </c>
      <c r="D293" s="34" t="s">
        <v>589</v>
      </c>
      <c r="E293" s="18">
        <v>587.41</v>
      </c>
      <c r="F293" s="2">
        <f t="shared" si="67"/>
        <v>935156.72</v>
      </c>
      <c r="G293" s="45">
        <v>97463.54</v>
      </c>
      <c r="H293" s="35">
        <v>39618</v>
      </c>
      <c r="I293" s="2">
        <f t="shared" si="56"/>
        <v>29713.5</v>
      </c>
      <c r="J293" s="35">
        <v>53576</v>
      </c>
      <c r="K293" s="35">
        <v>0</v>
      </c>
      <c r="L293" s="35">
        <v>0</v>
      </c>
      <c r="M293" s="35">
        <v>25734</v>
      </c>
      <c r="N293" s="2">
        <f t="shared" si="57"/>
        <v>206487.03999999998</v>
      </c>
      <c r="O293" s="4">
        <f t="shared" si="58"/>
        <v>728670</v>
      </c>
      <c r="P293" s="35">
        <v>335</v>
      </c>
      <c r="Q293" s="35">
        <v>33</v>
      </c>
      <c r="R293" s="4">
        <f t="shared" si="59"/>
        <v>15366</v>
      </c>
      <c r="S293" s="6">
        <f t="shared" si="68"/>
        <v>42369.883300000001</v>
      </c>
      <c r="T293" s="43">
        <v>6207869</v>
      </c>
      <c r="U293" s="6">
        <f t="shared" si="60"/>
        <v>6207.8689999999997</v>
      </c>
      <c r="V293" s="6">
        <f t="shared" si="61"/>
        <v>36162.014300000003</v>
      </c>
      <c r="W293" s="4">
        <f t="shared" si="62"/>
        <v>723240</v>
      </c>
      <c r="X293" s="20">
        <f t="shared" si="63"/>
        <v>1467276</v>
      </c>
      <c r="Y293" s="21">
        <v>0</v>
      </c>
      <c r="Z293" s="19">
        <v>0</v>
      </c>
      <c r="AA293" s="4">
        <f t="shared" si="64"/>
        <v>1467276</v>
      </c>
      <c r="AB293" s="21"/>
      <c r="AC293" s="21"/>
      <c r="AD293" s="21">
        <v>0</v>
      </c>
      <c r="AE293" s="21"/>
      <c r="AF293" s="21"/>
      <c r="AG293" s="26">
        <v>0</v>
      </c>
      <c r="AH293" s="26"/>
      <c r="AI293" s="26"/>
      <c r="AJ293" s="50">
        <f t="shared" si="69"/>
        <v>1467276</v>
      </c>
      <c r="AK293" s="52" t="str">
        <f t="shared" si="65"/>
        <v xml:space="preserve"> </v>
      </c>
      <c r="AL293" s="52" t="str">
        <f t="shared" si="66"/>
        <v xml:space="preserve"> </v>
      </c>
    </row>
    <row r="294" spans="1:38" ht="15.95" customHeight="1">
      <c r="A294" s="34" t="s">
        <v>0</v>
      </c>
      <c r="B294" s="34" t="s">
        <v>587</v>
      </c>
      <c r="C294" s="34" t="s">
        <v>55</v>
      </c>
      <c r="D294" s="34" t="s">
        <v>590</v>
      </c>
      <c r="E294" s="18">
        <v>163.07</v>
      </c>
      <c r="F294" s="2">
        <f t="shared" si="67"/>
        <v>259607.44</v>
      </c>
      <c r="G294" s="45">
        <v>36292.9</v>
      </c>
      <c r="H294" s="35">
        <v>9484</v>
      </c>
      <c r="I294" s="2">
        <f t="shared" si="56"/>
        <v>7113</v>
      </c>
      <c r="J294" s="35">
        <v>12864</v>
      </c>
      <c r="K294" s="35">
        <v>0</v>
      </c>
      <c r="L294" s="35">
        <v>0</v>
      </c>
      <c r="M294" s="35">
        <v>16393</v>
      </c>
      <c r="N294" s="2">
        <f t="shared" si="57"/>
        <v>72662.899999999994</v>
      </c>
      <c r="O294" s="4">
        <f t="shared" si="58"/>
        <v>186945</v>
      </c>
      <c r="P294" s="35">
        <v>47</v>
      </c>
      <c r="Q294" s="35">
        <v>88</v>
      </c>
      <c r="R294" s="4">
        <f t="shared" si="59"/>
        <v>5749</v>
      </c>
      <c r="S294" s="6">
        <f t="shared" si="68"/>
        <v>11762.239100000001</v>
      </c>
      <c r="T294" s="43">
        <v>2285447</v>
      </c>
      <c r="U294" s="6">
        <f t="shared" si="60"/>
        <v>2285.4470000000001</v>
      </c>
      <c r="V294" s="6">
        <f t="shared" si="61"/>
        <v>9476.7921000000006</v>
      </c>
      <c r="W294" s="4">
        <f t="shared" si="62"/>
        <v>189536</v>
      </c>
      <c r="X294" s="20">
        <f t="shared" si="63"/>
        <v>382230</v>
      </c>
      <c r="Y294" s="21">
        <v>0</v>
      </c>
      <c r="Z294" s="19">
        <v>0</v>
      </c>
      <c r="AA294" s="4">
        <f t="shared" si="64"/>
        <v>382230</v>
      </c>
      <c r="AB294" s="21"/>
      <c r="AC294" s="21"/>
      <c r="AD294" s="21">
        <v>0</v>
      </c>
      <c r="AE294" s="21"/>
      <c r="AF294" s="21"/>
      <c r="AG294" s="26">
        <v>0</v>
      </c>
      <c r="AH294" s="26"/>
      <c r="AI294" s="26"/>
      <c r="AJ294" s="50">
        <f t="shared" si="69"/>
        <v>382230</v>
      </c>
      <c r="AK294" s="52" t="str">
        <f t="shared" si="65"/>
        <v xml:space="preserve"> </v>
      </c>
      <c r="AL294" s="52" t="str">
        <f t="shared" si="66"/>
        <v xml:space="preserve"> </v>
      </c>
    </row>
    <row r="295" spans="1:38" ht="15.95" customHeight="1">
      <c r="A295" s="34" t="s">
        <v>0</v>
      </c>
      <c r="B295" s="34" t="s">
        <v>587</v>
      </c>
      <c r="C295" s="34" t="s">
        <v>195</v>
      </c>
      <c r="D295" s="34" t="s">
        <v>591</v>
      </c>
      <c r="E295" s="18">
        <v>502.07</v>
      </c>
      <c r="F295" s="2">
        <f t="shared" si="67"/>
        <v>799295.44</v>
      </c>
      <c r="G295" s="45">
        <v>99584.21</v>
      </c>
      <c r="H295" s="35">
        <v>32434</v>
      </c>
      <c r="I295" s="2">
        <f t="shared" si="56"/>
        <v>24325.5</v>
      </c>
      <c r="J295" s="35">
        <v>43796</v>
      </c>
      <c r="K295" s="35">
        <v>0</v>
      </c>
      <c r="L295" s="35">
        <v>0</v>
      </c>
      <c r="M295" s="35">
        <v>34514</v>
      </c>
      <c r="N295" s="2">
        <f t="shared" si="57"/>
        <v>202219.71000000002</v>
      </c>
      <c r="O295" s="4">
        <f t="shared" si="58"/>
        <v>597076</v>
      </c>
      <c r="P295" s="35">
        <v>146</v>
      </c>
      <c r="Q295" s="35">
        <v>59</v>
      </c>
      <c r="R295" s="4">
        <f t="shared" si="59"/>
        <v>11973</v>
      </c>
      <c r="S295" s="6">
        <f t="shared" si="68"/>
        <v>36214.309099999999</v>
      </c>
      <c r="T295" s="43">
        <v>6286882</v>
      </c>
      <c r="U295" s="6">
        <f t="shared" si="60"/>
        <v>6286.8819999999996</v>
      </c>
      <c r="V295" s="6">
        <f t="shared" si="61"/>
        <v>29927.427100000001</v>
      </c>
      <c r="W295" s="4">
        <f t="shared" si="62"/>
        <v>598549</v>
      </c>
      <c r="X295" s="20">
        <f t="shared" si="63"/>
        <v>1207598</v>
      </c>
      <c r="Y295" s="21">
        <v>0</v>
      </c>
      <c r="Z295" s="19">
        <v>0</v>
      </c>
      <c r="AA295" s="4">
        <f t="shared" si="64"/>
        <v>1207598</v>
      </c>
      <c r="AB295" s="21"/>
      <c r="AC295" s="21"/>
      <c r="AD295" s="21">
        <v>0</v>
      </c>
      <c r="AE295" s="21"/>
      <c r="AF295" s="21"/>
      <c r="AG295" s="26">
        <v>0</v>
      </c>
      <c r="AH295" s="26"/>
      <c r="AI295" s="26"/>
      <c r="AJ295" s="50">
        <f t="shared" si="69"/>
        <v>1207598</v>
      </c>
      <c r="AK295" s="52" t="str">
        <f t="shared" si="65"/>
        <v xml:space="preserve"> </v>
      </c>
      <c r="AL295" s="52" t="str">
        <f t="shared" si="66"/>
        <v xml:space="preserve"> </v>
      </c>
    </row>
    <row r="296" spans="1:38" ht="15.95" customHeight="1">
      <c r="A296" s="34" t="s">
        <v>0</v>
      </c>
      <c r="B296" s="34" t="s">
        <v>587</v>
      </c>
      <c r="C296" s="34" t="s">
        <v>75</v>
      </c>
      <c r="D296" s="34" t="s">
        <v>592</v>
      </c>
      <c r="E296" s="18">
        <v>413.45</v>
      </c>
      <c r="F296" s="2">
        <f t="shared" si="67"/>
        <v>658212.4</v>
      </c>
      <c r="G296" s="45">
        <v>42749.85</v>
      </c>
      <c r="H296" s="35">
        <v>23524</v>
      </c>
      <c r="I296" s="2">
        <f t="shared" si="56"/>
        <v>17643</v>
      </c>
      <c r="J296" s="35">
        <v>31906</v>
      </c>
      <c r="K296" s="35">
        <v>0</v>
      </c>
      <c r="L296" s="35">
        <v>0</v>
      </c>
      <c r="M296" s="35">
        <v>27922</v>
      </c>
      <c r="N296" s="2">
        <f t="shared" si="57"/>
        <v>120220.85</v>
      </c>
      <c r="O296" s="4">
        <f t="shared" si="58"/>
        <v>537992</v>
      </c>
      <c r="P296" s="35">
        <v>189</v>
      </c>
      <c r="Q296" s="35">
        <v>59</v>
      </c>
      <c r="R296" s="4">
        <f t="shared" si="59"/>
        <v>15500</v>
      </c>
      <c r="S296" s="6">
        <f t="shared" si="68"/>
        <v>29822.148499999999</v>
      </c>
      <c r="T296" s="43">
        <v>2589331</v>
      </c>
      <c r="U296" s="6">
        <f t="shared" si="60"/>
        <v>2589.3310000000001</v>
      </c>
      <c r="V296" s="6">
        <f t="shared" si="61"/>
        <v>27232.817499999997</v>
      </c>
      <c r="W296" s="4">
        <f t="shared" si="62"/>
        <v>544656</v>
      </c>
      <c r="X296" s="20">
        <f t="shared" si="63"/>
        <v>1098148</v>
      </c>
      <c r="Y296" s="21">
        <v>0</v>
      </c>
      <c r="Z296" s="19">
        <v>0</v>
      </c>
      <c r="AA296" s="4">
        <f t="shared" si="64"/>
        <v>1098148</v>
      </c>
      <c r="AB296" s="21"/>
      <c r="AC296" s="21"/>
      <c r="AD296" s="21">
        <v>0</v>
      </c>
      <c r="AE296" s="21"/>
      <c r="AF296" s="21"/>
      <c r="AG296" s="26">
        <v>0</v>
      </c>
      <c r="AH296" s="26"/>
      <c r="AI296" s="26"/>
      <c r="AJ296" s="50">
        <f t="shared" si="69"/>
        <v>1098148</v>
      </c>
      <c r="AK296" s="52" t="str">
        <f t="shared" si="65"/>
        <v xml:space="preserve"> </v>
      </c>
      <c r="AL296" s="52" t="str">
        <f t="shared" si="66"/>
        <v xml:space="preserve"> </v>
      </c>
    </row>
    <row r="297" spans="1:38" ht="15.95" customHeight="1">
      <c r="A297" s="34" t="s">
        <v>0</v>
      </c>
      <c r="B297" s="34" t="s">
        <v>587</v>
      </c>
      <c r="C297" s="34" t="s">
        <v>222</v>
      </c>
      <c r="D297" s="34" t="s">
        <v>593</v>
      </c>
      <c r="E297" s="18">
        <v>2155.0700000000002</v>
      </c>
      <c r="F297" s="2">
        <f t="shared" si="67"/>
        <v>3430871.4400000004</v>
      </c>
      <c r="G297" s="45">
        <v>380303.03</v>
      </c>
      <c r="H297" s="35">
        <v>133340</v>
      </c>
      <c r="I297" s="2">
        <f t="shared" si="56"/>
        <v>100005</v>
      </c>
      <c r="J297" s="35">
        <v>180241</v>
      </c>
      <c r="K297" s="35">
        <v>0</v>
      </c>
      <c r="L297" s="35">
        <v>673821</v>
      </c>
      <c r="M297" s="35">
        <v>45182</v>
      </c>
      <c r="N297" s="2">
        <f t="shared" si="57"/>
        <v>1379552.03</v>
      </c>
      <c r="O297" s="4">
        <f t="shared" si="58"/>
        <v>2051319</v>
      </c>
      <c r="P297" s="35">
        <v>746</v>
      </c>
      <c r="Q297" s="35">
        <v>68</v>
      </c>
      <c r="R297" s="4">
        <f t="shared" si="59"/>
        <v>70512</v>
      </c>
      <c r="S297" s="6">
        <f t="shared" si="68"/>
        <v>155445.1991</v>
      </c>
      <c r="T297" s="43">
        <v>24331608</v>
      </c>
      <c r="U297" s="6">
        <f t="shared" si="60"/>
        <v>24331.608</v>
      </c>
      <c r="V297" s="6">
        <f t="shared" si="61"/>
        <v>131113.59109999999</v>
      </c>
      <c r="W297" s="4">
        <f t="shared" si="62"/>
        <v>2622272</v>
      </c>
      <c r="X297" s="20">
        <f t="shared" si="63"/>
        <v>4744103</v>
      </c>
      <c r="Y297" s="21">
        <v>0</v>
      </c>
      <c r="Z297" s="19">
        <v>0</v>
      </c>
      <c r="AA297" s="4">
        <f t="shared" si="64"/>
        <v>4744103</v>
      </c>
      <c r="AB297" s="21"/>
      <c r="AC297" s="21"/>
      <c r="AD297" s="21">
        <v>0</v>
      </c>
      <c r="AE297" s="21"/>
      <c r="AF297" s="21"/>
      <c r="AG297" s="26">
        <v>0</v>
      </c>
      <c r="AH297" s="26"/>
      <c r="AI297" s="26"/>
      <c r="AJ297" s="50">
        <f t="shared" si="69"/>
        <v>4744103</v>
      </c>
      <c r="AK297" s="52" t="str">
        <f t="shared" si="65"/>
        <v xml:space="preserve"> </v>
      </c>
      <c r="AL297" s="52" t="str">
        <f t="shared" si="66"/>
        <v xml:space="preserve"> </v>
      </c>
    </row>
    <row r="298" spans="1:38" ht="15.95" customHeight="1">
      <c r="A298" s="34" t="s">
        <v>0</v>
      </c>
      <c r="B298" s="34" t="s">
        <v>587</v>
      </c>
      <c r="C298" s="34" t="s">
        <v>191</v>
      </c>
      <c r="D298" s="34" t="s">
        <v>594</v>
      </c>
      <c r="E298" s="18">
        <v>1161.51</v>
      </c>
      <c r="F298" s="2">
        <f t="shared" si="67"/>
        <v>1849123.92</v>
      </c>
      <c r="G298" s="45">
        <v>117325.23</v>
      </c>
      <c r="H298" s="35">
        <v>64822</v>
      </c>
      <c r="I298" s="2">
        <f t="shared" si="56"/>
        <v>48616.5</v>
      </c>
      <c r="J298" s="35">
        <v>87670</v>
      </c>
      <c r="K298" s="35">
        <v>0</v>
      </c>
      <c r="L298" s="35">
        <v>253278</v>
      </c>
      <c r="M298" s="35">
        <v>73766</v>
      </c>
      <c r="N298" s="2">
        <f t="shared" si="57"/>
        <v>580655.73</v>
      </c>
      <c r="O298" s="4">
        <f t="shared" si="58"/>
        <v>1268468</v>
      </c>
      <c r="P298" s="35">
        <v>489</v>
      </c>
      <c r="Q298" s="35">
        <v>90</v>
      </c>
      <c r="R298" s="4">
        <f t="shared" si="59"/>
        <v>61174</v>
      </c>
      <c r="S298" s="6">
        <f t="shared" si="68"/>
        <v>83779.7163</v>
      </c>
      <c r="T298" s="43">
        <v>7228911</v>
      </c>
      <c r="U298" s="6">
        <f t="shared" si="60"/>
        <v>7228.9110000000001</v>
      </c>
      <c r="V298" s="6">
        <f t="shared" si="61"/>
        <v>76550.805300000007</v>
      </c>
      <c r="W298" s="4">
        <f t="shared" si="62"/>
        <v>1531016</v>
      </c>
      <c r="X298" s="20">
        <f t="shared" si="63"/>
        <v>2860658</v>
      </c>
      <c r="Y298" s="21">
        <v>0</v>
      </c>
      <c r="Z298" s="19">
        <v>0</v>
      </c>
      <c r="AA298" s="4">
        <f t="shared" si="64"/>
        <v>2860658</v>
      </c>
      <c r="AB298" s="21"/>
      <c r="AC298" s="21"/>
      <c r="AD298" s="21">
        <v>0</v>
      </c>
      <c r="AE298" s="21"/>
      <c r="AF298" s="21"/>
      <c r="AG298" s="26">
        <v>0</v>
      </c>
      <c r="AH298" s="26"/>
      <c r="AI298" s="26"/>
      <c r="AJ298" s="50">
        <f t="shared" si="69"/>
        <v>2860658</v>
      </c>
      <c r="AK298" s="52" t="str">
        <f t="shared" si="65"/>
        <v xml:space="preserve"> </v>
      </c>
      <c r="AL298" s="52" t="str">
        <f t="shared" si="66"/>
        <v xml:space="preserve"> </v>
      </c>
    </row>
    <row r="299" spans="1:38" ht="15.95" customHeight="1">
      <c r="A299" s="34" t="s">
        <v>0</v>
      </c>
      <c r="B299" s="34" t="s">
        <v>587</v>
      </c>
      <c r="C299" s="34" t="s">
        <v>208</v>
      </c>
      <c r="D299" s="34" t="s">
        <v>595</v>
      </c>
      <c r="E299" s="18">
        <v>1490.78</v>
      </c>
      <c r="F299" s="2">
        <f t="shared" si="67"/>
        <v>2373321.7599999998</v>
      </c>
      <c r="G299" s="45">
        <v>920846.57</v>
      </c>
      <c r="H299" s="35">
        <v>97859</v>
      </c>
      <c r="I299" s="2">
        <f t="shared" si="56"/>
        <v>73394.25</v>
      </c>
      <c r="J299" s="35">
        <v>132135</v>
      </c>
      <c r="K299" s="35">
        <v>0</v>
      </c>
      <c r="L299" s="35">
        <v>383415</v>
      </c>
      <c r="M299" s="35">
        <v>113799</v>
      </c>
      <c r="N299" s="2">
        <f t="shared" si="57"/>
        <v>1623589.8199999998</v>
      </c>
      <c r="O299" s="4">
        <f t="shared" si="58"/>
        <v>749732</v>
      </c>
      <c r="P299" s="35">
        <v>761</v>
      </c>
      <c r="Q299" s="35">
        <v>59</v>
      </c>
      <c r="R299" s="4">
        <f t="shared" si="59"/>
        <v>62410</v>
      </c>
      <c r="S299" s="6">
        <f t="shared" si="68"/>
        <v>107529.9614</v>
      </c>
      <c r="T299" s="43">
        <v>60823362</v>
      </c>
      <c r="U299" s="6">
        <f t="shared" si="60"/>
        <v>60823.362000000001</v>
      </c>
      <c r="V299" s="6">
        <f t="shared" si="61"/>
        <v>46706.599399999999</v>
      </c>
      <c r="W299" s="4">
        <f t="shared" si="62"/>
        <v>934132</v>
      </c>
      <c r="X299" s="20">
        <f t="shared" si="63"/>
        <v>1746274</v>
      </c>
      <c r="Y299" s="21">
        <v>0</v>
      </c>
      <c r="Z299" s="19">
        <v>0</v>
      </c>
      <c r="AA299" s="4">
        <f t="shared" si="64"/>
        <v>1746274</v>
      </c>
      <c r="AB299" s="21"/>
      <c r="AC299" s="21"/>
      <c r="AD299" s="21">
        <v>0</v>
      </c>
      <c r="AE299" s="21"/>
      <c r="AF299" s="21"/>
      <c r="AG299" s="26">
        <v>0</v>
      </c>
      <c r="AH299" s="26"/>
      <c r="AI299" s="26"/>
      <c r="AJ299" s="50">
        <f t="shared" si="69"/>
        <v>1746274</v>
      </c>
      <c r="AK299" s="52" t="str">
        <f t="shared" si="65"/>
        <v xml:space="preserve"> </v>
      </c>
      <c r="AL299" s="52" t="str">
        <f t="shared" si="66"/>
        <v xml:space="preserve"> </v>
      </c>
    </row>
    <row r="300" spans="1:38" ht="15.95" customHeight="1">
      <c r="A300" s="34" t="s">
        <v>0</v>
      </c>
      <c r="B300" s="34" t="s">
        <v>587</v>
      </c>
      <c r="C300" s="34" t="s">
        <v>197</v>
      </c>
      <c r="D300" s="34" t="s">
        <v>596</v>
      </c>
      <c r="E300" s="18">
        <v>501.93</v>
      </c>
      <c r="F300" s="2">
        <f t="shared" si="67"/>
        <v>799072.56</v>
      </c>
      <c r="G300" s="45">
        <v>96046.12</v>
      </c>
      <c r="H300" s="35">
        <v>22924</v>
      </c>
      <c r="I300" s="2">
        <f t="shared" si="56"/>
        <v>17193</v>
      </c>
      <c r="J300" s="35">
        <v>30949</v>
      </c>
      <c r="K300" s="35">
        <v>0</v>
      </c>
      <c r="L300" s="35">
        <v>103182</v>
      </c>
      <c r="M300" s="35">
        <v>24157</v>
      </c>
      <c r="N300" s="2">
        <f t="shared" si="57"/>
        <v>271527.12</v>
      </c>
      <c r="O300" s="4">
        <f t="shared" si="58"/>
        <v>527545</v>
      </c>
      <c r="P300" s="35">
        <v>117</v>
      </c>
      <c r="Q300" s="35">
        <v>156</v>
      </c>
      <c r="R300" s="4">
        <f t="shared" si="59"/>
        <v>25370</v>
      </c>
      <c r="S300" s="6">
        <f t="shared" si="68"/>
        <v>36204.210899999998</v>
      </c>
      <c r="T300" s="43">
        <v>6184554</v>
      </c>
      <c r="U300" s="6">
        <f t="shared" si="60"/>
        <v>6184.5540000000001</v>
      </c>
      <c r="V300" s="6">
        <f t="shared" si="61"/>
        <v>30019.656899999998</v>
      </c>
      <c r="W300" s="4">
        <f t="shared" si="62"/>
        <v>600393</v>
      </c>
      <c r="X300" s="20">
        <f t="shared" si="63"/>
        <v>1153308</v>
      </c>
      <c r="Y300" s="21">
        <v>0</v>
      </c>
      <c r="Z300" s="19">
        <v>0</v>
      </c>
      <c r="AA300" s="4">
        <f t="shared" si="64"/>
        <v>1153308</v>
      </c>
      <c r="AB300" s="21"/>
      <c r="AC300" s="21"/>
      <c r="AD300" s="21">
        <v>0</v>
      </c>
      <c r="AE300" s="21"/>
      <c r="AF300" s="21"/>
      <c r="AG300" s="26">
        <v>0</v>
      </c>
      <c r="AH300" s="26"/>
      <c r="AI300" s="26"/>
      <c r="AJ300" s="50">
        <f t="shared" si="69"/>
        <v>1153308</v>
      </c>
      <c r="AK300" s="52" t="str">
        <f t="shared" si="65"/>
        <v xml:space="preserve"> </v>
      </c>
      <c r="AL300" s="52" t="str">
        <f t="shared" si="66"/>
        <v xml:space="preserve"> </v>
      </c>
    </row>
    <row r="301" spans="1:38" ht="15.95" customHeight="1">
      <c r="A301" s="34" t="s">
        <v>0</v>
      </c>
      <c r="B301" s="34" t="s">
        <v>587</v>
      </c>
      <c r="C301" s="34" t="s">
        <v>38</v>
      </c>
      <c r="D301" s="34" t="s">
        <v>597</v>
      </c>
      <c r="E301" s="18">
        <v>657.96</v>
      </c>
      <c r="F301" s="2">
        <f t="shared" si="67"/>
        <v>1047472.3200000001</v>
      </c>
      <c r="G301" s="45">
        <v>119195.78</v>
      </c>
      <c r="H301" s="35">
        <v>31848</v>
      </c>
      <c r="I301" s="2">
        <f t="shared" si="56"/>
        <v>23886</v>
      </c>
      <c r="J301" s="35">
        <v>43070</v>
      </c>
      <c r="K301" s="35">
        <v>0</v>
      </c>
      <c r="L301" s="35">
        <v>147676</v>
      </c>
      <c r="M301" s="35">
        <v>57422</v>
      </c>
      <c r="N301" s="2">
        <f t="shared" si="57"/>
        <v>391249.78</v>
      </c>
      <c r="O301" s="4">
        <f t="shared" si="58"/>
        <v>656223</v>
      </c>
      <c r="P301" s="35">
        <v>264</v>
      </c>
      <c r="Q301" s="35">
        <v>121</v>
      </c>
      <c r="R301" s="4">
        <f t="shared" si="59"/>
        <v>44402</v>
      </c>
      <c r="S301" s="6">
        <f t="shared" si="68"/>
        <v>47458.654799999997</v>
      </c>
      <c r="T301" s="43">
        <v>7667460</v>
      </c>
      <c r="U301" s="6">
        <f t="shared" si="60"/>
        <v>7667.46</v>
      </c>
      <c r="V301" s="6">
        <f t="shared" si="61"/>
        <v>39791.194799999997</v>
      </c>
      <c r="W301" s="4">
        <f t="shared" si="62"/>
        <v>795824</v>
      </c>
      <c r="X301" s="20">
        <f t="shared" si="63"/>
        <v>1496449</v>
      </c>
      <c r="Y301" s="21">
        <v>0</v>
      </c>
      <c r="Z301" s="19">
        <v>0</v>
      </c>
      <c r="AA301" s="4">
        <f t="shared" si="64"/>
        <v>1496449</v>
      </c>
      <c r="AB301" s="21"/>
      <c r="AC301" s="21"/>
      <c r="AD301" s="21">
        <v>0</v>
      </c>
      <c r="AE301" s="21"/>
      <c r="AF301" s="21"/>
      <c r="AG301" s="26">
        <v>0</v>
      </c>
      <c r="AH301" s="26"/>
      <c r="AI301" s="26"/>
      <c r="AJ301" s="50">
        <f t="shared" si="69"/>
        <v>1496449</v>
      </c>
      <c r="AK301" s="52" t="str">
        <f t="shared" si="65"/>
        <v xml:space="preserve"> </v>
      </c>
      <c r="AL301" s="52" t="str">
        <f t="shared" si="66"/>
        <v xml:space="preserve"> </v>
      </c>
    </row>
    <row r="302" spans="1:38" ht="15.95" customHeight="1">
      <c r="A302" s="34" t="s">
        <v>0</v>
      </c>
      <c r="B302" s="34" t="s">
        <v>587</v>
      </c>
      <c r="C302" s="34" t="s">
        <v>118</v>
      </c>
      <c r="D302" s="34" t="s">
        <v>598</v>
      </c>
      <c r="E302" s="18">
        <v>766.61</v>
      </c>
      <c r="F302" s="2">
        <f t="shared" si="67"/>
        <v>1220443.1200000001</v>
      </c>
      <c r="G302" s="45">
        <v>61441.15</v>
      </c>
      <c r="H302" s="35">
        <v>47208</v>
      </c>
      <c r="I302" s="2">
        <f t="shared" si="56"/>
        <v>35406</v>
      </c>
      <c r="J302" s="35">
        <v>63831</v>
      </c>
      <c r="K302" s="35">
        <v>0</v>
      </c>
      <c r="L302" s="35">
        <v>192210</v>
      </c>
      <c r="M302" s="35">
        <v>24327</v>
      </c>
      <c r="N302" s="2">
        <f t="shared" si="57"/>
        <v>377215.15</v>
      </c>
      <c r="O302" s="4">
        <f t="shared" si="58"/>
        <v>843228</v>
      </c>
      <c r="P302" s="35">
        <v>308</v>
      </c>
      <c r="Q302" s="35">
        <v>86</v>
      </c>
      <c r="R302" s="4">
        <f t="shared" si="59"/>
        <v>36818</v>
      </c>
      <c r="S302" s="6">
        <f t="shared" si="68"/>
        <v>55295.579299999998</v>
      </c>
      <c r="T302" s="43">
        <v>3974201</v>
      </c>
      <c r="U302" s="6">
        <f t="shared" si="60"/>
        <v>3974.201</v>
      </c>
      <c r="V302" s="6">
        <f t="shared" si="61"/>
        <v>51321.378299999997</v>
      </c>
      <c r="W302" s="4">
        <f t="shared" si="62"/>
        <v>1026428</v>
      </c>
      <c r="X302" s="20">
        <f t="shared" si="63"/>
        <v>1906474</v>
      </c>
      <c r="Y302" s="21">
        <v>0</v>
      </c>
      <c r="Z302" s="19">
        <v>0</v>
      </c>
      <c r="AA302" s="4">
        <f t="shared" si="64"/>
        <v>1906474</v>
      </c>
      <c r="AB302" s="21"/>
      <c r="AC302" s="21"/>
      <c r="AD302" s="21">
        <v>0</v>
      </c>
      <c r="AE302" s="21"/>
      <c r="AF302" s="21"/>
      <c r="AG302" s="26">
        <v>0</v>
      </c>
      <c r="AH302" s="26"/>
      <c r="AI302" s="26"/>
      <c r="AJ302" s="50">
        <f t="shared" si="69"/>
        <v>1906474</v>
      </c>
      <c r="AK302" s="52" t="str">
        <f t="shared" si="65"/>
        <v xml:space="preserve"> </v>
      </c>
      <c r="AL302" s="52" t="str">
        <f t="shared" si="66"/>
        <v xml:space="preserve"> </v>
      </c>
    </row>
    <row r="303" spans="1:38" ht="15.95" customHeight="1">
      <c r="A303" s="34" t="s">
        <v>0</v>
      </c>
      <c r="B303" s="34" t="s">
        <v>587</v>
      </c>
      <c r="C303" s="34" t="s">
        <v>43</v>
      </c>
      <c r="D303" s="34" t="s">
        <v>599</v>
      </c>
      <c r="E303" s="18">
        <v>618.86</v>
      </c>
      <c r="F303" s="2">
        <f t="shared" si="67"/>
        <v>985225.12</v>
      </c>
      <c r="G303" s="45">
        <v>168800.56</v>
      </c>
      <c r="H303" s="35">
        <v>29515</v>
      </c>
      <c r="I303" s="2">
        <f t="shared" si="56"/>
        <v>22136.25</v>
      </c>
      <c r="J303" s="35">
        <v>39954</v>
      </c>
      <c r="K303" s="35">
        <v>0</v>
      </c>
      <c r="L303" s="35">
        <v>133983</v>
      </c>
      <c r="M303" s="35">
        <v>58801</v>
      </c>
      <c r="N303" s="2">
        <f t="shared" si="57"/>
        <v>423674.81</v>
      </c>
      <c r="O303" s="4">
        <f t="shared" si="58"/>
        <v>561550</v>
      </c>
      <c r="P303" s="35">
        <v>245</v>
      </c>
      <c r="Q303" s="35">
        <v>125</v>
      </c>
      <c r="R303" s="4">
        <f t="shared" si="59"/>
        <v>42569</v>
      </c>
      <c r="S303" s="6">
        <f t="shared" si="68"/>
        <v>44638.371800000001</v>
      </c>
      <c r="T303" s="43">
        <v>10761648</v>
      </c>
      <c r="U303" s="6">
        <f t="shared" si="60"/>
        <v>10761.647999999999</v>
      </c>
      <c r="V303" s="6">
        <f t="shared" si="61"/>
        <v>33876.7238</v>
      </c>
      <c r="W303" s="4">
        <f t="shared" si="62"/>
        <v>677534</v>
      </c>
      <c r="X303" s="20">
        <f t="shared" si="63"/>
        <v>1281653</v>
      </c>
      <c r="Y303" s="21">
        <v>0</v>
      </c>
      <c r="Z303" s="19">
        <v>0</v>
      </c>
      <c r="AA303" s="4">
        <f t="shared" si="64"/>
        <v>1281653</v>
      </c>
      <c r="AB303" s="21"/>
      <c r="AC303" s="21"/>
      <c r="AD303" s="21">
        <v>0</v>
      </c>
      <c r="AE303" s="21"/>
      <c r="AF303" s="21"/>
      <c r="AG303" s="26">
        <v>0</v>
      </c>
      <c r="AH303" s="26"/>
      <c r="AI303" s="26"/>
      <c r="AJ303" s="50">
        <f t="shared" si="69"/>
        <v>1281653</v>
      </c>
      <c r="AK303" s="52" t="str">
        <f t="shared" si="65"/>
        <v xml:space="preserve"> </v>
      </c>
      <c r="AL303" s="52" t="str">
        <f t="shared" si="66"/>
        <v xml:space="preserve"> </v>
      </c>
    </row>
    <row r="304" spans="1:38" ht="15.95" customHeight="1">
      <c r="A304" s="34" t="s">
        <v>0</v>
      </c>
      <c r="B304" s="34" t="s">
        <v>587</v>
      </c>
      <c r="C304" s="34" t="s">
        <v>138</v>
      </c>
      <c r="D304" s="34" t="s">
        <v>600</v>
      </c>
      <c r="E304" s="18">
        <v>2732.46</v>
      </c>
      <c r="F304" s="2">
        <f t="shared" si="67"/>
        <v>4350076.32</v>
      </c>
      <c r="G304" s="45">
        <v>729309.36</v>
      </c>
      <c r="H304" s="35">
        <v>184461</v>
      </c>
      <c r="I304" s="2">
        <f t="shared" si="56"/>
        <v>138345.75</v>
      </c>
      <c r="J304" s="35">
        <v>249257</v>
      </c>
      <c r="K304" s="35">
        <v>0</v>
      </c>
      <c r="L304" s="35">
        <v>680983</v>
      </c>
      <c r="M304" s="35">
        <v>138538</v>
      </c>
      <c r="N304" s="2">
        <f t="shared" si="57"/>
        <v>1936433.1099999999</v>
      </c>
      <c r="O304" s="4">
        <f t="shared" si="58"/>
        <v>2413643</v>
      </c>
      <c r="P304" s="35">
        <v>1112</v>
      </c>
      <c r="Q304" s="35">
        <v>68</v>
      </c>
      <c r="R304" s="4">
        <f t="shared" si="59"/>
        <v>105106</v>
      </c>
      <c r="S304" s="6">
        <f t="shared" si="68"/>
        <v>197092.33979999999</v>
      </c>
      <c r="T304" s="43">
        <v>47173956</v>
      </c>
      <c r="U304" s="6">
        <f t="shared" si="60"/>
        <v>47173.955999999998</v>
      </c>
      <c r="V304" s="6">
        <f t="shared" si="61"/>
        <v>149918.38379999998</v>
      </c>
      <c r="W304" s="4">
        <f t="shared" si="62"/>
        <v>2998368</v>
      </c>
      <c r="X304" s="20">
        <f t="shared" si="63"/>
        <v>5517117</v>
      </c>
      <c r="Y304" s="21">
        <v>0</v>
      </c>
      <c r="Z304" s="19">
        <v>0</v>
      </c>
      <c r="AA304" s="4">
        <f t="shared" si="64"/>
        <v>5517117</v>
      </c>
      <c r="AB304" s="21"/>
      <c r="AC304" s="21"/>
      <c r="AD304" s="21">
        <v>0</v>
      </c>
      <c r="AE304" s="21"/>
      <c r="AF304" s="21"/>
      <c r="AG304" s="26">
        <v>0</v>
      </c>
      <c r="AH304" s="26"/>
      <c r="AI304" s="26"/>
      <c r="AJ304" s="50">
        <f t="shared" si="69"/>
        <v>5517117</v>
      </c>
      <c r="AK304" s="52" t="str">
        <f t="shared" si="65"/>
        <v xml:space="preserve"> </v>
      </c>
      <c r="AL304" s="52" t="str">
        <f t="shared" si="66"/>
        <v xml:space="preserve"> </v>
      </c>
    </row>
    <row r="305" spans="1:38" ht="15.95" customHeight="1">
      <c r="A305" s="34" t="s">
        <v>101</v>
      </c>
      <c r="B305" s="34" t="s">
        <v>601</v>
      </c>
      <c r="C305" s="34" t="s">
        <v>158</v>
      </c>
      <c r="D305" s="34" t="s">
        <v>602</v>
      </c>
      <c r="E305" s="18">
        <v>146.35</v>
      </c>
      <c r="F305" s="2">
        <f t="shared" si="67"/>
        <v>232989.19999999998</v>
      </c>
      <c r="G305" s="45">
        <v>9983.41</v>
      </c>
      <c r="H305" s="35">
        <v>10193</v>
      </c>
      <c r="I305" s="2">
        <f t="shared" si="56"/>
        <v>7644.75</v>
      </c>
      <c r="J305" s="35">
        <v>11100</v>
      </c>
      <c r="K305" s="35">
        <v>0</v>
      </c>
      <c r="L305" s="35">
        <v>0</v>
      </c>
      <c r="M305" s="35">
        <v>0</v>
      </c>
      <c r="N305" s="2">
        <f t="shared" si="57"/>
        <v>28728.16</v>
      </c>
      <c r="O305" s="4">
        <f t="shared" si="58"/>
        <v>204261</v>
      </c>
      <c r="P305" s="35">
        <v>55</v>
      </c>
      <c r="Q305" s="35">
        <v>75</v>
      </c>
      <c r="R305" s="4">
        <f t="shared" si="59"/>
        <v>5734</v>
      </c>
      <c r="S305" s="6">
        <f t="shared" si="68"/>
        <v>10556.2255</v>
      </c>
      <c r="T305" s="43">
        <v>585537</v>
      </c>
      <c r="U305" s="6">
        <f t="shared" si="60"/>
        <v>585.53700000000003</v>
      </c>
      <c r="V305" s="6">
        <f t="shared" si="61"/>
        <v>9970.6885000000002</v>
      </c>
      <c r="W305" s="4">
        <f t="shared" si="62"/>
        <v>199414</v>
      </c>
      <c r="X305" s="20">
        <f t="shared" si="63"/>
        <v>409409</v>
      </c>
      <c r="Y305" s="21">
        <v>0</v>
      </c>
      <c r="Z305" s="19">
        <v>0</v>
      </c>
      <c r="AA305" s="4">
        <f t="shared" si="64"/>
        <v>409409</v>
      </c>
      <c r="AB305" s="21"/>
      <c r="AC305" s="21"/>
      <c r="AD305" s="21">
        <v>0</v>
      </c>
      <c r="AE305" s="21"/>
      <c r="AF305" s="21"/>
      <c r="AG305" s="26">
        <v>0</v>
      </c>
      <c r="AH305" s="26"/>
      <c r="AI305" s="26"/>
      <c r="AJ305" s="50">
        <f t="shared" si="69"/>
        <v>409409</v>
      </c>
      <c r="AK305" s="52" t="str">
        <f t="shared" si="65"/>
        <v xml:space="preserve"> </v>
      </c>
      <c r="AL305" s="52" t="str">
        <f t="shared" si="66"/>
        <v xml:space="preserve"> </v>
      </c>
    </row>
    <row r="306" spans="1:38" ht="15.95" customHeight="1">
      <c r="A306" s="34" t="s">
        <v>101</v>
      </c>
      <c r="B306" s="34" t="s">
        <v>601</v>
      </c>
      <c r="C306" s="34" t="s">
        <v>117</v>
      </c>
      <c r="D306" s="34" t="s">
        <v>603</v>
      </c>
      <c r="E306" s="18">
        <v>210.66</v>
      </c>
      <c r="F306" s="2">
        <f t="shared" si="67"/>
        <v>335370.71999999997</v>
      </c>
      <c r="G306" s="45">
        <v>34445.1</v>
      </c>
      <c r="H306" s="35">
        <v>17787</v>
      </c>
      <c r="I306" s="2">
        <f t="shared" si="56"/>
        <v>13340.25</v>
      </c>
      <c r="J306" s="35">
        <v>19285</v>
      </c>
      <c r="K306" s="35">
        <v>0</v>
      </c>
      <c r="L306" s="35">
        <v>0</v>
      </c>
      <c r="M306" s="35">
        <v>25537</v>
      </c>
      <c r="N306" s="2">
        <f t="shared" si="57"/>
        <v>92607.35</v>
      </c>
      <c r="O306" s="4">
        <f t="shared" si="58"/>
        <v>242763</v>
      </c>
      <c r="P306" s="35">
        <v>95</v>
      </c>
      <c r="Q306" s="35">
        <v>90</v>
      </c>
      <c r="R306" s="4">
        <f t="shared" si="59"/>
        <v>11885</v>
      </c>
      <c r="S306" s="6">
        <f t="shared" si="68"/>
        <v>15194.9058</v>
      </c>
      <c r="T306" s="43">
        <v>1975063</v>
      </c>
      <c r="U306" s="6">
        <f t="shared" si="60"/>
        <v>1975.0630000000001</v>
      </c>
      <c r="V306" s="6">
        <f t="shared" si="61"/>
        <v>13219.8428</v>
      </c>
      <c r="W306" s="4">
        <f t="shared" si="62"/>
        <v>264397</v>
      </c>
      <c r="X306" s="20">
        <f t="shared" si="63"/>
        <v>519045</v>
      </c>
      <c r="Y306" s="21">
        <v>0</v>
      </c>
      <c r="Z306" s="19">
        <v>0</v>
      </c>
      <c r="AA306" s="4">
        <f t="shared" si="64"/>
        <v>519045</v>
      </c>
      <c r="AB306" s="21"/>
      <c r="AC306" s="21"/>
      <c r="AD306" s="21">
        <v>0</v>
      </c>
      <c r="AE306" s="21"/>
      <c r="AF306" s="21"/>
      <c r="AG306" s="26">
        <v>0</v>
      </c>
      <c r="AH306" s="26"/>
      <c r="AI306" s="26"/>
      <c r="AJ306" s="50">
        <f t="shared" si="69"/>
        <v>519045</v>
      </c>
      <c r="AK306" s="52" t="str">
        <f t="shared" si="65"/>
        <v xml:space="preserve"> </v>
      </c>
      <c r="AL306" s="52" t="str">
        <f t="shared" si="66"/>
        <v xml:space="preserve"> </v>
      </c>
    </row>
    <row r="307" spans="1:38" ht="15.95" customHeight="1">
      <c r="A307" s="34" t="s">
        <v>101</v>
      </c>
      <c r="B307" s="34" t="s">
        <v>601</v>
      </c>
      <c r="C307" s="34" t="s">
        <v>51</v>
      </c>
      <c r="D307" s="34" t="s">
        <v>604</v>
      </c>
      <c r="E307" s="18">
        <v>2067.4899999999998</v>
      </c>
      <c r="F307" s="2">
        <f t="shared" si="67"/>
        <v>3291444.0799999996</v>
      </c>
      <c r="G307" s="45">
        <v>715257.04</v>
      </c>
      <c r="H307" s="35">
        <v>157791</v>
      </c>
      <c r="I307" s="2">
        <f t="shared" si="56"/>
        <v>118343.25</v>
      </c>
      <c r="J307" s="35">
        <v>170818</v>
      </c>
      <c r="K307" s="35">
        <v>10526</v>
      </c>
      <c r="L307" s="35">
        <v>480466</v>
      </c>
      <c r="M307" s="35">
        <v>85441</v>
      </c>
      <c r="N307" s="2">
        <f t="shared" si="57"/>
        <v>1580851.29</v>
      </c>
      <c r="O307" s="4">
        <f t="shared" si="58"/>
        <v>1710593</v>
      </c>
      <c r="P307" s="35">
        <v>1081</v>
      </c>
      <c r="Q307" s="35">
        <v>59</v>
      </c>
      <c r="R307" s="4">
        <f t="shared" si="59"/>
        <v>88653</v>
      </c>
      <c r="S307" s="6">
        <f t="shared" si="68"/>
        <v>149128.05369999999</v>
      </c>
      <c r="T307" s="43">
        <v>46475441</v>
      </c>
      <c r="U307" s="6">
        <f t="shared" si="60"/>
        <v>46475.440999999999</v>
      </c>
      <c r="V307" s="6">
        <f t="shared" si="61"/>
        <v>102652.6127</v>
      </c>
      <c r="W307" s="4">
        <f t="shared" si="62"/>
        <v>2053052</v>
      </c>
      <c r="X307" s="20">
        <f t="shared" si="63"/>
        <v>3852298</v>
      </c>
      <c r="Y307" s="21">
        <v>0</v>
      </c>
      <c r="Z307" s="19">
        <v>0</v>
      </c>
      <c r="AA307" s="4">
        <f t="shared" si="64"/>
        <v>3852298</v>
      </c>
      <c r="AB307" s="21"/>
      <c r="AC307" s="21"/>
      <c r="AD307" s="21">
        <v>0</v>
      </c>
      <c r="AE307" s="21"/>
      <c r="AF307" s="21"/>
      <c r="AG307" s="26">
        <v>0</v>
      </c>
      <c r="AH307" s="26"/>
      <c r="AI307" s="26"/>
      <c r="AJ307" s="50">
        <f t="shared" si="69"/>
        <v>3852298</v>
      </c>
      <c r="AK307" s="52" t="str">
        <f t="shared" si="65"/>
        <v xml:space="preserve"> </v>
      </c>
      <c r="AL307" s="52" t="str">
        <f t="shared" si="66"/>
        <v xml:space="preserve"> </v>
      </c>
    </row>
    <row r="308" spans="1:38" ht="15.95" customHeight="1">
      <c r="A308" s="34" t="s">
        <v>101</v>
      </c>
      <c r="B308" s="34" t="s">
        <v>601</v>
      </c>
      <c r="C308" s="34" t="s">
        <v>87</v>
      </c>
      <c r="D308" s="34" t="s">
        <v>605</v>
      </c>
      <c r="E308" s="18">
        <v>2589.5700000000002</v>
      </c>
      <c r="F308" s="2">
        <f t="shared" si="67"/>
        <v>4122595.4400000004</v>
      </c>
      <c r="G308" s="45">
        <v>849190</v>
      </c>
      <c r="H308" s="35">
        <v>203668</v>
      </c>
      <c r="I308" s="2">
        <f t="shared" si="56"/>
        <v>152751</v>
      </c>
      <c r="J308" s="35">
        <v>220557</v>
      </c>
      <c r="K308" s="35">
        <v>13587</v>
      </c>
      <c r="L308" s="35">
        <v>636044</v>
      </c>
      <c r="M308" s="35">
        <v>208201</v>
      </c>
      <c r="N308" s="2">
        <f t="shared" si="57"/>
        <v>2080330</v>
      </c>
      <c r="O308" s="4">
        <f t="shared" si="58"/>
        <v>2042265</v>
      </c>
      <c r="P308" s="35">
        <v>1162</v>
      </c>
      <c r="Q308" s="35">
        <v>66</v>
      </c>
      <c r="R308" s="4">
        <f t="shared" si="59"/>
        <v>106602</v>
      </c>
      <c r="S308" s="6">
        <f t="shared" si="68"/>
        <v>186785.68410000001</v>
      </c>
      <c r="T308" s="43">
        <v>54086060</v>
      </c>
      <c r="U308" s="6">
        <f t="shared" si="60"/>
        <v>54086.06</v>
      </c>
      <c r="V308" s="6">
        <f t="shared" si="61"/>
        <v>132699.62410000002</v>
      </c>
      <c r="W308" s="4">
        <f t="shared" si="62"/>
        <v>2653992</v>
      </c>
      <c r="X308" s="20">
        <f t="shared" si="63"/>
        <v>4802859</v>
      </c>
      <c r="Y308" s="21">
        <v>0</v>
      </c>
      <c r="Z308" s="19">
        <v>0</v>
      </c>
      <c r="AA308" s="4">
        <f t="shared" si="64"/>
        <v>4802859</v>
      </c>
      <c r="AB308" s="21"/>
      <c r="AC308" s="21"/>
      <c r="AD308" s="21">
        <v>0</v>
      </c>
      <c r="AE308" s="21"/>
      <c r="AF308" s="21"/>
      <c r="AG308" s="26">
        <v>0</v>
      </c>
      <c r="AH308" s="26"/>
      <c r="AI308" s="26"/>
      <c r="AJ308" s="50">
        <f t="shared" si="69"/>
        <v>4802859</v>
      </c>
      <c r="AK308" s="52" t="str">
        <f t="shared" si="65"/>
        <v xml:space="preserve"> </v>
      </c>
      <c r="AL308" s="52" t="str">
        <f t="shared" si="66"/>
        <v xml:space="preserve"> </v>
      </c>
    </row>
    <row r="309" spans="1:38" ht="15.95" customHeight="1">
      <c r="A309" s="34" t="s">
        <v>101</v>
      </c>
      <c r="B309" s="34" t="s">
        <v>601</v>
      </c>
      <c r="C309" s="34" t="s">
        <v>172</v>
      </c>
      <c r="D309" s="34" t="s">
        <v>606</v>
      </c>
      <c r="E309" s="18">
        <v>451.56</v>
      </c>
      <c r="F309" s="2">
        <f t="shared" si="67"/>
        <v>718883.52</v>
      </c>
      <c r="G309" s="45">
        <v>107930.48</v>
      </c>
      <c r="H309" s="35">
        <v>33850</v>
      </c>
      <c r="I309" s="2">
        <f t="shared" si="56"/>
        <v>25387.5</v>
      </c>
      <c r="J309" s="35">
        <v>36771</v>
      </c>
      <c r="K309" s="35">
        <v>2247</v>
      </c>
      <c r="L309" s="35">
        <v>146469</v>
      </c>
      <c r="M309" s="35">
        <v>34832</v>
      </c>
      <c r="N309" s="2">
        <f t="shared" si="57"/>
        <v>353636.98</v>
      </c>
      <c r="O309" s="4">
        <f t="shared" si="58"/>
        <v>365247</v>
      </c>
      <c r="P309" s="35">
        <v>209</v>
      </c>
      <c r="Q309" s="35">
        <v>90</v>
      </c>
      <c r="R309" s="4">
        <f t="shared" si="59"/>
        <v>26146</v>
      </c>
      <c r="S309" s="6">
        <f t="shared" si="68"/>
        <v>32571.022799999999</v>
      </c>
      <c r="T309" s="43">
        <v>6631489</v>
      </c>
      <c r="U309" s="6">
        <f t="shared" si="60"/>
        <v>6631.4889999999996</v>
      </c>
      <c r="V309" s="6">
        <f t="shared" si="61"/>
        <v>25939.533799999997</v>
      </c>
      <c r="W309" s="4">
        <f t="shared" si="62"/>
        <v>518791</v>
      </c>
      <c r="X309" s="20">
        <f t="shared" si="63"/>
        <v>910184</v>
      </c>
      <c r="Y309" s="21">
        <v>0</v>
      </c>
      <c r="Z309" s="19">
        <v>0</v>
      </c>
      <c r="AA309" s="4">
        <f t="shared" si="64"/>
        <v>910184</v>
      </c>
      <c r="AB309" s="21"/>
      <c r="AC309" s="21"/>
      <c r="AD309" s="21">
        <v>0</v>
      </c>
      <c r="AE309" s="21"/>
      <c r="AF309" s="21"/>
      <c r="AG309" s="26">
        <v>0</v>
      </c>
      <c r="AH309" s="26"/>
      <c r="AI309" s="26"/>
      <c r="AJ309" s="50">
        <f t="shared" si="69"/>
        <v>910184</v>
      </c>
      <c r="AK309" s="52" t="str">
        <f t="shared" si="65"/>
        <v xml:space="preserve"> </v>
      </c>
      <c r="AL309" s="52" t="str">
        <f t="shared" si="66"/>
        <v xml:space="preserve"> </v>
      </c>
    </row>
    <row r="310" spans="1:38" ht="15.95" customHeight="1">
      <c r="A310" s="34" t="s">
        <v>101</v>
      </c>
      <c r="B310" s="34" t="s">
        <v>601</v>
      </c>
      <c r="C310" s="34" t="s">
        <v>227</v>
      </c>
      <c r="D310" s="34" t="s">
        <v>607</v>
      </c>
      <c r="E310" s="18">
        <v>231.14</v>
      </c>
      <c r="F310" s="2">
        <f t="shared" si="67"/>
        <v>367974.88</v>
      </c>
      <c r="G310" s="45">
        <v>67875.73</v>
      </c>
      <c r="H310" s="35">
        <v>29990</v>
      </c>
      <c r="I310" s="2">
        <f t="shared" si="56"/>
        <v>22492.5</v>
      </c>
      <c r="J310" s="35">
        <v>32234</v>
      </c>
      <c r="K310" s="35">
        <v>2025</v>
      </c>
      <c r="L310" s="35">
        <v>76473</v>
      </c>
      <c r="M310" s="35">
        <v>69871</v>
      </c>
      <c r="N310" s="2">
        <f t="shared" si="57"/>
        <v>270971.23</v>
      </c>
      <c r="O310" s="4">
        <f t="shared" si="58"/>
        <v>97004</v>
      </c>
      <c r="P310" s="35">
        <v>59</v>
      </c>
      <c r="Q310" s="35">
        <v>136</v>
      </c>
      <c r="R310" s="4">
        <f t="shared" si="59"/>
        <v>11153</v>
      </c>
      <c r="S310" s="6">
        <f t="shared" si="68"/>
        <v>16672.128199999999</v>
      </c>
      <c r="T310" s="43">
        <v>4028233</v>
      </c>
      <c r="U310" s="6">
        <f t="shared" si="60"/>
        <v>4028.2330000000002</v>
      </c>
      <c r="V310" s="6">
        <f t="shared" si="61"/>
        <v>12643.895199999999</v>
      </c>
      <c r="W310" s="4">
        <f t="shared" si="62"/>
        <v>252878</v>
      </c>
      <c r="X310" s="20">
        <f t="shared" si="63"/>
        <v>361035</v>
      </c>
      <c r="Y310" s="21">
        <v>0</v>
      </c>
      <c r="Z310" s="19">
        <v>0</v>
      </c>
      <c r="AA310" s="4">
        <f t="shared" si="64"/>
        <v>361035</v>
      </c>
      <c r="AB310" s="21"/>
      <c r="AC310" s="21"/>
      <c r="AD310" s="21">
        <v>0</v>
      </c>
      <c r="AE310" s="21"/>
      <c r="AF310" s="21"/>
      <c r="AG310" s="26">
        <v>0</v>
      </c>
      <c r="AH310" s="26"/>
      <c r="AI310" s="26"/>
      <c r="AJ310" s="50">
        <f t="shared" si="69"/>
        <v>361035</v>
      </c>
      <c r="AK310" s="52" t="str">
        <f t="shared" si="65"/>
        <v xml:space="preserve"> </v>
      </c>
      <c r="AL310" s="52" t="str">
        <f t="shared" si="66"/>
        <v xml:space="preserve"> </v>
      </c>
    </row>
    <row r="311" spans="1:38" ht="15.95" customHeight="1">
      <c r="A311" s="34" t="s">
        <v>6</v>
      </c>
      <c r="B311" s="34" t="s">
        <v>608</v>
      </c>
      <c r="C311" s="34" t="s">
        <v>51</v>
      </c>
      <c r="D311" s="34" t="s">
        <v>609</v>
      </c>
      <c r="E311" s="18">
        <v>2479.89</v>
      </c>
      <c r="F311" s="2">
        <f t="shared" si="67"/>
        <v>3947984.88</v>
      </c>
      <c r="G311" s="45">
        <v>564121.59</v>
      </c>
      <c r="H311" s="35">
        <v>162201</v>
      </c>
      <c r="I311" s="2">
        <f t="shared" si="56"/>
        <v>121650.75</v>
      </c>
      <c r="J311" s="35">
        <v>218243</v>
      </c>
      <c r="K311" s="35">
        <v>57555</v>
      </c>
      <c r="L311" s="35">
        <v>600275</v>
      </c>
      <c r="M311" s="35">
        <v>58126</v>
      </c>
      <c r="N311" s="2">
        <f t="shared" si="57"/>
        <v>1619971.3399999999</v>
      </c>
      <c r="O311" s="4">
        <f t="shared" si="58"/>
        <v>2328014</v>
      </c>
      <c r="P311" s="35">
        <v>742</v>
      </c>
      <c r="Q311" s="35">
        <v>59</v>
      </c>
      <c r="R311" s="4">
        <f t="shared" si="59"/>
        <v>60851</v>
      </c>
      <c r="S311" s="6">
        <f t="shared" si="68"/>
        <v>178874.4657</v>
      </c>
      <c r="T311" s="43">
        <v>34995136</v>
      </c>
      <c r="U311" s="6">
        <f t="shared" si="60"/>
        <v>34995.135999999999</v>
      </c>
      <c r="V311" s="6">
        <f t="shared" si="61"/>
        <v>143879.3297</v>
      </c>
      <c r="W311" s="4">
        <f t="shared" si="62"/>
        <v>2877587</v>
      </c>
      <c r="X311" s="20">
        <f t="shared" si="63"/>
        <v>5266452</v>
      </c>
      <c r="Y311" s="21">
        <v>0</v>
      </c>
      <c r="Z311" s="19">
        <v>0</v>
      </c>
      <c r="AA311" s="4">
        <f t="shared" si="64"/>
        <v>5266452</v>
      </c>
      <c r="AB311" s="21"/>
      <c r="AC311" s="21"/>
      <c r="AD311" s="21">
        <v>0</v>
      </c>
      <c r="AE311" s="21"/>
      <c r="AF311" s="21"/>
      <c r="AG311" s="26">
        <v>0</v>
      </c>
      <c r="AH311" s="26"/>
      <c r="AI311" s="26"/>
      <c r="AJ311" s="50">
        <f t="shared" si="69"/>
        <v>5266452</v>
      </c>
      <c r="AK311" s="52" t="str">
        <f t="shared" si="65"/>
        <v xml:space="preserve"> </v>
      </c>
      <c r="AL311" s="52" t="str">
        <f t="shared" si="66"/>
        <v xml:space="preserve"> </v>
      </c>
    </row>
    <row r="312" spans="1:38" ht="15.95" customHeight="1">
      <c r="A312" s="34" t="s">
        <v>6</v>
      </c>
      <c r="B312" s="34" t="s">
        <v>608</v>
      </c>
      <c r="C312" s="34" t="s">
        <v>114</v>
      </c>
      <c r="D312" s="34" t="s">
        <v>610</v>
      </c>
      <c r="E312" s="18">
        <v>1637.49</v>
      </c>
      <c r="F312" s="2">
        <f t="shared" si="67"/>
        <v>2606884.08</v>
      </c>
      <c r="G312" s="45">
        <v>943168.88</v>
      </c>
      <c r="H312" s="35">
        <v>115018</v>
      </c>
      <c r="I312" s="2">
        <f t="shared" si="56"/>
        <v>86263.5</v>
      </c>
      <c r="J312" s="35">
        <v>154641</v>
      </c>
      <c r="K312" s="35">
        <v>40823</v>
      </c>
      <c r="L312" s="35">
        <v>385613</v>
      </c>
      <c r="M312" s="35">
        <v>15314</v>
      </c>
      <c r="N312" s="2">
        <f t="shared" si="57"/>
        <v>1625823.38</v>
      </c>
      <c r="O312" s="4">
        <f t="shared" si="58"/>
        <v>981061</v>
      </c>
      <c r="P312" s="35">
        <v>721</v>
      </c>
      <c r="Q312" s="35">
        <v>73</v>
      </c>
      <c r="R312" s="4">
        <f t="shared" si="59"/>
        <v>73160</v>
      </c>
      <c r="S312" s="6">
        <f t="shared" si="68"/>
        <v>118112.1537</v>
      </c>
      <c r="T312" s="43">
        <v>58478851</v>
      </c>
      <c r="U312" s="6">
        <f t="shared" si="60"/>
        <v>58478.851000000002</v>
      </c>
      <c r="V312" s="6">
        <f t="shared" si="61"/>
        <v>59633.302699999993</v>
      </c>
      <c r="W312" s="4">
        <f t="shared" si="62"/>
        <v>1192666</v>
      </c>
      <c r="X312" s="20">
        <f t="shared" si="63"/>
        <v>2246887</v>
      </c>
      <c r="Y312" s="21">
        <v>0</v>
      </c>
      <c r="Z312" s="19">
        <v>0</v>
      </c>
      <c r="AA312" s="4">
        <f t="shared" si="64"/>
        <v>2246887</v>
      </c>
      <c r="AB312" s="21"/>
      <c r="AC312" s="21"/>
      <c r="AD312" s="21">
        <v>0</v>
      </c>
      <c r="AE312" s="21"/>
      <c r="AF312" s="21"/>
      <c r="AG312" s="26">
        <v>0</v>
      </c>
      <c r="AH312" s="26"/>
      <c r="AI312" s="26"/>
      <c r="AJ312" s="50">
        <f t="shared" si="69"/>
        <v>2246887</v>
      </c>
      <c r="AK312" s="52" t="str">
        <f t="shared" si="65"/>
        <v xml:space="preserve"> </v>
      </c>
      <c r="AL312" s="52" t="str">
        <f t="shared" si="66"/>
        <v xml:space="preserve"> </v>
      </c>
    </row>
    <row r="313" spans="1:38" ht="15.95" customHeight="1">
      <c r="A313" s="34" t="s">
        <v>239</v>
      </c>
      <c r="B313" s="34" t="s">
        <v>611</v>
      </c>
      <c r="C313" s="34" t="s">
        <v>202</v>
      </c>
      <c r="D313" s="34" t="s">
        <v>612</v>
      </c>
      <c r="E313" s="18">
        <v>251.41</v>
      </c>
      <c r="F313" s="2">
        <f t="shared" si="67"/>
        <v>400244.72</v>
      </c>
      <c r="G313" s="45">
        <v>53387.58</v>
      </c>
      <c r="H313" s="35">
        <v>20388</v>
      </c>
      <c r="I313" s="2">
        <f t="shared" si="56"/>
        <v>15291</v>
      </c>
      <c r="J313" s="35">
        <v>19140</v>
      </c>
      <c r="K313" s="35">
        <v>0</v>
      </c>
      <c r="L313" s="35">
        <v>0</v>
      </c>
      <c r="M313" s="35">
        <v>13155</v>
      </c>
      <c r="N313" s="2">
        <f t="shared" si="57"/>
        <v>100973.58</v>
      </c>
      <c r="O313" s="4">
        <f t="shared" si="58"/>
        <v>299271</v>
      </c>
      <c r="P313" s="35">
        <v>65</v>
      </c>
      <c r="Q313" s="35">
        <v>92</v>
      </c>
      <c r="R313" s="4">
        <f t="shared" si="59"/>
        <v>8312</v>
      </c>
      <c r="S313" s="6">
        <f t="shared" si="68"/>
        <v>18134.203300000001</v>
      </c>
      <c r="T313" s="43">
        <v>3140446</v>
      </c>
      <c r="U313" s="6">
        <f t="shared" si="60"/>
        <v>3140.4459999999999</v>
      </c>
      <c r="V313" s="6">
        <f t="shared" si="61"/>
        <v>14993.757300000001</v>
      </c>
      <c r="W313" s="4">
        <f t="shared" si="62"/>
        <v>299875</v>
      </c>
      <c r="X313" s="20">
        <f t="shared" si="63"/>
        <v>607458</v>
      </c>
      <c r="Y313" s="21">
        <v>0</v>
      </c>
      <c r="Z313" s="19">
        <v>0</v>
      </c>
      <c r="AA313" s="4">
        <f t="shared" si="64"/>
        <v>607458</v>
      </c>
      <c r="AB313" s="21"/>
      <c r="AC313" s="21"/>
      <c r="AD313" s="21">
        <v>0</v>
      </c>
      <c r="AE313" s="21"/>
      <c r="AF313" s="21"/>
      <c r="AG313" s="26">
        <v>0</v>
      </c>
      <c r="AH313" s="26"/>
      <c r="AI313" s="26"/>
      <c r="AJ313" s="50">
        <f t="shared" si="69"/>
        <v>607458</v>
      </c>
      <c r="AK313" s="52" t="str">
        <f t="shared" si="65"/>
        <v xml:space="preserve"> </v>
      </c>
      <c r="AL313" s="52" t="str">
        <f t="shared" si="66"/>
        <v xml:space="preserve"> </v>
      </c>
    </row>
    <row r="314" spans="1:38" ht="15.95" customHeight="1">
      <c r="A314" s="34" t="s">
        <v>239</v>
      </c>
      <c r="B314" s="34" t="s">
        <v>611</v>
      </c>
      <c r="C314" s="34" t="s">
        <v>190</v>
      </c>
      <c r="D314" s="34" t="s">
        <v>613</v>
      </c>
      <c r="E314" s="18">
        <v>1414.75</v>
      </c>
      <c r="F314" s="2">
        <f t="shared" si="67"/>
        <v>2252282</v>
      </c>
      <c r="G314" s="45">
        <v>357967.26</v>
      </c>
      <c r="H314" s="35">
        <v>127747</v>
      </c>
      <c r="I314" s="2">
        <f t="shared" si="56"/>
        <v>95810.25</v>
      </c>
      <c r="J314" s="35">
        <v>122079</v>
      </c>
      <c r="K314" s="35">
        <v>1694</v>
      </c>
      <c r="L314" s="35">
        <v>407620</v>
      </c>
      <c r="M314" s="35">
        <v>61750</v>
      </c>
      <c r="N314" s="2">
        <f t="shared" si="57"/>
        <v>1046920.51</v>
      </c>
      <c r="O314" s="4">
        <f t="shared" si="58"/>
        <v>1205361</v>
      </c>
      <c r="P314" s="35">
        <v>602</v>
      </c>
      <c r="Q314" s="35">
        <v>68</v>
      </c>
      <c r="R314" s="4">
        <f t="shared" si="59"/>
        <v>56901</v>
      </c>
      <c r="S314" s="6">
        <f t="shared" si="68"/>
        <v>102045.9175</v>
      </c>
      <c r="T314" s="43">
        <v>22313606</v>
      </c>
      <c r="U314" s="6">
        <f t="shared" si="60"/>
        <v>22313.606</v>
      </c>
      <c r="V314" s="6">
        <f t="shared" si="61"/>
        <v>79732.311499999996</v>
      </c>
      <c r="W314" s="4">
        <f t="shared" si="62"/>
        <v>1594646</v>
      </c>
      <c r="X314" s="20">
        <f t="shared" si="63"/>
        <v>2856908</v>
      </c>
      <c r="Y314" s="21">
        <v>0</v>
      </c>
      <c r="Z314" s="19">
        <v>0</v>
      </c>
      <c r="AA314" s="4">
        <f t="shared" si="64"/>
        <v>2856908</v>
      </c>
      <c r="AB314" s="21"/>
      <c r="AC314" s="21"/>
      <c r="AD314" s="21">
        <v>0</v>
      </c>
      <c r="AE314" s="21"/>
      <c r="AF314" s="21"/>
      <c r="AG314" s="26">
        <v>0</v>
      </c>
      <c r="AH314" s="26"/>
      <c r="AI314" s="26"/>
      <c r="AJ314" s="50">
        <f t="shared" si="69"/>
        <v>2856908</v>
      </c>
      <c r="AK314" s="52" t="str">
        <f t="shared" si="65"/>
        <v xml:space="preserve"> </v>
      </c>
      <c r="AL314" s="52" t="str">
        <f t="shared" si="66"/>
        <v xml:space="preserve"> </v>
      </c>
    </row>
    <row r="315" spans="1:38" ht="15.95" customHeight="1">
      <c r="A315" s="34" t="s">
        <v>239</v>
      </c>
      <c r="B315" s="34" t="s">
        <v>611</v>
      </c>
      <c r="C315" s="34" t="s">
        <v>96</v>
      </c>
      <c r="D315" s="34" t="s">
        <v>614</v>
      </c>
      <c r="E315" s="18">
        <v>2920.11</v>
      </c>
      <c r="F315" s="2">
        <f t="shared" si="67"/>
        <v>4648815.12</v>
      </c>
      <c r="G315" s="45">
        <v>1965007.19</v>
      </c>
      <c r="H315" s="35">
        <v>286173</v>
      </c>
      <c r="I315" s="2">
        <f t="shared" si="56"/>
        <v>214629.75</v>
      </c>
      <c r="J315" s="35">
        <v>273547</v>
      </c>
      <c r="K315" s="35">
        <v>3786</v>
      </c>
      <c r="L315" s="35">
        <v>672677</v>
      </c>
      <c r="M315" s="35">
        <v>32135</v>
      </c>
      <c r="N315" s="2">
        <f t="shared" si="57"/>
        <v>3161781.94</v>
      </c>
      <c r="O315" s="4">
        <f t="shared" si="58"/>
        <v>1487033</v>
      </c>
      <c r="P315" s="35">
        <v>1620</v>
      </c>
      <c r="Q315" s="35">
        <v>33</v>
      </c>
      <c r="R315" s="4">
        <f t="shared" si="59"/>
        <v>74309</v>
      </c>
      <c r="S315" s="6">
        <f t="shared" si="68"/>
        <v>210627.5343</v>
      </c>
      <c r="T315" s="43">
        <v>129362196</v>
      </c>
      <c r="U315" s="6">
        <f t="shared" si="60"/>
        <v>129362.196</v>
      </c>
      <c r="V315" s="6">
        <f t="shared" si="61"/>
        <v>81265.338300000003</v>
      </c>
      <c r="W315" s="4">
        <f t="shared" si="62"/>
        <v>1625307</v>
      </c>
      <c r="X315" s="20">
        <f t="shared" si="63"/>
        <v>3186649</v>
      </c>
      <c r="Y315" s="21">
        <v>0</v>
      </c>
      <c r="Z315" s="19">
        <v>0</v>
      </c>
      <c r="AA315" s="4">
        <f t="shared" si="64"/>
        <v>3186649</v>
      </c>
      <c r="AB315" s="21"/>
      <c r="AC315" s="21"/>
      <c r="AD315" s="21">
        <v>0</v>
      </c>
      <c r="AE315" s="21"/>
      <c r="AF315" s="21"/>
      <c r="AG315" s="26">
        <v>0</v>
      </c>
      <c r="AH315" s="26"/>
      <c r="AI315" s="26"/>
      <c r="AJ315" s="50">
        <f t="shared" si="69"/>
        <v>3186649</v>
      </c>
      <c r="AK315" s="52" t="str">
        <f t="shared" si="65"/>
        <v xml:space="preserve"> </v>
      </c>
      <c r="AL315" s="52" t="str">
        <f t="shared" si="66"/>
        <v xml:space="preserve"> </v>
      </c>
    </row>
    <row r="316" spans="1:38" ht="15.95" customHeight="1">
      <c r="A316" s="34" t="s">
        <v>239</v>
      </c>
      <c r="B316" s="34" t="s">
        <v>611</v>
      </c>
      <c r="C316" s="34" t="s">
        <v>191</v>
      </c>
      <c r="D316" s="34" t="s">
        <v>615</v>
      </c>
      <c r="E316" s="18">
        <v>501.19</v>
      </c>
      <c r="F316" s="2">
        <f t="shared" si="67"/>
        <v>797894.48</v>
      </c>
      <c r="G316" s="45">
        <v>120429.51</v>
      </c>
      <c r="H316" s="35">
        <v>40302</v>
      </c>
      <c r="I316" s="2">
        <f t="shared" si="56"/>
        <v>30226.5</v>
      </c>
      <c r="J316" s="35">
        <v>38504</v>
      </c>
      <c r="K316" s="35">
        <v>536</v>
      </c>
      <c r="L316" s="35">
        <v>139099</v>
      </c>
      <c r="M316" s="35">
        <v>73128</v>
      </c>
      <c r="N316" s="2">
        <f t="shared" si="57"/>
        <v>401923.01</v>
      </c>
      <c r="O316" s="4">
        <f t="shared" si="58"/>
        <v>395971</v>
      </c>
      <c r="P316" s="35">
        <v>203</v>
      </c>
      <c r="Q316" s="35">
        <v>81</v>
      </c>
      <c r="R316" s="4">
        <f t="shared" si="59"/>
        <v>22856</v>
      </c>
      <c r="S316" s="6">
        <f t="shared" si="68"/>
        <v>36150.834699999999</v>
      </c>
      <c r="T316" s="43">
        <v>7484743</v>
      </c>
      <c r="U316" s="6">
        <f t="shared" si="60"/>
        <v>7484.7430000000004</v>
      </c>
      <c r="V316" s="6">
        <f t="shared" si="61"/>
        <v>28666.091699999997</v>
      </c>
      <c r="W316" s="4">
        <f t="shared" si="62"/>
        <v>573322</v>
      </c>
      <c r="X316" s="20">
        <f t="shared" si="63"/>
        <v>992149</v>
      </c>
      <c r="Y316" s="21">
        <v>0</v>
      </c>
      <c r="Z316" s="19">
        <v>0</v>
      </c>
      <c r="AA316" s="4">
        <f t="shared" si="64"/>
        <v>992149</v>
      </c>
      <c r="AB316" s="21"/>
      <c r="AC316" s="21"/>
      <c r="AD316" s="21">
        <v>0</v>
      </c>
      <c r="AE316" s="21"/>
      <c r="AF316" s="21"/>
      <c r="AG316" s="26">
        <v>0</v>
      </c>
      <c r="AH316" s="26"/>
      <c r="AI316" s="26"/>
      <c r="AJ316" s="50">
        <f t="shared" si="69"/>
        <v>992149</v>
      </c>
      <c r="AK316" s="52" t="str">
        <f t="shared" si="65"/>
        <v xml:space="preserve"> </v>
      </c>
      <c r="AL316" s="52" t="str">
        <f t="shared" si="66"/>
        <v xml:space="preserve"> </v>
      </c>
    </row>
    <row r="317" spans="1:38" ht="15.95" customHeight="1">
      <c r="A317" s="34" t="s">
        <v>239</v>
      </c>
      <c r="B317" s="34" t="s">
        <v>611</v>
      </c>
      <c r="C317" s="34" t="s">
        <v>29</v>
      </c>
      <c r="D317" s="34" t="s">
        <v>616</v>
      </c>
      <c r="E317" s="18">
        <v>1209.3699999999999</v>
      </c>
      <c r="F317" s="2">
        <f t="shared" si="67"/>
        <v>1925317.0399999998</v>
      </c>
      <c r="G317" s="45">
        <v>148653.10999999999</v>
      </c>
      <c r="H317" s="35">
        <v>116417</v>
      </c>
      <c r="I317" s="2">
        <f t="shared" si="56"/>
        <v>87312.75</v>
      </c>
      <c r="J317" s="35">
        <v>111255</v>
      </c>
      <c r="K317" s="35">
        <v>1543</v>
      </c>
      <c r="L317" s="35">
        <v>225383</v>
      </c>
      <c r="M317" s="35">
        <v>65087</v>
      </c>
      <c r="N317" s="2">
        <f t="shared" si="57"/>
        <v>639233.86</v>
      </c>
      <c r="O317" s="4">
        <f t="shared" si="58"/>
        <v>1286083</v>
      </c>
      <c r="P317" s="35">
        <v>619</v>
      </c>
      <c r="Q317" s="35">
        <v>48</v>
      </c>
      <c r="R317" s="4">
        <f t="shared" si="59"/>
        <v>41300</v>
      </c>
      <c r="S317" s="6">
        <f t="shared" si="68"/>
        <v>87231.858099999998</v>
      </c>
      <c r="T317" s="43">
        <v>8912057</v>
      </c>
      <c r="U317" s="6">
        <f t="shared" si="60"/>
        <v>8912.0570000000007</v>
      </c>
      <c r="V317" s="6">
        <f t="shared" si="61"/>
        <v>78319.801099999997</v>
      </c>
      <c r="W317" s="4">
        <f t="shared" si="62"/>
        <v>1566396</v>
      </c>
      <c r="X317" s="20">
        <f t="shared" si="63"/>
        <v>2893779</v>
      </c>
      <c r="Y317" s="21">
        <v>0</v>
      </c>
      <c r="Z317" s="19">
        <v>0</v>
      </c>
      <c r="AA317" s="4">
        <f t="shared" si="64"/>
        <v>2893779</v>
      </c>
      <c r="AB317" s="21"/>
      <c r="AC317" s="21"/>
      <c r="AD317" s="21">
        <v>0</v>
      </c>
      <c r="AE317" s="21"/>
      <c r="AF317" s="21"/>
      <c r="AG317" s="26">
        <v>0</v>
      </c>
      <c r="AH317" s="26"/>
      <c r="AI317" s="26"/>
      <c r="AJ317" s="50">
        <f t="shared" si="69"/>
        <v>2893779</v>
      </c>
      <c r="AK317" s="52" t="str">
        <f t="shared" si="65"/>
        <v xml:space="preserve"> </v>
      </c>
      <c r="AL317" s="52" t="str">
        <f t="shared" si="66"/>
        <v xml:space="preserve"> </v>
      </c>
    </row>
    <row r="318" spans="1:38" ht="15.95" customHeight="1">
      <c r="A318" s="34" t="s">
        <v>239</v>
      </c>
      <c r="B318" s="34" t="s">
        <v>611</v>
      </c>
      <c r="C318" s="34" t="s">
        <v>26</v>
      </c>
      <c r="D318" s="34" t="s">
        <v>617</v>
      </c>
      <c r="E318" s="18">
        <v>9709.8700000000008</v>
      </c>
      <c r="F318" s="2">
        <f t="shared" si="67"/>
        <v>15458113.040000001</v>
      </c>
      <c r="G318" s="45">
        <v>3963663.1</v>
      </c>
      <c r="H318" s="35">
        <v>917933</v>
      </c>
      <c r="I318" s="2">
        <f t="shared" si="56"/>
        <v>688449.75</v>
      </c>
      <c r="J318" s="35">
        <v>877179</v>
      </c>
      <c r="K318" s="35">
        <v>12177</v>
      </c>
      <c r="L318" s="35">
        <v>2882632</v>
      </c>
      <c r="M318" s="35">
        <v>92158</v>
      </c>
      <c r="N318" s="2">
        <f t="shared" si="57"/>
        <v>8516258.8499999996</v>
      </c>
      <c r="O318" s="4">
        <f t="shared" si="58"/>
        <v>6941854</v>
      </c>
      <c r="P318" s="35">
        <v>4597</v>
      </c>
      <c r="Q318" s="35">
        <v>33</v>
      </c>
      <c r="R318" s="4">
        <f t="shared" si="59"/>
        <v>210864</v>
      </c>
      <c r="S318" s="6">
        <f t="shared" si="68"/>
        <v>700372.92310000001</v>
      </c>
      <c r="T318" s="43">
        <v>257380721</v>
      </c>
      <c r="U318" s="6">
        <f t="shared" si="60"/>
        <v>257380.72099999999</v>
      </c>
      <c r="V318" s="6">
        <f t="shared" si="61"/>
        <v>442992.20209999999</v>
      </c>
      <c r="W318" s="4">
        <f t="shared" si="62"/>
        <v>8859844</v>
      </c>
      <c r="X318" s="20">
        <f t="shared" si="63"/>
        <v>16012562</v>
      </c>
      <c r="Y318" s="21">
        <v>0</v>
      </c>
      <c r="Z318" s="19">
        <v>0</v>
      </c>
      <c r="AA318" s="4">
        <f t="shared" si="64"/>
        <v>16012562</v>
      </c>
      <c r="AB318" s="21"/>
      <c r="AC318" s="21"/>
      <c r="AD318" s="21">
        <v>0</v>
      </c>
      <c r="AE318" s="21"/>
      <c r="AF318" s="21"/>
      <c r="AG318" s="26">
        <v>0</v>
      </c>
      <c r="AH318" s="26"/>
      <c r="AI318" s="26"/>
      <c r="AJ318" s="50">
        <f t="shared" si="69"/>
        <v>16012562</v>
      </c>
      <c r="AK318" s="52" t="str">
        <f t="shared" si="65"/>
        <v xml:space="preserve"> </v>
      </c>
      <c r="AL318" s="52" t="str">
        <f t="shared" si="66"/>
        <v xml:space="preserve"> </v>
      </c>
    </row>
    <row r="319" spans="1:38" ht="15.95" customHeight="1">
      <c r="A319" s="34" t="s">
        <v>239</v>
      </c>
      <c r="B319" s="34" t="s">
        <v>611</v>
      </c>
      <c r="C319" s="34" t="s">
        <v>17</v>
      </c>
      <c r="D319" s="34" t="s">
        <v>618</v>
      </c>
      <c r="E319" s="18">
        <v>2921.16</v>
      </c>
      <c r="F319" s="2">
        <f t="shared" si="67"/>
        <v>4650486.72</v>
      </c>
      <c r="G319" s="45">
        <v>745807.04</v>
      </c>
      <c r="H319" s="35">
        <v>282033</v>
      </c>
      <c r="I319" s="2">
        <f t="shared" si="56"/>
        <v>211524.75</v>
      </c>
      <c r="J319" s="35">
        <v>269603</v>
      </c>
      <c r="K319" s="35">
        <v>3729</v>
      </c>
      <c r="L319" s="35">
        <v>658284</v>
      </c>
      <c r="M319" s="35">
        <v>14668</v>
      </c>
      <c r="N319" s="2">
        <f t="shared" si="57"/>
        <v>1903615.79</v>
      </c>
      <c r="O319" s="4">
        <f t="shared" si="58"/>
        <v>2746871</v>
      </c>
      <c r="P319" s="35">
        <v>1607</v>
      </c>
      <c r="Q319" s="35">
        <v>33</v>
      </c>
      <c r="R319" s="4">
        <f t="shared" si="59"/>
        <v>73713</v>
      </c>
      <c r="S319" s="6">
        <f t="shared" si="68"/>
        <v>210703.2708</v>
      </c>
      <c r="T319" s="43">
        <v>47413035</v>
      </c>
      <c r="U319" s="6">
        <f t="shared" si="60"/>
        <v>47413.035000000003</v>
      </c>
      <c r="V319" s="6">
        <f t="shared" si="61"/>
        <v>163290.23579999999</v>
      </c>
      <c r="W319" s="4">
        <f t="shared" si="62"/>
        <v>3265805</v>
      </c>
      <c r="X319" s="20">
        <f t="shared" si="63"/>
        <v>6086389</v>
      </c>
      <c r="Y319" s="21">
        <v>0</v>
      </c>
      <c r="Z319" s="19">
        <v>0</v>
      </c>
      <c r="AA319" s="4">
        <f t="shared" si="64"/>
        <v>6086389</v>
      </c>
      <c r="AB319" s="21"/>
      <c r="AC319" s="21"/>
      <c r="AD319" s="21">
        <v>0</v>
      </c>
      <c r="AE319" s="21"/>
      <c r="AF319" s="21"/>
      <c r="AG319" s="26">
        <v>0</v>
      </c>
      <c r="AH319" s="26"/>
      <c r="AI319" s="26"/>
      <c r="AJ319" s="50">
        <f t="shared" si="69"/>
        <v>6086389</v>
      </c>
      <c r="AK319" s="52" t="str">
        <f t="shared" si="65"/>
        <v xml:space="preserve"> </v>
      </c>
      <c r="AL319" s="52" t="str">
        <f t="shared" si="66"/>
        <v xml:space="preserve"> </v>
      </c>
    </row>
    <row r="320" spans="1:38" ht="15.95" customHeight="1">
      <c r="A320" s="34" t="s">
        <v>239</v>
      </c>
      <c r="B320" s="34" t="s">
        <v>611</v>
      </c>
      <c r="C320" s="34" t="s">
        <v>52</v>
      </c>
      <c r="D320" s="34" t="s">
        <v>619</v>
      </c>
      <c r="E320" s="18">
        <v>358.19</v>
      </c>
      <c r="F320" s="2">
        <f t="shared" si="67"/>
        <v>570238.48</v>
      </c>
      <c r="G320" s="45">
        <v>86054.78</v>
      </c>
      <c r="H320" s="35">
        <v>27025</v>
      </c>
      <c r="I320" s="2">
        <f t="shared" si="56"/>
        <v>20268.75</v>
      </c>
      <c r="J320" s="35">
        <v>25823</v>
      </c>
      <c r="K320" s="35">
        <v>359</v>
      </c>
      <c r="L320" s="35">
        <v>98519</v>
      </c>
      <c r="M320" s="35">
        <v>17157</v>
      </c>
      <c r="N320" s="2">
        <f t="shared" si="57"/>
        <v>248181.53</v>
      </c>
      <c r="O320" s="4">
        <f t="shared" si="58"/>
        <v>322057</v>
      </c>
      <c r="P320" s="35">
        <v>147</v>
      </c>
      <c r="Q320" s="35">
        <v>86</v>
      </c>
      <c r="R320" s="4">
        <f t="shared" si="59"/>
        <v>17572</v>
      </c>
      <c r="S320" s="6">
        <f t="shared" si="68"/>
        <v>25836.244699999999</v>
      </c>
      <c r="T320" s="43">
        <v>5527141</v>
      </c>
      <c r="U320" s="6">
        <f t="shared" si="60"/>
        <v>5527.1409999999996</v>
      </c>
      <c r="V320" s="6">
        <f t="shared" si="61"/>
        <v>20309.1037</v>
      </c>
      <c r="W320" s="4">
        <f t="shared" si="62"/>
        <v>406182</v>
      </c>
      <c r="X320" s="20">
        <f t="shared" si="63"/>
        <v>745811</v>
      </c>
      <c r="Y320" s="21">
        <v>0</v>
      </c>
      <c r="Z320" s="19">
        <v>0</v>
      </c>
      <c r="AA320" s="4">
        <f t="shared" si="64"/>
        <v>745811</v>
      </c>
      <c r="AB320" s="21"/>
      <c r="AC320" s="21"/>
      <c r="AD320" s="21">
        <v>0</v>
      </c>
      <c r="AE320" s="21"/>
      <c r="AF320" s="21"/>
      <c r="AG320" s="26">
        <v>0</v>
      </c>
      <c r="AH320" s="26"/>
      <c r="AI320" s="26"/>
      <c r="AJ320" s="50">
        <f t="shared" si="69"/>
        <v>745811</v>
      </c>
      <c r="AK320" s="52" t="str">
        <f t="shared" si="65"/>
        <v xml:space="preserve"> </v>
      </c>
      <c r="AL320" s="52" t="str">
        <f t="shared" si="66"/>
        <v xml:space="preserve"> </v>
      </c>
    </row>
    <row r="321" spans="1:38" ht="15.95" customHeight="1">
      <c r="A321" s="34" t="s">
        <v>239</v>
      </c>
      <c r="B321" s="34" t="s">
        <v>611</v>
      </c>
      <c r="C321" s="34" t="s">
        <v>138</v>
      </c>
      <c r="D321" s="34" t="s">
        <v>620</v>
      </c>
      <c r="E321" s="18">
        <v>1249.3800000000001</v>
      </c>
      <c r="F321" s="2">
        <f t="shared" si="67"/>
        <v>1989012.9600000002</v>
      </c>
      <c r="G321" s="45">
        <v>214587.57</v>
      </c>
      <c r="H321" s="35">
        <v>112212</v>
      </c>
      <c r="I321" s="2">
        <f t="shared" si="56"/>
        <v>84159</v>
      </c>
      <c r="J321" s="35">
        <v>107269</v>
      </c>
      <c r="K321" s="35">
        <v>1483</v>
      </c>
      <c r="L321" s="35">
        <v>297537</v>
      </c>
      <c r="M321" s="35">
        <v>30278</v>
      </c>
      <c r="N321" s="2">
        <f t="shared" si="57"/>
        <v>735313.57000000007</v>
      </c>
      <c r="O321" s="4">
        <f t="shared" si="58"/>
        <v>1253699</v>
      </c>
      <c r="P321" s="35">
        <v>642</v>
      </c>
      <c r="Q321" s="35">
        <v>48</v>
      </c>
      <c r="R321" s="4">
        <f t="shared" si="59"/>
        <v>42834</v>
      </c>
      <c r="S321" s="6">
        <f t="shared" si="68"/>
        <v>90117.779399999999</v>
      </c>
      <c r="T321" s="43">
        <v>13480555</v>
      </c>
      <c r="U321" s="6">
        <f t="shared" si="60"/>
        <v>13480.555</v>
      </c>
      <c r="V321" s="6">
        <f t="shared" si="61"/>
        <v>76637.224400000006</v>
      </c>
      <c r="W321" s="4">
        <f t="shared" si="62"/>
        <v>1532744</v>
      </c>
      <c r="X321" s="20">
        <f t="shared" si="63"/>
        <v>2829277</v>
      </c>
      <c r="Y321" s="21">
        <v>0</v>
      </c>
      <c r="Z321" s="19">
        <v>0</v>
      </c>
      <c r="AA321" s="4">
        <f t="shared" si="64"/>
        <v>2829277</v>
      </c>
      <c r="AB321" s="21"/>
      <c r="AC321" s="21"/>
      <c r="AD321" s="21">
        <v>0</v>
      </c>
      <c r="AE321" s="21"/>
      <c r="AF321" s="21"/>
      <c r="AG321" s="26">
        <v>0</v>
      </c>
      <c r="AH321" s="26"/>
      <c r="AI321" s="26"/>
      <c r="AJ321" s="50">
        <f t="shared" si="69"/>
        <v>2829277</v>
      </c>
      <c r="AK321" s="52" t="str">
        <f t="shared" si="65"/>
        <v xml:space="preserve"> </v>
      </c>
      <c r="AL321" s="52" t="str">
        <f t="shared" si="66"/>
        <v xml:space="preserve"> </v>
      </c>
    </row>
    <row r="322" spans="1:38" ht="15.95" customHeight="1">
      <c r="A322" s="34" t="s">
        <v>239</v>
      </c>
      <c r="B322" s="34" t="s">
        <v>611</v>
      </c>
      <c r="C322" s="34" t="s">
        <v>4</v>
      </c>
      <c r="D322" s="34" t="s">
        <v>621</v>
      </c>
      <c r="E322" s="18">
        <v>817.18</v>
      </c>
      <c r="F322" s="2">
        <f t="shared" si="67"/>
        <v>1300950.5599999998</v>
      </c>
      <c r="G322" s="45">
        <v>93575.679999999993</v>
      </c>
      <c r="H322" s="35">
        <v>74431</v>
      </c>
      <c r="I322" s="2">
        <f t="shared" si="56"/>
        <v>55823.25</v>
      </c>
      <c r="J322" s="35">
        <v>71148</v>
      </c>
      <c r="K322" s="35">
        <v>984</v>
      </c>
      <c r="L322" s="35">
        <v>200120</v>
      </c>
      <c r="M322" s="35">
        <v>28003</v>
      </c>
      <c r="N322" s="2">
        <f t="shared" si="57"/>
        <v>449653.93</v>
      </c>
      <c r="O322" s="4">
        <f t="shared" si="58"/>
        <v>851297</v>
      </c>
      <c r="P322" s="35">
        <v>378</v>
      </c>
      <c r="Q322" s="35">
        <v>68</v>
      </c>
      <c r="R322" s="4">
        <f t="shared" si="59"/>
        <v>35729</v>
      </c>
      <c r="S322" s="6">
        <f t="shared" si="68"/>
        <v>58943.193399999996</v>
      </c>
      <c r="T322" s="43">
        <v>5790574</v>
      </c>
      <c r="U322" s="6">
        <f t="shared" si="60"/>
        <v>5790.5739999999996</v>
      </c>
      <c r="V322" s="6">
        <f t="shared" si="61"/>
        <v>53152.619399999996</v>
      </c>
      <c r="W322" s="4">
        <f t="shared" si="62"/>
        <v>1063052</v>
      </c>
      <c r="X322" s="20">
        <f t="shared" si="63"/>
        <v>1950078</v>
      </c>
      <c r="Y322" s="21">
        <v>0</v>
      </c>
      <c r="Z322" s="19">
        <v>0</v>
      </c>
      <c r="AA322" s="4">
        <f t="shared" si="64"/>
        <v>1950078</v>
      </c>
      <c r="AB322" s="21"/>
      <c r="AC322" s="21"/>
      <c r="AD322" s="21">
        <v>0</v>
      </c>
      <c r="AE322" s="21"/>
      <c r="AF322" s="21"/>
      <c r="AG322" s="26">
        <v>0</v>
      </c>
      <c r="AH322" s="26"/>
      <c r="AI322" s="26"/>
      <c r="AJ322" s="50">
        <f t="shared" si="69"/>
        <v>1950078</v>
      </c>
      <c r="AK322" s="52" t="str">
        <f t="shared" si="65"/>
        <v xml:space="preserve"> </v>
      </c>
      <c r="AL322" s="52" t="str">
        <f t="shared" si="66"/>
        <v xml:space="preserve"> </v>
      </c>
    </row>
    <row r="323" spans="1:38" ht="15.95" customHeight="1">
      <c r="A323" s="34" t="s">
        <v>5</v>
      </c>
      <c r="B323" s="34" t="s">
        <v>622</v>
      </c>
      <c r="C323" s="34" t="s">
        <v>51</v>
      </c>
      <c r="D323" s="34" t="s">
        <v>623</v>
      </c>
      <c r="E323" s="18">
        <v>1775.52</v>
      </c>
      <c r="F323" s="2">
        <f t="shared" si="67"/>
        <v>2826627.84</v>
      </c>
      <c r="G323" s="45">
        <v>876497.99</v>
      </c>
      <c r="H323" s="35">
        <v>409277</v>
      </c>
      <c r="I323" s="2">
        <f t="shared" si="56"/>
        <v>306957.75</v>
      </c>
      <c r="J323" s="35">
        <v>171230</v>
      </c>
      <c r="K323" s="35">
        <v>642166</v>
      </c>
      <c r="L323" s="35">
        <v>545056</v>
      </c>
      <c r="M323" s="35">
        <v>171363</v>
      </c>
      <c r="N323" s="2">
        <f t="shared" si="57"/>
        <v>2713270.74</v>
      </c>
      <c r="O323" s="4">
        <f t="shared" si="58"/>
        <v>113357</v>
      </c>
      <c r="P323" s="35">
        <v>559</v>
      </c>
      <c r="Q323" s="35">
        <v>77</v>
      </c>
      <c r="R323" s="4">
        <f t="shared" si="59"/>
        <v>59830</v>
      </c>
      <c r="S323" s="6">
        <f t="shared" si="68"/>
        <v>128068.2576</v>
      </c>
      <c r="T323" s="43">
        <v>53510256</v>
      </c>
      <c r="U323" s="6">
        <f t="shared" si="60"/>
        <v>53510.256000000001</v>
      </c>
      <c r="V323" s="6">
        <f t="shared" si="61"/>
        <v>74558.001599999989</v>
      </c>
      <c r="W323" s="4">
        <f t="shared" si="62"/>
        <v>1491160</v>
      </c>
      <c r="X323" s="20">
        <f t="shared" si="63"/>
        <v>1664347</v>
      </c>
      <c r="Y323" s="21">
        <v>0</v>
      </c>
      <c r="Z323" s="19">
        <v>0</v>
      </c>
      <c r="AA323" s="4">
        <f t="shared" si="64"/>
        <v>1664347</v>
      </c>
      <c r="AB323" s="21"/>
      <c r="AC323" s="21"/>
      <c r="AD323" s="21">
        <v>0</v>
      </c>
      <c r="AE323" s="21"/>
      <c r="AF323" s="21"/>
      <c r="AG323" s="26">
        <v>0</v>
      </c>
      <c r="AH323" s="26"/>
      <c r="AI323" s="26"/>
      <c r="AJ323" s="50">
        <f t="shared" si="69"/>
        <v>1664347</v>
      </c>
      <c r="AK323" s="52" t="str">
        <f t="shared" si="65"/>
        <v xml:space="preserve"> </v>
      </c>
      <c r="AL323" s="52" t="str">
        <f t="shared" si="66"/>
        <v xml:space="preserve"> </v>
      </c>
    </row>
    <row r="324" spans="1:38" ht="15.95" customHeight="1">
      <c r="A324" s="34" t="s">
        <v>5</v>
      </c>
      <c r="B324" s="34" t="s">
        <v>622</v>
      </c>
      <c r="C324" s="34" t="s">
        <v>190</v>
      </c>
      <c r="D324" s="34" t="s">
        <v>624</v>
      </c>
      <c r="E324" s="18">
        <v>174.82</v>
      </c>
      <c r="F324" s="2">
        <f t="shared" si="67"/>
        <v>278313.44</v>
      </c>
      <c r="G324" s="45">
        <v>203797.35</v>
      </c>
      <c r="H324" s="35">
        <v>22183</v>
      </c>
      <c r="I324" s="2">
        <f t="shared" ref="I324:I392" si="70">ROUND(H324*0.75,2)</f>
        <v>16637.25</v>
      </c>
      <c r="J324" s="35">
        <v>9308</v>
      </c>
      <c r="K324" s="35">
        <v>35229</v>
      </c>
      <c r="L324" s="35">
        <v>72447</v>
      </c>
      <c r="M324" s="35">
        <v>81254</v>
      </c>
      <c r="N324" s="2">
        <f t="shared" ref="N324:N389" si="71">SUM(G324+I324+J324+K324+L324+M324)</f>
        <v>418672.6</v>
      </c>
      <c r="O324" s="4">
        <f t="shared" ref="O324:O389" si="72">IF(F324&gt;N324,ROUND(SUM(F324-N324),0),0)</f>
        <v>0</v>
      </c>
      <c r="P324" s="35">
        <v>5</v>
      </c>
      <c r="Q324" s="35">
        <v>167</v>
      </c>
      <c r="R324" s="4">
        <f t="shared" ref="R324:R391" si="73">ROUND(SUM(P324*Q324*1.39),0)</f>
        <v>1161</v>
      </c>
      <c r="S324" s="6">
        <f t="shared" si="68"/>
        <v>12609.766600000001</v>
      </c>
      <c r="T324" s="43">
        <v>12635726</v>
      </c>
      <c r="U324" s="6">
        <f t="shared" ref="U324:U392" si="74">ROUND(T324/1000,4)</f>
        <v>12635.726000000001</v>
      </c>
      <c r="V324" s="6">
        <f t="shared" ref="V324:V392" si="75">IF(S324-U324&lt;0,0,S324-U324)</f>
        <v>0</v>
      </c>
      <c r="W324" s="4">
        <f t="shared" ref="W324:W387" si="76">IF(V324&gt;0,ROUND(SUM(V324*$W$3),0),0)</f>
        <v>0</v>
      </c>
      <c r="X324" s="20">
        <f t="shared" ref="X324:X387" si="77">SUM(O324+R324+W324)</f>
        <v>1161</v>
      </c>
      <c r="Y324" s="21">
        <v>0</v>
      </c>
      <c r="Z324" s="19">
        <v>0</v>
      </c>
      <c r="AA324" s="4">
        <f t="shared" ref="AA324:AA387" si="78">ROUND(X324+Z324,0)</f>
        <v>1161</v>
      </c>
      <c r="AB324" s="21"/>
      <c r="AC324" s="21"/>
      <c r="AD324" s="21">
        <v>0</v>
      </c>
      <c r="AE324" s="21">
        <v>1099</v>
      </c>
      <c r="AF324" s="21"/>
      <c r="AG324" s="26">
        <v>1229</v>
      </c>
      <c r="AH324" s="26"/>
      <c r="AI324" s="26"/>
      <c r="AJ324" s="50">
        <f t="shared" si="69"/>
        <v>1291</v>
      </c>
      <c r="AK324" s="52">
        <f t="shared" ref="AK324:AK387" si="79">IF(O324&gt;0," ",1)</f>
        <v>1</v>
      </c>
      <c r="AL324" s="52">
        <f t="shared" ref="AL324:AL387" si="80">IF(W324&gt;0," ",1)</f>
        <v>1</v>
      </c>
    </row>
    <row r="325" spans="1:38" ht="15.95" customHeight="1">
      <c r="A325" s="34" t="s">
        <v>5</v>
      </c>
      <c r="B325" s="34" t="s">
        <v>622</v>
      </c>
      <c r="C325" s="34" t="s">
        <v>207</v>
      </c>
      <c r="D325" s="34" t="s">
        <v>625</v>
      </c>
      <c r="E325" s="18">
        <v>795.76</v>
      </c>
      <c r="F325" s="2">
        <f t="shared" ref="F325:F388" si="81">SUM(E325*$F$3)</f>
        <v>1266849.92</v>
      </c>
      <c r="G325" s="45">
        <v>1296417.43</v>
      </c>
      <c r="H325" s="35">
        <v>126400</v>
      </c>
      <c r="I325" s="2">
        <f t="shared" si="70"/>
        <v>94800</v>
      </c>
      <c r="J325" s="35">
        <v>53405</v>
      </c>
      <c r="K325" s="35">
        <v>200069</v>
      </c>
      <c r="L325" s="35">
        <v>150767</v>
      </c>
      <c r="M325" s="35">
        <v>87068</v>
      </c>
      <c r="N325" s="2">
        <f t="shared" si="71"/>
        <v>1882526.43</v>
      </c>
      <c r="O325" s="4">
        <f t="shared" si="72"/>
        <v>0</v>
      </c>
      <c r="P325" s="35">
        <v>349</v>
      </c>
      <c r="Q325" s="35">
        <v>90</v>
      </c>
      <c r="R325" s="4">
        <f t="shared" si="73"/>
        <v>43660</v>
      </c>
      <c r="S325" s="6">
        <f t="shared" ref="S325:S388" si="82">ROUND(SUM(E325*$S$3),4)</f>
        <v>57398.168799999999</v>
      </c>
      <c r="T325" s="43">
        <v>84727958</v>
      </c>
      <c r="U325" s="6">
        <f t="shared" si="74"/>
        <v>84727.957999999999</v>
      </c>
      <c r="V325" s="6">
        <f t="shared" si="75"/>
        <v>0</v>
      </c>
      <c r="W325" s="4">
        <f t="shared" si="76"/>
        <v>0</v>
      </c>
      <c r="X325" s="20">
        <f t="shared" si="77"/>
        <v>43660</v>
      </c>
      <c r="Y325" s="21">
        <v>0</v>
      </c>
      <c r="Z325" s="19">
        <v>0</v>
      </c>
      <c r="AA325" s="4">
        <f t="shared" si="78"/>
        <v>43660</v>
      </c>
      <c r="AB325" s="21"/>
      <c r="AC325" s="21"/>
      <c r="AD325" s="21">
        <v>0</v>
      </c>
      <c r="AE325" s="21"/>
      <c r="AF325" s="21"/>
      <c r="AG325" s="26">
        <v>0</v>
      </c>
      <c r="AH325" s="26"/>
      <c r="AI325" s="26"/>
      <c r="AJ325" s="50">
        <f t="shared" ref="AJ325:AJ390" si="83">SUM(AA325-AB325-AC325-AD325-AE325-AF325+AG325-AH325+AI325)</f>
        <v>43660</v>
      </c>
      <c r="AK325" s="52">
        <f t="shared" si="79"/>
        <v>1</v>
      </c>
      <c r="AL325" s="52">
        <f t="shared" si="80"/>
        <v>1</v>
      </c>
    </row>
    <row r="326" spans="1:38" ht="15.95" customHeight="1">
      <c r="A326" s="34" t="s">
        <v>5</v>
      </c>
      <c r="B326" s="34" t="s">
        <v>622</v>
      </c>
      <c r="C326" s="34" t="s">
        <v>191</v>
      </c>
      <c r="D326" s="34" t="s">
        <v>626</v>
      </c>
      <c r="E326" s="18">
        <v>874.64</v>
      </c>
      <c r="F326" s="2">
        <f t="shared" si="81"/>
        <v>1392426.88</v>
      </c>
      <c r="G326" s="45">
        <v>559071.32999999996</v>
      </c>
      <c r="H326" s="35">
        <v>192008</v>
      </c>
      <c r="I326" s="2">
        <f t="shared" si="70"/>
        <v>144006</v>
      </c>
      <c r="J326" s="35">
        <v>81121</v>
      </c>
      <c r="K326" s="35">
        <v>304506</v>
      </c>
      <c r="L326" s="35">
        <v>185638</v>
      </c>
      <c r="M326" s="35">
        <v>57767</v>
      </c>
      <c r="N326" s="2">
        <f t="shared" si="71"/>
        <v>1332109.33</v>
      </c>
      <c r="O326" s="4">
        <f t="shared" si="72"/>
        <v>60318</v>
      </c>
      <c r="P326" s="35">
        <v>420</v>
      </c>
      <c r="Q326" s="35">
        <v>77</v>
      </c>
      <c r="R326" s="4">
        <f t="shared" si="73"/>
        <v>44953</v>
      </c>
      <c r="S326" s="6">
        <f t="shared" si="82"/>
        <v>63087.783199999998</v>
      </c>
      <c r="T326" s="43">
        <v>33589571</v>
      </c>
      <c r="U326" s="6">
        <f t="shared" si="74"/>
        <v>33589.571000000004</v>
      </c>
      <c r="V326" s="6">
        <f t="shared" si="75"/>
        <v>29498.212199999994</v>
      </c>
      <c r="W326" s="4">
        <f t="shared" si="76"/>
        <v>589964</v>
      </c>
      <c r="X326" s="20">
        <f t="shared" si="77"/>
        <v>695235</v>
      </c>
      <c r="Y326" s="21">
        <v>0</v>
      </c>
      <c r="Z326" s="19">
        <v>0</v>
      </c>
      <c r="AA326" s="4">
        <f t="shared" si="78"/>
        <v>695235</v>
      </c>
      <c r="AB326" s="21"/>
      <c r="AC326" s="21"/>
      <c r="AD326" s="21">
        <v>0</v>
      </c>
      <c r="AE326" s="21"/>
      <c r="AF326" s="21"/>
      <c r="AG326" s="26">
        <v>0</v>
      </c>
      <c r="AH326" s="26"/>
      <c r="AI326" s="26"/>
      <c r="AJ326" s="50">
        <f t="shared" si="83"/>
        <v>695235</v>
      </c>
      <c r="AK326" s="52" t="str">
        <f t="shared" si="79"/>
        <v xml:space="preserve"> </v>
      </c>
      <c r="AL326" s="52" t="str">
        <f t="shared" si="80"/>
        <v xml:space="preserve"> </v>
      </c>
    </row>
    <row r="327" spans="1:38" ht="15.95" customHeight="1">
      <c r="A327" s="34" t="s">
        <v>89</v>
      </c>
      <c r="B327" s="34" t="s">
        <v>627</v>
      </c>
      <c r="C327" s="34" t="s">
        <v>96</v>
      </c>
      <c r="D327" s="34" t="s">
        <v>628</v>
      </c>
      <c r="E327" s="18">
        <v>1202.29</v>
      </c>
      <c r="F327" s="2">
        <f t="shared" si="81"/>
        <v>1914045.68</v>
      </c>
      <c r="G327" s="45">
        <v>304000.77</v>
      </c>
      <c r="H327" s="35">
        <v>75783</v>
      </c>
      <c r="I327" s="2">
        <f t="shared" si="70"/>
        <v>56837.25</v>
      </c>
      <c r="J327" s="35">
        <v>95011</v>
      </c>
      <c r="K327" s="35">
        <v>20961</v>
      </c>
      <c r="L327" s="35">
        <v>208161</v>
      </c>
      <c r="M327" s="35">
        <v>145097</v>
      </c>
      <c r="N327" s="2">
        <f t="shared" si="71"/>
        <v>830068.02</v>
      </c>
      <c r="O327" s="4">
        <f t="shared" si="72"/>
        <v>1083978</v>
      </c>
      <c r="P327" s="35">
        <v>641</v>
      </c>
      <c r="Q327" s="35">
        <v>84</v>
      </c>
      <c r="R327" s="4">
        <f t="shared" si="73"/>
        <v>74843</v>
      </c>
      <c r="S327" s="6">
        <f t="shared" si="82"/>
        <v>86721.1777</v>
      </c>
      <c r="T327" s="43">
        <v>18000807</v>
      </c>
      <c r="U327" s="6">
        <f t="shared" si="74"/>
        <v>18000.807000000001</v>
      </c>
      <c r="V327" s="6">
        <f t="shared" si="75"/>
        <v>68720.370699999999</v>
      </c>
      <c r="W327" s="4">
        <f t="shared" si="76"/>
        <v>1374407</v>
      </c>
      <c r="X327" s="20">
        <f t="shared" si="77"/>
        <v>2533228</v>
      </c>
      <c r="Y327" s="21">
        <v>0</v>
      </c>
      <c r="Z327" s="19">
        <v>0</v>
      </c>
      <c r="AA327" s="4">
        <f t="shared" si="78"/>
        <v>2533228</v>
      </c>
      <c r="AB327" s="21"/>
      <c r="AC327" s="21"/>
      <c r="AD327" s="21">
        <v>0</v>
      </c>
      <c r="AE327" s="21"/>
      <c r="AF327" s="21"/>
      <c r="AG327" s="26">
        <v>0</v>
      </c>
      <c r="AH327" s="26"/>
      <c r="AI327" s="26"/>
      <c r="AJ327" s="50">
        <f t="shared" si="83"/>
        <v>2533228</v>
      </c>
      <c r="AK327" s="52" t="str">
        <f t="shared" si="79"/>
        <v xml:space="preserve"> </v>
      </c>
      <c r="AL327" s="52" t="str">
        <f t="shared" si="80"/>
        <v xml:space="preserve"> </v>
      </c>
    </row>
    <row r="328" spans="1:38" ht="15.95" customHeight="1">
      <c r="A328" s="34" t="s">
        <v>89</v>
      </c>
      <c r="B328" s="34" t="s">
        <v>627</v>
      </c>
      <c r="C328" s="34" t="s">
        <v>223</v>
      </c>
      <c r="D328" s="34" t="s">
        <v>629</v>
      </c>
      <c r="E328" s="18">
        <v>1535.88</v>
      </c>
      <c r="F328" s="2">
        <f t="shared" si="81"/>
        <v>2445120.96</v>
      </c>
      <c r="G328" s="45">
        <v>427260.41</v>
      </c>
      <c r="H328" s="35">
        <v>110399</v>
      </c>
      <c r="I328" s="2">
        <f t="shared" si="70"/>
        <v>82799.25</v>
      </c>
      <c r="J328" s="35">
        <v>138435</v>
      </c>
      <c r="K328" s="35">
        <v>30518</v>
      </c>
      <c r="L328" s="35">
        <v>448688</v>
      </c>
      <c r="M328" s="35">
        <v>57474</v>
      </c>
      <c r="N328" s="2">
        <f t="shared" si="71"/>
        <v>1185174.6599999999</v>
      </c>
      <c r="O328" s="4">
        <f t="shared" si="72"/>
        <v>1259946</v>
      </c>
      <c r="P328" s="35">
        <v>513</v>
      </c>
      <c r="Q328" s="35">
        <v>79</v>
      </c>
      <c r="R328" s="4">
        <f t="shared" si="73"/>
        <v>56333</v>
      </c>
      <c r="S328" s="6">
        <f t="shared" si="82"/>
        <v>110783.02439999999</v>
      </c>
      <c r="T328" s="43">
        <v>25723083</v>
      </c>
      <c r="U328" s="6">
        <f t="shared" si="74"/>
        <v>25723.082999999999</v>
      </c>
      <c r="V328" s="6">
        <f t="shared" si="75"/>
        <v>85059.941399999996</v>
      </c>
      <c r="W328" s="4">
        <f t="shared" si="76"/>
        <v>1701199</v>
      </c>
      <c r="X328" s="20">
        <f t="shared" si="77"/>
        <v>3017478</v>
      </c>
      <c r="Y328" s="21">
        <v>0</v>
      </c>
      <c r="Z328" s="19">
        <v>0</v>
      </c>
      <c r="AA328" s="4">
        <f t="shared" si="78"/>
        <v>3017478</v>
      </c>
      <c r="AB328" s="21"/>
      <c r="AC328" s="21"/>
      <c r="AD328" s="21">
        <v>0</v>
      </c>
      <c r="AE328" s="21"/>
      <c r="AF328" s="21"/>
      <c r="AG328" s="26">
        <v>0</v>
      </c>
      <c r="AH328" s="26"/>
      <c r="AI328" s="26"/>
      <c r="AJ328" s="50">
        <f t="shared" si="83"/>
        <v>3017478</v>
      </c>
      <c r="AK328" s="52" t="str">
        <f t="shared" si="79"/>
        <v xml:space="preserve"> </v>
      </c>
      <c r="AL328" s="52" t="str">
        <f t="shared" si="80"/>
        <v xml:space="preserve"> </v>
      </c>
    </row>
    <row r="329" spans="1:38" ht="15.95" customHeight="1">
      <c r="A329" s="34" t="s">
        <v>89</v>
      </c>
      <c r="B329" s="34" t="s">
        <v>627</v>
      </c>
      <c r="C329" s="34" t="s">
        <v>218</v>
      </c>
      <c r="D329" s="34" t="s">
        <v>630</v>
      </c>
      <c r="E329" s="18">
        <v>448.63</v>
      </c>
      <c r="F329" s="2">
        <f t="shared" si="81"/>
        <v>714218.96</v>
      </c>
      <c r="G329" s="45">
        <v>117076.67</v>
      </c>
      <c r="H329" s="35">
        <v>32165</v>
      </c>
      <c r="I329" s="2">
        <f t="shared" si="70"/>
        <v>24123.75</v>
      </c>
      <c r="J329" s="35">
        <v>40467</v>
      </c>
      <c r="K329" s="35">
        <v>8899</v>
      </c>
      <c r="L329" s="35">
        <v>110532</v>
      </c>
      <c r="M329" s="35">
        <v>22353</v>
      </c>
      <c r="N329" s="2">
        <f t="shared" si="71"/>
        <v>323451.42</v>
      </c>
      <c r="O329" s="4">
        <f t="shared" si="72"/>
        <v>390768</v>
      </c>
      <c r="P329" s="35">
        <v>112</v>
      </c>
      <c r="Q329" s="35">
        <v>86</v>
      </c>
      <c r="R329" s="4">
        <f t="shared" si="73"/>
        <v>13388</v>
      </c>
      <c r="S329" s="6">
        <f t="shared" si="82"/>
        <v>32359.6819</v>
      </c>
      <c r="T329" s="43">
        <v>6931715</v>
      </c>
      <c r="U329" s="6">
        <f t="shared" si="74"/>
        <v>6931.7150000000001</v>
      </c>
      <c r="V329" s="6">
        <f t="shared" si="75"/>
        <v>25427.966899999999</v>
      </c>
      <c r="W329" s="4">
        <f t="shared" si="76"/>
        <v>508559</v>
      </c>
      <c r="X329" s="20">
        <f t="shared" si="77"/>
        <v>912715</v>
      </c>
      <c r="Y329" s="21">
        <v>0</v>
      </c>
      <c r="Z329" s="19">
        <v>0</v>
      </c>
      <c r="AA329" s="4">
        <f t="shared" si="78"/>
        <v>912715</v>
      </c>
      <c r="AB329" s="21"/>
      <c r="AC329" s="21"/>
      <c r="AD329" s="21">
        <v>0</v>
      </c>
      <c r="AE329" s="21"/>
      <c r="AF329" s="21"/>
      <c r="AG329" s="26">
        <v>0</v>
      </c>
      <c r="AH329" s="26"/>
      <c r="AI329" s="26"/>
      <c r="AJ329" s="50">
        <f t="shared" si="83"/>
        <v>912715</v>
      </c>
      <c r="AK329" s="52" t="str">
        <f t="shared" si="79"/>
        <v xml:space="preserve"> </v>
      </c>
      <c r="AL329" s="52" t="str">
        <f t="shared" si="80"/>
        <v xml:space="preserve"> </v>
      </c>
    </row>
    <row r="330" spans="1:38" ht="15.95" customHeight="1">
      <c r="A330" s="34" t="s">
        <v>90</v>
      </c>
      <c r="B330" s="34" t="s">
        <v>631</v>
      </c>
      <c r="C330" s="34" t="s">
        <v>41</v>
      </c>
      <c r="D330" s="34" t="s">
        <v>632</v>
      </c>
      <c r="E330" s="18">
        <v>196.55</v>
      </c>
      <c r="F330" s="2">
        <f t="shared" si="81"/>
        <v>312907.60000000003</v>
      </c>
      <c r="G330" s="45">
        <v>71186.61</v>
      </c>
      <c r="H330" s="35">
        <v>7861</v>
      </c>
      <c r="I330" s="2">
        <f t="shared" si="70"/>
        <v>5895.75</v>
      </c>
      <c r="J330" s="35">
        <v>16672</v>
      </c>
      <c r="K330" s="35">
        <v>0</v>
      </c>
      <c r="L330" s="35">
        <v>0</v>
      </c>
      <c r="M330" s="35">
        <v>68883</v>
      </c>
      <c r="N330" s="2">
        <f t="shared" si="71"/>
        <v>162637.35999999999</v>
      </c>
      <c r="O330" s="4">
        <f t="shared" si="72"/>
        <v>150270</v>
      </c>
      <c r="P330" s="35">
        <v>78</v>
      </c>
      <c r="Q330" s="35">
        <v>95</v>
      </c>
      <c r="R330" s="4">
        <f t="shared" si="73"/>
        <v>10300</v>
      </c>
      <c r="S330" s="6">
        <f t="shared" si="82"/>
        <v>14177.1515</v>
      </c>
      <c r="T330" s="43">
        <v>4012774</v>
      </c>
      <c r="U330" s="6">
        <f t="shared" si="74"/>
        <v>4012.7739999999999</v>
      </c>
      <c r="V330" s="6">
        <f t="shared" si="75"/>
        <v>10164.377500000001</v>
      </c>
      <c r="W330" s="4">
        <f t="shared" si="76"/>
        <v>203288</v>
      </c>
      <c r="X330" s="20">
        <f t="shared" si="77"/>
        <v>363858</v>
      </c>
      <c r="Y330" s="21">
        <v>0</v>
      </c>
      <c r="Z330" s="19">
        <v>0</v>
      </c>
      <c r="AA330" s="4">
        <f t="shared" si="78"/>
        <v>363858</v>
      </c>
      <c r="AB330" s="21"/>
      <c r="AC330" s="21"/>
      <c r="AD330" s="21">
        <v>0</v>
      </c>
      <c r="AE330" s="21"/>
      <c r="AF330" s="21"/>
      <c r="AG330" s="26">
        <v>0</v>
      </c>
      <c r="AH330" s="26"/>
      <c r="AI330" s="26"/>
      <c r="AJ330" s="50">
        <f t="shared" si="83"/>
        <v>363858</v>
      </c>
      <c r="AK330" s="52" t="str">
        <f t="shared" si="79"/>
        <v xml:space="preserve"> </v>
      </c>
      <c r="AL330" s="52" t="str">
        <f t="shared" si="80"/>
        <v xml:space="preserve"> </v>
      </c>
    </row>
    <row r="331" spans="1:38" ht="15.95" customHeight="1">
      <c r="A331" s="34" t="s">
        <v>90</v>
      </c>
      <c r="B331" s="34" t="s">
        <v>631</v>
      </c>
      <c r="C331" s="34" t="s">
        <v>190</v>
      </c>
      <c r="D331" s="34" t="s">
        <v>633</v>
      </c>
      <c r="E331" s="18">
        <v>477.91</v>
      </c>
      <c r="F331" s="2">
        <f t="shared" si="81"/>
        <v>760832.72000000009</v>
      </c>
      <c r="G331" s="45">
        <v>87214.8</v>
      </c>
      <c r="H331" s="35">
        <v>18932</v>
      </c>
      <c r="I331" s="2">
        <f t="shared" si="70"/>
        <v>14199</v>
      </c>
      <c r="J331" s="35">
        <v>40211</v>
      </c>
      <c r="K331" s="35">
        <v>17645</v>
      </c>
      <c r="L331" s="35">
        <v>96208</v>
      </c>
      <c r="M331" s="35">
        <v>63371</v>
      </c>
      <c r="N331" s="2">
        <f t="shared" si="71"/>
        <v>318848.8</v>
      </c>
      <c r="O331" s="4">
        <f t="shared" si="72"/>
        <v>441984</v>
      </c>
      <c r="P331" s="35">
        <v>276</v>
      </c>
      <c r="Q331" s="35">
        <v>81</v>
      </c>
      <c r="R331" s="4">
        <f t="shared" si="73"/>
        <v>31075</v>
      </c>
      <c r="S331" s="6">
        <f t="shared" si="82"/>
        <v>34471.648300000001</v>
      </c>
      <c r="T331" s="43">
        <v>4587838</v>
      </c>
      <c r="U331" s="6">
        <f t="shared" si="74"/>
        <v>4587.8379999999997</v>
      </c>
      <c r="V331" s="6">
        <f t="shared" si="75"/>
        <v>29883.810300000001</v>
      </c>
      <c r="W331" s="4">
        <f t="shared" si="76"/>
        <v>597676</v>
      </c>
      <c r="X331" s="20">
        <f t="shared" si="77"/>
        <v>1070735</v>
      </c>
      <c r="Y331" s="21">
        <v>0</v>
      </c>
      <c r="Z331" s="19">
        <v>0</v>
      </c>
      <c r="AA331" s="4">
        <f t="shared" si="78"/>
        <v>1070735</v>
      </c>
      <c r="AB331" s="21"/>
      <c r="AC331" s="21"/>
      <c r="AD331" s="21">
        <v>0</v>
      </c>
      <c r="AE331" s="21"/>
      <c r="AF331" s="21"/>
      <c r="AG331" s="26">
        <v>0</v>
      </c>
      <c r="AH331" s="26"/>
      <c r="AI331" s="26"/>
      <c r="AJ331" s="50">
        <f t="shared" si="83"/>
        <v>1070735</v>
      </c>
      <c r="AK331" s="52" t="str">
        <f t="shared" si="79"/>
        <v xml:space="preserve"> </v>
      </c>
      <c r="AL331" s="52" t="str">
        <f t="shared" si="80"/>
        <v xml:space="preserve"> </v>
      </c>
    </row>
    <row r="332" spans="1:38" ht="15.95" customHeight="1">
      <c r="A332" s="34" t="s">
        <v>90</v>
      </c>
      <c r="B332" s="34" t="s">
        <v>631</v>
      </c>
      <c r="C332" s="34" t="s">
        <v>38</v>
      </c>
      <c r="D332" s="34" t="s">
        <v>634</v>
      </c>
      <c r="E332" s="18">
        <v>459.56</v>
      </c>
      <c r="F332" s="2">
        <f t="shared" si="81"/>
        <v>731619.52</v>
      </c>
      <c r="G332" s="45">
        <v>328398.36</v>
      </c>
      <c r="H332" s="35">
        <v>18093</v>
      </c>
      <c r="I332" s="2">
        <f t="shared" si="70"/>
        <v>13569.75</v>
      </c>
      <c r="J332" s="35">
        <v>38458</v>
      </c>
      <c r="K332" s="35">
        <v>16780</v>
      </c>
      <c r="L332" s="35">
        <v>106588</v>
      </c>
      <c r="M332" s="35">
        <v>69794</v>
      </c>
      <c r="N332" s="2">
        <f t="shared" si="71"/>
        <v>573588.11</v>
      </c>
      <c r="O332" s="4">
        <f t="shared" si="72"/>
        <v>158031</v>
      </c>
      <c r="P332" s="35">
        <v>245</v>
      </c>
      <c r="Q332" s="35">
        <v>81</v>
      </c>
      <c r="R332" s="4">
        <f t="shared" si="73"/>
        <v>27585</v>
      </c>
      <c r="S332" s="6">
        <f t="shared" si="82"/>
        <v>33148.0628</v>
      </c>
      <c r="T332" s="43">
        <v>19066099</v>
      </c>
      <c r="U332" s="6">
        <f t="shared" si="74"/>
        <v>19066.098999999998</v>
      </c>
      <c r="V332" s="6">
        <f t="shared" si="75"/>
        <v>14081.963800000001</v>
      </c>
      <c r="W332" s="4">
        <f t="shared" si="76"/>
        <v>281639</v>
      </c>
      <c r="X332" s="20">
        <f t="shared" si="77"/>
        <v>467255</v>
      </c>
      <c r="Y332" s="21">
        <v>0</v>
      </c>
      <c r="Z332" s="19">
        <v>0</v>
      </c>
      <c r="AA332" s="4">
        <f t="shared" si="78"/>
        <v>467255</v>
      </c>
      <c r="AB332" s="21"/>
      <c r="AC332" s="21"/>
      <c r="AD332" s="21">
        <v>0</v>
      </c>
      <c r="AE332" s="21"/>
      <c r="AF332" s="21"/>
      <c r="AG332" s="26">
        <v>0</v>
      </c>
      <c r="AH332" s="26"/>
      <c r="AI332" s="26"/>
      <c r="AJ332" s="50">
        <f t="shared" si="83"/>
        <v>467255</v>
      </c>
      <c r="AK332" s="52" t="str">
        <f t="shared" si="79"/>
        <v xml:space="preserve"> </v>
      </c>
      <c r="AL332" s="52" t="str">
        <f t="shared" si="80"/>
        <v xml:space="preserve"> </v>
      </c>
    </row>
    <row r="333" spans="1:38" ht="15.95" customHeight="1">
      <c r="A333" s="34" t="s">
        <v>90</v>
      </c>
      <c r="B333" s="34" t="s">
        <v>631</v>
      </c>
      <c r="C333" s="34" t="s">
        <v>88</v>
      </c>
      <c r="D333" s="34" t="s">
        <v>635</v>
      </c>
      <c r="E333" s="18">
        <v>1488.71</v>
      </c>
      <c r="F333" s="2">
        <f t="shared" si="81"/>
        <v>2370026.3199999998</v>
      </c>
      <c r="G333" s="45">
        <v>392896.16</v>
      </c>
      <c r="H333" s="35">
        <v>58794</v>
      </c>
      <c r="I333" s="2">
        <f t="shared" si="70"/>
        <v>44095.5</v>
      </c>
      <c r="J333" s="35">
        <v>124551</v>
      </c>
      <c r="K333" s="35">
        <v>54592</v>
      </c>
      <c r="L333" s="35">
        <v>357104</v>
      </c>
      <c r="M333" s="35">
        <v>67306</v>
      </c>
      <c r="N333" s="2">
        <f t="shared" si="71"/>
        <v>1040544.6599999999</v>
      </c>
      <c r="O333" s="4">
        <f t="shared" si="72"/>
        <v>1329482</v>
      </c>
      <c r="P333" s="35">
        <v>454</v>
      </c>
      <c r="Q333" s="35">
        <v>81</v>
      </c>
      <c r="R333" s="4">
        <f t="shared" si="73"/>
        <v>51116</v>
      </c>
      <c r="S333" s="6">
        <f t="shared" si="82"/>
        <v>107380.6523</v>
      </c>
      <c r="T333" s="43">
        <v>23386676</v>
      </c>
      <c r="U333" s="6">
        <f t="shared" si="74"/>
        <v>23386.675999999999</v>
      </c>
      <c r="V333" s="6">
        <f t="shared" si="75"/>
        <v>83993.976300000009</v>
      </c>
      <c r="W333" s="4">
        <f t="shared" si="76"/>
        <v>1679880</v>
      </c>
      <c r="X333" s="20">
        <f t="shared" si="77"/>
        <v>3060478</v>
      </c>
      <c r="Y333" s="21">
        <v>0</v>
      </c>
      <c r="Z333" s="19">
        <v>0</v>
      </c>
      <c r="AA333" s="4">
        <f t="shared" si="78"/>
        <v>3060478</v>
      </c>
      <c r="AB333" s="21"/>
      <c r="AC333" s="21"/>
      <c r="AD333" s="21">
        <v>0</v>
      </c>
      <c r="AE333" s="21"/>
      <c r="AF333" s="21"/>
      <c r="AG333" s="26">
        <v>0</v>
      </c>
      <c r="AH333" s="26"/>
      <c r="AI333" s="26"/>
      <c r="AJ333" s="50">
        <f t="shared" si="83"/>
        <v>3060478</v>
      </c>
      <c r="AK333" s="52" t="str">
        <f t="shared" si="79"/>
        <v xml:space="preserve"> </v>
      </c>
      <c r="AL333" s="52" t="str">
        <f t="shared" si="80"/>
        <v xml:space="preserve"> </v>
      </c>
    </row>
    <row r="334" spans="1:38" ht="15.95" customHeight="1">
      <c r="A334" s="34" t="s">
        <v>90</v>
      </c>
      <c r="B334" s="34" t="s">
        <v>631</v>
      </c>
      <c r="C334" s="34" t="s">
        <v>192</v>
      </c>
      <c r="D334" s="34" t="s">
        <v>636</v>
      </c>
      <c r="E334" s="18">
        <v>808.26</v>
      </c>
      <c r="F334" s="2">
        <f t="shared" si="81"/>
        <v>1286749.92</v>
      </c>
      <c r="G334" s="45">
        <v>233240.35</v>
      </c>
      <c r="H334" s="35">
        <v>28179</v>
      </c>
      <c r="I334" s="2">
        <f t="shared" si="70"/>
        <v>21134.25</v>
      </c>
      <c r="J334" s="35">
        <v>59829</v>
      </c>
      <c r="K334" s="35">
        <v>26090</v>
      </c>
      <c r="L334" s="35">
        <v>167545</v>
      </c>
      <c r="M334" s="35">
        <v>123476</v>
      </c>
      <c r="N334" s="2">
        <f t="shared" si="71"/>
        <v>631314.6</v>
      </c>
      <c r="O334" s="4">
        <f t="shared" si="72"/>
        <v>655435</v>
      </c>
      <c r="P334" s="35">
        <v>241</v>
      </c>
      <c r="Q334" s="35">
        <v>88</v>
      </c>
      <c r="R334" s="4">
        <f t="shared" si="73"/>
        <v>29479</v>
      </c>
      <c r="S334" s="6">
        <f t="shared" si="82"/>
        <v>58299.793799999999</v>
      </c>
      <c r="T334" s="43">
        <v>14469964</v>
      </c>
      <c r="U334" s="6">
        <f t="shared" si="74"/>
        <v>14469.964</v>
      </c>
      <c r="V334" s="6">
        <f t="shared" si="75"/>
        <v>43829.8298</v>
      </c>
      <c r="W334" s="4">
        <f t="shared" si="76"/>
        <v>876597</v>
      </c>
      <c r="X334" s="20">
        <f t="shared" si="77"/>
        <v>1561511</v>
      </c>
      <c r="Y334" s="21">
        <v>0</v>
      </c>
      <c r="Z334" s="19">
        <v>0</v>
      </c>
      <c r="AA334" s="4">
        <f t="shared" si="78"/>
        <v>1561511</v>
      </c>
      <c r="AB334" s="21"/>
      <c r="AC334" s="21"/>
      <c r="AD334" s="21">
        <v>0</v>
      </c>
      <c r="AE334" s="21"/>
      <c r="AF334" s="21"/>
      <c r="AG334" s="26">
        <v>0</v>
      </c>
      <c r="AH334" s="26"/>
      <c r="AI334" s="26"/>
      <c r="AJ334" s="50">
        <f t="shared" si="83"/>
        <v>1561511</v>
      </c>
      <c r="AK334" s="52" t="str">
        <f t="shared" si="79"/>
        <v xml:space="preserve"> </v>
      </c>
      <c r="AL334" s="52" t="str">
        <f t="shared" si="80"/>
        <v xml:space="preserve"> </v>
      </c>
    </row>
    <row r="335" spans="1:38" ht="15.95" customHeight="1">
      <c r="A335" s="34" t="s">
        <v>90</v>
      </c>
      <c r="B335" s="34" t="s">
        <v>631</v>
      </c>
      <c r="C335" s="34" t="s">
        <v>58</v>
      </c>
      <c r="D335" s="34" t="s">
        <v>869</v>
      </c>
      <c r="E335" s="18">
        <v>338.64</v>
      </c>
      <c r="F335" s="2">
        <f t="shared" si="81"/>
        <v>539114.88</v>
      </c>
      <c r="G335" s="45">
        <v>111277.25</v>
      </c>
      <c r="H335" s="35">
        <v>189581</v>
      </c>
      <c r="I335" s="2">
        <f t="shared" si="70"/>
        <v>142185.75</v>
      </c>
      <c r="J335" s="35">
        <v>406161</v>
      </c>
      <c r="K335" s="35">
        <v>173153</v>
      </c>
      <c r="L335" s="35">
        <v>220340</v>
      </c>
      <c r="M335" s="35">
        <v>76743</v>
      </c>
      <c r="N335" s="2">
        <f t="shared" si="71"/>
        <v>1129860</v>
      </c>
      <c r="O335" s="4">
        <f t="shared" si="72"/>
        <v>0</v>
      </c>
      <c r="P335" s="35">
        <v>132</v>
      </c>
      <c r="Q335" s="35">
        <v>108</v>
      </c>
      <c r="R335" s="4">
        <f t="shared" si="73"/>
        <v>19816</v>
      </c>
      <c r="S335" s="6">
        <f t="shared" si="82"/>
        <v>24426.103200000001</v>
      </c>
      <c r="T335" s="43">
        <v>6549070</v>
      </c>
      <c r="U335" s="6">
        <f t="shared" si="74"/>
        <v>6549.07</v>
      </c>
      <c r="V335" s="6">
        <f t="shared" si="75"/>
        <v>17877.033200000002</v>
      </c>
      <c r="W335" s="4">
        <f t="shared" si="76"/>
        <v>357541</v>
      </c>
      <c r="X335" s="20">
        <f t="shared" si="77"/>
        <v>377357</v>
      </c>
      <c r="Y335" s="21">
        <v>0</v>
      </c>
      <c r="Z335" s="19">
        <v>0</v>
      </c>
      <c r="AA335" s="4">
        <f t="shared" si="78"/>
        <v>377357</v>
      </c>
      <c r="AB335" s="21"/>
      <c r="AC335" s="21"/>
      <c r="AD335" s="21">
        <v>0</v>
      </c>
      <c r="AE335" s="21"/>
      <c r="AF335" s="21"/>
      <c r="AG335" s="26">
        <v>0</v>
      </c>
      <c r="AH335" s="26"/>
      <c r="AI335" s="26"/>
      <c r="AJ335" s="50">
        <f t="shared" si="83"/>
        <v>377357</v>
      </c>
      <c r="AK335" s="52">
        <f t="shared" si="79"/>
        <v>1</v>
      </c>
      <c r="AL335" s="52" t="str">
        <f t="shared" si="80"/>
        <v xml:space="preserve"> </v>
      </c>
    </row>
    <row r="336" spans="1:38" ht="15.95" customHeight="1">
      <c r="A336" s="34" t="s">
        <v>110</v>
      </c>
      <c r="B336" s="34" t="s">
        <v>637</v>
      </c>
      <c r="C336" s="34" t="s">
        <v>41</v>
      </c>
      <c r="D336" s="34" t="s">
        <v>638</v>
      </c>
      <c r="E336" s="18">
        <v>881.16</v>
      </c>
      <c r="F336" s="2">
        <f t="shared" si="81"/>
        <v>1402806.72</v>
      </c>
      <c r="G336" s="45">
        <v>1471978.49</v>
      </c>
      <c r="H336" s="35">
        <v>129688</v>
      </c>
      <c r="I336" s="2">
        <f t="shared" si="70"/>
        <v>97266</v>
      </c>
      <c r="J336" s="35">
        <v>93469</v>
      </c>
      <c r="K336" s="35">
        <v>0</v>
      </c>
      <c r="L336" s="35">
        <v>0</v>
      </c>
      <c r="M336" s="35">
        <v>0</v>
      </c>
      <c r="N336" s="2">
        <f t="shared" si="71"/>
        <v>1662713.49</v>
      </c>
      <c r="O336" s="4">
        <f t="shared" si="72"/>
        <v>0</v>
      </c>
      <c r="P336" s="35">
        <v>440</v>
      </c>
      <c r="Q336" s="35">
        <v>33</v>
      </c>
      <c r="R336" s="4">
        <f t="shared" si="73"/>
        <v>20183</v>
      </c>
      <c r="S336" s="6">
        <f t="shared" si="82"/>
        <v>63558.070800000001</v>
      </c>
      <c r="T336" s="43">
        <v>88301049</v>
      </c>
      <c r="U336" s="6">
        <f t="shared" si="74"/>
        <v>88301.048999999999</v>
      </c>
      <c r="V336" s="6">
        <f t="shared" si="75"/>
        <v>0</v>
      </c>
      <c r="W336" s="4">
        <f t="shared" si="76"/>
        <v>0</v>
      </c>
      <c r="X336" s="20">
        <f t="shared" si="77"/>
        <v>20183</v>
      </c>
      <c r="Y336" s="21">
        <v>0</v>
      </c>
      <c r="Z336" s="19">
        <v>0</v>
      </c>
      <c r="AA336" s="4">
        <f t="shared" si="78"/>
        <v>20183</v>
      </c>
      <c r="AB336" s="21"/>
      <c r="AC336" s="21"/>
      <c r="AD336" s="21">
        <v>0</v>
      </c>
      <c r="AE336" s="21"/>
      <c r="AF336" s="21"/>
      <c r="AG336" s="26">
        <v>0</v>
      </c>
      <c r="AH336" s="26"/>
      <c r="AI336" s="26"/>
      <c r="AJ336" s="50">
        <f t="shared" si="83"/>
        <v>20183</v>
      </c>
      <c r="AK336" s="52">
        <f t="shared" si="79"/>
        <v>1</v>
      </c>
      <c r="AL336" s="52">
        <f t="shared" si="80"/>
        <v>1</v>
      </c>
    </row>
    <row r="337" spans="1:38" ht="15.95" customHeight="1">
      <c r="A337" s="34" t="s">
        <v>110</v>
      </c>
      <c r="B337" s="34" t="s">
        <v>637</v>
      </c>
      <c r="C337" s="34" t="s">
        <v>115</v>
      </c>
      <c r="D337" s="34" t="s">
        <v>639</v>
      </c>
      <c r="E337" s="18">
        <v>668.96</v>
      </c>
      <c r="F337" s="2">
        <f t="shared" si="81"/>
        <v>1064984.32</v>
      </c>
      <c r="G337" s="45">
        <v>204196.27</v>
      </c>
      <c r="H337" s="35">
        <v>72104</v>
      </c>
      <c r="I337" s="2">
        <f t="shared" si="70"/>
        <v>54078</v>
      </c>
      <c r="J337" s="35">
        <v>52025</v>
      </c>
      <c r="K337" s="35">
        <v>0</v>
      </c>
      <c r="L337" s="35">
        <v>0</v>
      </c>
      <c r="M337" s="35">
        <v>0</v>
      </c>
      <c r="N337" s="2">
        <f t="shared" si="71"/>
        <v>310299.27</v>
      </c>
      <c r="O337" s="4">
        <f t="shared" si="72"/>
        <v>754685</v>
      </c>
      <c r="P337" s="35">
        <v>0</v>
      </c>
      <c r="Q337" s="35">
        <v>0</v>
      </c>
      <c r="R337" s="4">
        <f t="shared" si="73"/>
        <v>0</v>
      </c>
      <c r="S337" s="6">
        <f t="shared" si="82"/>
        <v>48252.084799999997</v>
      </c>
      <c r="T337" s="43">
        <v>13140043</v>
      </c>
      <c r="U337" s="6">
        <f t="shared" si="74"/>
        <v>13140.043</v>
      </c>
      <c r="V337" s="6">
        <f t="shared" si="75"/>
        <v>35112.041799999999</v>
      </c>
      <c r="W337" s="4">
        <f t="shared" si="76"/>
        <v>702241</v>
      </c>
      <c r="X337" s="20">
        <f t="shared" si="77"/>
        <v>1456926</v>
      </c>
      <c r="Y337" s="21">
        <v>0</v>
      </c>
      <c r="Z337" s="19">
        <v>0</v>
      </c>
      <c r="AA337" s="4">
        <f t="shared" si="78"/>
        <v>1456926</v>
      </c>
      <c r="AB337" s="21"/>
      <c r="AC337" s="21"/>
      <c r="AD337" s="21">
        <v>0</v>
      </c>
      <c r="AE337" s="21"/>
      <c r="AF337" s="21"/>
      <c r="AG337" s="26">
        <v>0</v>
      </c>
      <c r="AH337" s="26"/>
      <c r="AI337" s="26"/>
      <c r="AJ337" s="50">
        <f t="shared" si="83"/>
        <v>1456926</v>
      </c>
      <c r="AK337" s="52" t="str">
        <f t="shared" si="79"/>
        <v xml:space="preserve"> </v>
      </c>
      <c r="AL337" s="52" t="str">
        <f t="shared" si="80"/>
        <v xml:space="preserve"> </v>
      </c>
    </row>
    <row r="338" spans="1:38" ht="15.95" customHeight="1">
      <c r="A338" s="34" t="s">
        <v>110</v>
      </c>
      <c r="B338" s="34" t="s">
        <v>637</v>
      </c>
      <c r="C338" s="34" t="s">
        <v>883</v>
      </c>
      <c r="D338" s="34" t="s">
        <v>884</v>
      </c>
      <c r="E338" s="18">
        <v>475.7</v>
      </c>
      <c r="F338" s="2">
        <f t="shared" si="81"/>
        <v>757314.4</v>
      </c>
      <c r="G338" s="45">
        <v>0</v>
      </c>
      <c r="H338" s="35">
        <v>0</v>
      </c>
      <c r="I338" s="2">
        <f t="shared" si="70"/>
        <v>0</v>
      </c>
      <c r="J338" s="36">
        <v>0</v>
      </c>
      <c r="K338" s="36">
        <v>0</v>
      </c>
      <c r="L338" s="35">
        <v>0</v>
      </c>
      <c r="M338" s="35">
        <v>0</v>
      </c>
      <c r="N338" s="2">
        <f t="shared" si="71"/>
        <v>0</v>
      </c>
      <c r="O338" s="4">
        <f t="shared" si="72"/>
        <v>757314</v>
      </c>
      <c r="P338" s="35">
        <v>0</v>
      </c>
      <c r="Q338" s="35">
        <v>0</v>
      </c>
      <c r="R338" s="4">
        <f t="shared" si="73"/>
        <v>0</v>
      </c>
      <c r="S338" s="6">
        <f t="shared" si="82"/>
        <v>34312.241000000002</v>
      </c>
      <c r="T338" s="43">
        <v>0</v>
      </c>
      <c r="U338" s="6">
        <f t="shared" si="74"/>
        <v>0</v>
      </c>
      <c r="V338" s="6">
        <f t="shared" si="75"/>
        <v>34312.241000000002</v>
      </c>
      <c r="W338" s="4">
        <f t="shared" si="76"/>
        <v>686245</v>
      </c>
      <c r="X338" s="20">
        <f t="shared" si="77"/>
        <v>1443559</v>
      </c>
      <c r="Y338" s="21">
        <v>0</v>
      </c>
      <c r="Z338" s="19">
        <v>0</v>
      </c>
      <c r="AA338" s="4">
        <f t="shared" si="78"/>
        <v>1443559</v>
      </c>
      <c r="AB338" s="21"/>
      <c r="AC338" s="21"/>
      <c r="AD338" s="21">
        <v>0</v>
      </c>
      <c r="AE338" s="21"/>
      <c r="AF338" s="21"/>
      <c r="AG338" s="26">
        <v>0</v>
      </c>
      <c r="AH338" s="26"/>
      <c r="AI338" s="26"/>
      <c r="AJ338" s="50">
        <f t="shared" si="83"/>
        <v>1443559</v>
      </c>
      <c r="AK338" s="52" t="str">
        <f t="shared" si="79"/>
        <v xml:space="preserve"> </v>
      </c>
      <c r="AL338" s="52" t="str">
        <f t="shared" si="80"/>
        <v xml:space="preserve"> </v>
      </c>
    </row>
    <row r="339" spans="1:38" ht="15.95" customHeight="1">
      <c r="A339" s="34" t="s">
        <v>110</v>
      </c>
      <c r="B339" s="34" t="s">
        <v>637</v>
      </c>
      <c r="C339" s="34" t="s">
        <v>885</v>
      </c>
      <c r="D339" s="34" t="s">
        <v>886</v>
      </c>
      <c r="E339" s="18">
        <v>825.08</v>
      </c>
      <c r="F339" s="2">
        <f t="shared" si="81"/>
        <v>1313527.3600000001</v>
      </c>
      <c r="G339" s="45">
        <v>0</v>
      </c>
      <c r="H339" s="35">
        <v>0</v>
      </c>
      <c r="I339" s="2">
        <f t="shared" si="70"/>
        <v>0</v>
      </c>
      <c r="J339" s="36">
        <v>0</v>
      </c>
      <c r="K339" s="36">
        <v>0</v>
      </c>
      <c r="L339" s="35">
        <v>0</v>
      </c>
      <c r="M339" s="35">
        <v>0</v>
      </c>
      <c r="N339" s="2">
        <f t="shared" si="71"/>
        <v>0</v>
      </c>
      <c r="O339" s="4">
        <f t="shared" si="72"/>
        <v>1313527</v>
      </c>
      <c r="P339" s="35">
        <v>303</v>
      </c>
      <c r="Q339" s="35">
        <v>33</v>
      </c>
      <c r="R339" s="4">
        <f t="shared" si="73"/>
        <v>13899</v>
      </c>
      <c r="S339" s="6">
        <f t="shared" si="82"/>
        <v>59513.020400000001</v>
      </c>
      <c r="T339" s="43">
        <v>0</v>
      </c>
      <c r="U339" s="6">
        <f t="shared" si="74"/>
        <v>0</v>
      </c>
      <c r="V339" s="6">
        <f t="shared" si="75"/>
        <v>59513.020400000001</v>
      </c>
      <c r="W339" s="4">
        <f t="shared" si="76"/>
        <v>1190260</v>
      </c>
      <c r="X339" s="20">
        <f t="shared" si="77"/>
        <v>2517686</v>
      </c>
      <c r="Y339" s="21">
        <v>0</v>
      </c>
      <c r="Z339" s="19">
        <v>0</v>
      </c>
      <c r="AA339" s="4">
        <f t="shared" si="78"/>
        <v>2517686</v>
      </c>
      <c r="AB339" s="21"/>
      <c r="AC339" s="21"/>
      <c r="AD339" s="21">
        <v>0</v>
      </c>
      <c r="AE339" s="21"/>
      <c r="AF339" s="21"/>
      <c r="AG339" s="26">
        <v>0</v>
      </c>
      <c r="AH339" s="26"/>
      <c r="AI339" s="26"/>
      <c r="AJ339" s="50">
        <f t="shared" si="83"/>
        <v>2517686</v>
      </c>
      <c r="AK339" s="52" t="str">
        <f t="shared" si="79"/>
        <v xml:space="preserve"> </v>
      </c>
      <c r="AL339" s="52" t="str">
        <f t="shared" si="80"/>
        <v xml:space="preserve"> </v>
      </c>
    </row>
    <row r="340" spans="1:38" ht="15.95" customHeight="1">
      <c r="A340" s="34" t="s">
        <v>110</v>
      </c>
      <c r="B340" s="34" t="s">
        <v>637</v>
      </c>
      <c r="C340" s="34" t="s">
        <v>887</v>
      </c>
      <c r="D340" s="34" t="s">
        <v>888</v>
      </c>
      <c r="E340" s="18">
        <v>535.72</v>
      </c>
      <c r="F340" s="2">
        <f t="shared" si="81"/>
        <v>852866.24</v>
      </c>
      <c r="G340" s="45">
        <v>0</v>
      </c>
      <c r="H340" s="35">
        <v>0</v>
      </c>
      <c r="I340" s="2">
        <f t="shared" si="70"/>
        <v>0</v>
      </c>
      <c r="J340" s="36">
        <v>0</v>
      </c>
      <c r="K340" s="36">
        <v>0</v>
      </c>
      <c r="L340" s="35">
        <v>0</v>
      </c>
      <c r="M340" s="35">
        <v>0</v>
      </c>
      <c r="N340" s="2">
        <f t="shared" si="71"/>
        <v>0</v>
      </c>
      <c r="O340" s="4">
        <f t="shared" si="72"/>
        <v>852866</v>
      </c>
      <c r="P340" s="35">
        <v>0</v>
      </c>
      <c r="Q340" s="35">
        <v>0</v>
      </c>
      <c r="R340" s="4">
        <f t="shared" si="73"/>
        <v>0</v>
      </c>
      <c r="S340" s="6">
        <f t="shared" si="82"/>
        <v>38641.4836</v>
      </c>
      <c r="T340" s="43">
        <v>0</v>
      </c>
      <c r="U340" s="6">
        <f t="shared" si="74"/>
        <v>0</v>
      </c>
      <c r="V340" s="6">
        <f t="shared" si="75"/>
        <v>38641.4836</v>
      </c>
      <c r="W340" s="4">
        <f t="shared" si="76"/>
        <v>772830</v>
      </c>
      <c r="X340" s="20">
        <f t="shared" si="77"/>
        <v>1625696</v>
      </c>
      <c r="Y340" s="21">
        <v>0</v>
      </c>
      <c r="Z340" s="19">
        <v>0</v>
      </c>
      <c r="AA340" s="4">
        <f t="shared" si="78"/>
        <v>1625696</v>
      </c>
      <c r="AB340" s="21"/>
      <c r="AC340" s="21"/>
      <c r="AD340" s="21">
        <v>0</v>
      </c>
      <c r="AE340" s="21"/>
      <c r="AF340" s="21"/>
      <c r="AG340" s="26">
        <v>0</v>
      </c>
      <c r="AH340" s="26"/>
      <c r="AI340" s="26"/>
      <c r="AJ340" s="50">
        <f t="shared" si="83"/>
        <v>1625696</v>
      </c>
      <c r="AK340" s="52" t="str">
        <f t="shared" si="79"/>
        <v xml:space="preserve"> </v>
      </c>
      <c r="AL340" s="52" t="str">
        <f t="shared" si="80"/>
        <v xml:space="preserve"> </v>
      </c>
    </row>
    <row r="341" spans="1:38" ht="15.95" customHeight="1">
      <c r="A341" s="34" t="s">
        <v>110</v>
      </c>
      <c r="B341" s="34" t="s">
        <v>637</v>
      </c>
      <c r="C341" s="34" t="s">
        <v>889</v>
      </c>
      <c r="D341" s="34" t="s">
        <v>890</v>
      </c>
      <c r="E341" s="18">
        <v>829.53</v>
      </c>
      <c r="F341" s="2">
        <f t="shared" si="81"/>
        <v>1320611.76</v>
      </c>
      <c r="G341" s="45">
        <v>0</v>
      </c>
      <c r="H341" s="35">
        <v>0</v>
      </c>
      <c r="I341" s="2">
        <f t="shared" si="70"/>
        <v>0</v>
      </c>
      <c r="J341" s="36">
        <v>0</v>
      </c>
      <c r="K341" s="36">
        <v>0</v>
      </c>
      <c r="L341" s="35">
        <v>0</v>
      </c>
      <c r="M341" s="35">
        <v>0</v>
      </c>
      <c r="N341" s="2">
        <f t="shared" si="71"/>
        <v>0</v>
      </c>
      <c r="O341" s="4">
        <f t="shared" si="72"/>
        <v>1320612</v>
      </c>
      <c r="P341" s="35">
        <v>0</v>
      </c>
      <c r="Q341" s="35">
        <v>0</v>
      </c>
      <c r="R341" s="4">
        <f t="shared" si="73"/>
        <v>0</v>
      </c>
      <c r="S341" s="6">
        <f t="shared" si="82"/>
        <v>59833.998899999999</v>
      </c>
      <c r="T341" s="43">
        <v>0</v>
      </c>
      <c r="U341" s="6">
        <f t="shared" si="74"/>
        <v>0</v>
      </c>
      <c r="V341" s="6">
        <f t="shared" si="75"/>
        <v>59833.998899999999</v>
      </c>
      <c r="W341" s="4">
        <f t="shared" si="76"/>
        <v>1196680</v>
      </c>
      <c r="X341" s="20">
        <f t="shared" si="77"/>
        <v>2517292</v>
      </c>
      <c r="Y341" s="21">
        <v>0</v>
      </c>
      <c r="Z341" s="19">
        <v>0</v>
      </c>
      <c r="AA341" s="4">
        <f t="shared" si="78"/>
        <v>2517292</v>
      </c>
      <c r="AB341" s="21"/>
      <c r="AC341" s="21"/>
      <c r="AD341" s="21">
        <v>0</v>
      </c>
      <c r="AE341" s="21"/>
      <c r="AF341" s="21"/>
      <c r="AG341" s="26">
        <v>0</v>
      </c>
      <c r="AH341" s="26"/>
      <c r="AI341" s="26"/>
      <c r="AJ341" s="50">
        <f t="shared" si="83"/>
        <v>2517292</v>
      </c>
      <c r="AK341" s="52" t="str">
        <f t="shared" si="79"/>
        <v xml:space="preserve"> </v>
      </c>
      <c r="AL341" s="52" t="str">
        <f t="shared" si="80"/>
        <v xml:space="preserve"> </v>
      </c>
    </row>
    <row r="342" spans="1:38" ht="15.95" customHeight="1">
      <c r="A342" s="34" t="s">
        <v>110</v>
      </c>
      <c r="B342" s="34" t="s">
        <v>637</v>
      </c>
      <c r="C342" s="34" t="s">
        <v>891</v>
      </c>
      <c r="D342" s="34" t="s">
        <v>892</v>
      </c>
      <c r="E342" s="18">
        <v>1282.25</v>
      </c>
      <c r="F342" s="2">
        <f t="shared" si="81"/>
        <v>2041342</v>
      </c>
      <c r="G342" s="45">
        <v>0</v>
      </c>
      <c r="H342" s="35">
        <v>0</v>
      </c>
      <c r="I342" s="2">
        <f t="shared" si="70"/>
        <v>0</v>
      </c>
      <c r="J342" s="36">
        <v>0</v>
      </c>
      <c r="K342" s="36">
        <v>0</v>
      </c>
      <c r="L342" s="35">
        <v>0</v>
      </c>
      <c r="M342" s="35">
        <v>0</v>
      </c>
      <c r="N342" s="2">
        <f t="shared" si="71"/>
        <v>0</v>
      </c>
      <c r="O342" s="4">
        <f t="shared" si="72"/>
        <v>2041342</v>
      </c>
      <c r="P342" s="35">
        <v>713</v>
      </c>
      <c r="Q342" s="35">
        <v>33</v>
      </c>
      <c r="R342" s="4">
        <f t="shared" si="73"/>
        <v>32705</v>
      </c>
      <c r="S342" s="6">
        <f t="shared" si="82"/>
        <v>92488.692500000005</v>
      </c>
      <c r="T342" s="43">
        <v>0</v>
      </c>
      <c r="U342" s="6">
        <f t="shared" si="74"/>
        <v>0</v>
      </c>
      <c r="V342" s="6">
        <f t="shared" si="75"/>
        <v>92488.692500000005</v>
      </c>
      <c r="W342" s="4">
        <f t="shared" si="76"/>
        <v>1849774</v>
      </c>
      <c r="X342" s="20">
        <f t="shared" si="77"/>
        <v>3923821</v>
      </c>
      <c r="Y342" s="21">
        <v>0</v>
      </c>
      <c r="Z342" s="19">
        <v>0</v>
      </c>
      <c r="AA342" s="4">
        <f t="shared" si="78"/>
        <v>3923821</v>
      </c>
      <c r="AB342" s="21"/>
      <c r="AC342" s="21"/>
      <c r="AD342" s="21">
        <v>0</v>
      </c>
      <c r="AE342" s="21"/>
      <c r="AF342" s="21"/>
      <c r="AG342" s="26">
        <v>0</v>
      </c>
      <c r="AH342" s="26"/>
      <c r="AI342" s="26"/>
      <c r="AJ342" s="50">
        <f t="shared" si="83"/>
        <v>3923821</v>
      </c>
      <c r="AK342" s="52" t="str">
        <f t="shared" si="79"/>
        <v xml:space="preserve"> </v>
      </c>
      <c r="AL342" s="52" t="str">
        <f t="shared" si="80"/>
        <v xml:space="preserve"> </v>
      </c>
    </row>
    <row r="343" spans="1:38" ht="15.95" customHeight="1">
      <c r="A343" s="34" t="s">
        <v>110</v>
      </c>
      <c r="B343" s="34" t="s">
        <v>637</v>
      </c>
      <c r="C343" s="34" t="s">
        <v>893</v>
      </c>
      <c r="D343" s="34" t="s">
        <v>894</v>
      </c>
      <c r="E343" s="18">
        <v>716.49</v>
      </c>
      <c r="F343" s="2">
        <f t="shared" si="81"/>
        <v>1140652.08</v>
      </c>
      <c r="G343" s="45">
        <v>0</v>
      </c>
      <c r="H343" s="35">
        <v>0</v>
      </c>
      <c r="I343" s="2">
        <f t="shared" si="70"/>
        <v>0</v>
      </c>
      <c r="J343" s="36">
        <v>0</v>
      </c>
      <c r="K343" s="36">
        <v>0</v>
      </c>
      <c r="L343" s="35">
        <v>0</v>
      </c>
      <c r="M343" s="35">
        <v>0</v>
      </c>
      <c r="N343" s="2">
        <f t="shared" si="71"/>
        <v>0</v>
      </c>
      <c r="O343" s="4">
        <f t="shared" si="72"/>
        <v>1140652</v>
      </c>
      <c r="P343" s="35">
        <v>0</v>
      </c>
      <c r="Q343" s="35">
        <v>0</v>
      </c>
      <c r="R343" s="4">
        <f t="shared" si="73"/>
        <v>0</v>
      </c>
      <c r="S343" s="6">
        <f t="shared" si="82"/>
        <v>51680.423699999999</v>
      </c>
      <c r="T343" s="43">
        <v>0</v>
      </c>
      <c r="U343" s="6">
        <f t="shared" si="74"/>
        <v>0</v>
      </c>
      <c r="V343" s="6">
        <f t="shared" si="75"/>
        <v>51680.423699999999</v>
      </c>
      <c r="W343" s="4">
        <f t="shared" si="76"/>
        <v>1033608</v>
      </c>
      <c r="X343" s="20">
        <f t="shared" si="77"/>
        <v>2174260</v>
      </c>
      <c r="Y343" s="21">
        <v>0</v>
      </c>
      <c r="Z343" s="19">
        <v>0</v>
      </c>
      <c r="AA343" s="4">
        <f t="shared" si="78"/>
        <v>2174260</v>
      </c>
      <c r="AB343" s="21"/>
      <c r="AC343" s="21"/>
      <c r="AD343" s="21">
        <v>0</v>
      </c>
      <c r="AE343" s="21"/>
      <c r="AF343" s="21"/>
      <c r="AG343" s="26">
        <v>0</v>
      </c>
      <c r="AH343" s="26"/>
      <c r="AI343" s="26"/>
      <c r="AJ343" s="50">
        <f t="shared" si="83"/>
        <v>2174260</v>
      </c>
      <c r="AK343" s="52" t="str">
        <f t="shared" si="79"/>
        <v xml:space="preserve"> </v>
      </c>
      <c r="AL343" s="52" t="str">
        <f t="shared" si="80"/>
        <v xml:space="preserve"> </v>
      </c>
    </row>
    <row r="344" spans="1:38" ht="15.95" customHeight="1">
      <c r="A344" s="34" t="s">
        <v>110</v>
      </c>
      <c r="B344" s="34" t="s">
        <v>637</v>
      </c>
      <c r="C344" s="34" t="s">
        <v>895</v>
      </c>
      <c r="D344" s="34" t="s">
        <v>896</v>
      </c>
      <c r="E344" s="18">
        <v>533.17999999999995</v>
      </c>
      <c r="F344" s="2">
        <f t="shared" si="81"/>
        <v>848822.55999999994</v>
      </c>
      <c r="G344" s="45">
        <v>0</v>
      </c>
      <c r="H344" s="35">
        <v>0</v>
      </c>
      <c r="I344" s="2">
        <f t="shared" si="70"/>
        <v>0</v>
      </c>
      <c r="J344" s="36">
        <v>0</v>
      </c>
      <c r="K344" s="36">
        <v>0</v>
      </c>
      <c r="L344" s="35">
        <v>0</v>
      </c>
      <c r="M344" s="35">
        <v>0</v>
      </c>
      <c r="N344" s="2">
        <f t="shared" si="71"/>
        <v>0</v>
      </c>
      <c r="O344" s="4">
        <f t="shared" si="72"/>
        <v>848823</v>
      </c>
      <c r="P344" s="35">
        <v>330</v>
      </c>
      <c r="Q344" s="35">
        <v>33</v>
      </c>
      <c r="R344" s="4">
        <f t="shared" si="73"/>
        <v>15137</v>
      </c>
      <c r="S344" s="6">
        <f t="shared" si="82"/>
        <v>38458.273399999998</v>
      </c>
      <c r="T344" s="43">
        <v>0</v>
      </c>
      <c r="U344" s="6">
        <f t="shared" si="74"/>
        <v>0</v>
      </c>
      <c r="V344" s="6">
        <f t="shared" si="75"/>
        <v>38458.273399999998</v>
      </c>
      <c r="W344" s="4">
        <f t="shared" si="76"/>
        <v>769165</v>
      </c>
      <c r="X344" s="20">
        <f t="shared" si="77"/>
        <v>1633125</v>
      </c>
      <c r="Y344" s="21">
        <v>0</v>
      </c>
      <c r="Z344" s="19">
        <v>0</v>
      </c>
      <c r="AA344" s="4">
        <f t="shared" si="78"/>
        <v>1633125</v>
      </c>
      <c r="AB344" s="21"/>
      <c r="AC344" s="21"/>
      <c r="AD344" s="21">
        <v>0</v>
      </c>
      <c r="AE344" s="21"/>
      <c r="AF344" s="21"/>
      <c r="AG344" s="26">
        <v>0</v>
      </c>
      <c r="AH344" s="26"/>
      <c r="AI344" s="26"/>
      <c r="AJ344" s="50">
        <f t="shared" si="83"/>
        <v>1633125</v>
      </c>
      <c r="AK344" s="52" t="str">
        <f t="shared" si="79"/>
        <v xml:space="preserve"> </v>
      </c>
      <c r="AL344" s="52" t="str">
        <f t="shared" si="80"/>
        <v xml:space="preserve"> </v>
      </c>
    </row>
    <row r="345" spans="1:38" ht="15.95" customHeight="1">
      <c r="A345" s="34" t="s">
        <v>110</v>
      </c>
      <c r="B345" s="34" t="s">
        <v>637</v>
      </c>
      <c r="C345" s="34" t="s">
        <v>897</v>
      </c>
      <c r="D345" s="34" t="s">
        <v>898</v>
      </c>
      <c r="E345" s="18">
        <v>1034.4000000000001</v>
      </c>
      <c r="F345" s="2">
        <f t="shared" si="81"/>
        <v>1646764.8</v>
      </c>
      <c r="G345" s="45">
        <v>0</v>
      </c>
      <c r="H345" s="35">
        <v>0</v>
      </c>
      <c r="I345" s="2">
        <f t="shared" si="70"/>
        <v>0</v>
      </c>
      <c r="J345" s="36">
        <v>0</v>
      </c>
      <c r="K345" s="36">
        <v>0</v>
      </c>
      <c r="L345" s="35">
        <v>0</v>
      </c>
      <c r="M345" s="35">
        <v>0</v>
      </c>
      <c r="N345" s="2">
        <f t="shared" si="71"/>
        <v>0</v>
      </c>
      <c r="O345" s="4">
        <f t="shared" si="72"/>
        <v>1646765</v>
      </c>
      <c r="P345" s="35">
        <v>560</v>
      </c>
      <c r="Q345" s="35">
        <v>33</v>
      </c>
      <c r="R345" s="4">
        <f t="shared" si="73"/>
        <v>25687</v>
      </c>
      <c r="S345" s="6">
        <f t="shared" si="82"/>
        <v>74611.271999999997</v>
      </c>
      <c r="T345" s="43">
        <v>0</v>
      </c>
      <c r="U345" s="6">
        <f t="shared" si="74"/>
        <v>0</v>
      </c>
      <c r="V345" s="6">
        <f t="shared" si="75"/>
        <v>74611.271999999997</v>
      </c>
      <c r="W345" s="4">
        <f t="shared" si="76"/>
        <v>1492225</v>
      </c>
      <c r="X345" s="20">
        <f t="shared" si="77"/>
        <v>3164677</v>
      </c>
      <c r="Y345" s="21">
        <v>0</v>
      </c>
      <c r="Z345" s="19">
        <v>0</v>
      </c>
      <c r="AA345" s="4">
        <f t="shared" si="78"/>
        <v>3164677</v>
      </c>
      <c r="AB345" s="21"/>
      <c r="AC345" s="21"/>
      <c r="AD345" s="21">
        <v>0</v>
      </c>
      <c r="AE345" s="21"/>
      <c r="AF345" s="21"/>
      <c r="AG345" s="26">
        <v>0</v>
      </c>
      <c r="AH345" s="26"/>
      <c r="AI345" s="26"/>
      <c r="AJ345" s="50">
        <f t="shared" si="83"/>
        <v>3164677</v>
      </c>
      <c r="AK345" s="52" t="str">
        <f t="shared" si="79"/>
        <v xml:space="preserve"> </v>
      </c>
      <c r="AL345" s="52" t="str">
        <f t="shared" si="80"/>
        <v xml:space="preserve"> </v>
      </c>
    </row>
    <row r="346" spans="1:38" ht="15.95" customHeight="1">
      <c r="A346" s="34" t="s">
        <v>110</v>
      </c>
      <c r="B346" s="34" t="s">
        <v>637</v>
      </c>
      <c r="C346" s="34" t="s">
        <v>899</v>
      </c>
      <c r="D346" s="34" t="s">
        <v>900</v>
      </c>
      <c r="E346" s="18">
        <v>416.18</v>
      </c>
      <c r="F346" s="2">
        <f t="shared" si="81"/>
        <v>662558.56000000006</v>
      </c>
      <c r="G346" s="45">
        <v>0</v>
      </c>
      <c r="H346" s="35">
        <v>0</v>
      </c>
      <c r="I346" s="2">
        <f t="shared" si="70"/>
        <v>0</v>
      </c>
      <c r="J346" s="36">
        <v>0</v>
      </c>
      <c r="K346" s="36">
        <v>0</v>
      </c>
      <c r="L346" s="35">
        <v>0</v>
      </c>
      <c r="M346" s="35">
        <v>0</v>
      </c>
      <c r="N346" s="2">
        <f t="shared" si="71"/>
        <v>0</v>
      </c>
      <c r="O346" s="4">
        <f t="shared" si="72"/>
        <v>662559</v>
      </c>
      <c r="P346" s="35">
        <v>0</v>
      </c>
      <c r="Q346" s="35">
        <v>0</v>
      </c>
      <c r="R346" s="4">
        <f t="shared" si="73"/>
        <v>0</v>
      </c>
      <c r="S346" s="6">
        <f t="shared" si="82"/>
        <v>30019.063399999999</v>
      </c>
      <c r="T346" s="43">
        <v>0</v>
      </c>
      <c r="U346" s="6">
        <f t="shared" si="74"/>
        <v>0</v>
      </c>
      <c r="V346" s="6">
        <f t="shared" si="75"/>
        <v>30019.063399999999</v>
      </c>
      <c r="W346" s="4">
        <f t="shared" si="76"/>
        <v>600381</v>
      </c>
      <c r="X346" s="20">
        <f t="shared" si="77"/>
        <v>1262940</v>
      </c>
      <c r="Y346" s="21">
        <v>0</v>
      </c>
      <c r="Z346" s="19">
        <v>0</v>
      </c>
      <c r="AA346" s="4">
        <f t="shared" si="78"/>
        <v>1262940</v>
      </c>
      <c r="AB346" s="21"/>
      <c r="AC346" s="21"/>
      <c r="AD346" s="21">
        <v>0</v>
      </c>
      <c r="AE346" s="21"/>
      <c r="AF346" s="21"/>
      <c r="AG346" s="26">
        <v>0</v>
      </c>
      <c r="AH346" s="26"/>
      <c r="AI346" s="26"/>
      <c r="AJ346" s="50">
        <f t="shared" si="83"/>
        <v>1262940</v>
      </c>
      <c r="AK346" s="52" t="str">
        <f t="shared" si="79"/>
        <v xml:space="preserve"> </v>
      </c>
      <c r="AL346" s="52" t="str">
        <f t="shared" si="80"/>
        <v xml:space="preserve"> </v>
      </c>
    </row>
    <row r="347" spans="1:38" ht="15.95" customHeight="1">
      <c r="A347" s="34" t="s">
        <v>110</v>
      </c>
      <c r="B347" s="34" t="s">
        <v>637</v>
      </c>
      <c r="C347" s="34" t="s">
        <v>901</v>
      </c>
      <c r="D347" s="34" t="s">
        <v>902</v>
      </c>
      <c r="E347" s="18">
        <v>481.8</v>
      </c>
      <c r="F347" s="2">
        <f t="shared" si="81"/>
        <v>767025.6</v>
      </c>
      <c r="G347" s="45">
        <v>0</v>
      </c>
      <c r="H347" s="35">
        <v>0</v>
      </c>
      <c r="I347" s="2">
        <f t="shared" si="70"/>
        <v>0</v>
      </c>
      <c r="J347" s="36">
        <v>0</v>
      </c>
      <c r="K347" s="36">
        <v>0</v>
      </c>
      <c r="L347" s="35">
        <v>0</v>
      </c>
      <c r="M347" s="35">
        <v>0</v>
      </c>
      <c r="N347" s="2">
        <f t="shared" si="71"/>
        <v>0</v>
      </c>
      <c r="O347" s="4">
        <f t="shared" si="72"/>
        <v>767026</v>
      </c>
      <c r="P347" s="35">
        <v>0</v>
      </c>
      <c r="Q347" s="35">
        <v>0</v>
      </c>
      <c r="R347" s="4">
        <f t="shared" si="73"/>
        <v>0</v>
      </c>
      <c r="S347" s="6">
        <f t="shared" si="82"/>
        <v>34752.233999999997</v>
      </c>
      <c r="T347" s="43">
        <v>0</v>
      </c>
      <c r="U347" s="6">
        <f t="shared" si="74"/>
        <v>0</v>
      </c>
      <c r="V347" s="6">
        <f t="shared" si="75"/>
        <v>34752.233999999997</v>
      </c>
      <c r="W347" s="4">
        <f t="shared" si="76"/>
        <v>695045</v>
      </c>
      <c r="X347" s="20">
        <f t="shared" si="77"/>
        <v>1462071</v>
      </c>
      <c r="Y347" s="21">
        <v>0</v>
      </c>
      <c r="Z347" s="19">
        <v>0</v>
      </c>
      <c r="AA347" s="4">
        <f t="shared" si="78"/>
        <v>1462071</v>
      </c>
      <c r="AB347" s="21"/>
      <c r="AC347" s="21"/>
      <c r="AD347" s="21">
        <v>0</v>
      </c>
      <c r="AE347" s="21"/>
      <c r="AF347" s="21"/>
      <c r="AG347" s="26">
        <v>0</v>
      </c>
      <c r="AH347" s="26"/>
      <c r="AI347" s="26"/>
      <c r="AJ347" s="50">
        <f t="shared" si="83"/>
        <v>1462071</v>
      </c>
      <c r="AK347" s="52" t="str">
        <f t="shared" si="79"/>
        <v xml:space="preserve"> </v>
      </c>
      <c r="AL347" s="52" t="str">
        <f t="shared" si="80"/>
        <v xml:space="preserve"> </v>
      </c>
    </row>
    <row r="348" spans="1:38" ht="15.95" customHeight="1">
      <c r="A348" s="34" t="s">
        <v>110</v>
      </c>
      <c r="B348" s="34" t="s">
        <v>637</v>
      </c>
      <c r="C348" s="34" t="s">
        <v>903</v>
      </c>
      <c r="D348" s="34" t="s">
        <v>904</v>
      </c>
      <c r="E348" s="18">
        <v>174.82</v>
      </c>
      <c r="F348" s="2">
        <f t="shared" si="81"/>
        <v>278313.44</v>
      </c>
      <c r="G348" s="45">
        <v>0</v>
      </c>
      <c r="H348" s="35">
        <v>0</v>
      </c>
      <c r="I348" s="2">
        <f t="shared" si="70"/>
        <v>0</v>
      </c>
      <c r="J348" s="36">
        <v>0</v>
      </c>
      <c r="K348" s="36">
        <v>0</v>
      </c>
      <c r="L348" s="35">
        <v>0</v>
      </c>
      <c r="M348" s="35">
        <v>0</v>
      </c>
      <c r="N348" s="2">
        <f t="shared" si="71"/>
        <v>0</v>
      </c>
      <c r="O348" s="4">
        <f t="shared" si="72"/>
        <v>278313</v>
      </c>
      <c r="P348" s="35">
        <v>59</v>
      </c>
      <c r="Q348" s="35">
        <v>33</v>
      </c>
      <c r="R348" s="4">
        <f t="shared" si="73"/>
        <v>2706</v>
      </c>
      <c r="S348" s="6">
        <f t="shared" si="82"/>
        <v>12609.766600000001</v>
      </c>
      <c r="T348" s="43">
        <v>0</v>
      </c>
      <c r="U348" s="6">
        <f t="shared" si="74"/>
        <v>0</v>
      </c>
      <c r="V348" s="6">
        <f t="shared" si="75"/>
        <v>12609.766600000001</v>
      </c>
      <c r="W348" s="4">
        <f t="shared" si="76"/>
        <v>252195</v>
      </c>
      <c r="X348" s="20">
        <f t="shared" si="77"/>
        <v>533214</v>
      </c>
      <c r="Y348" s="21">
        <v>0</v>
      </c>
      <c r="Z348" s="19">
        <v>0</v>
      </c>
      <c r="AA348" s="4">
        <f t="shared" si="78"/>
        <v>533214</v>
      </c>
      <c r="AB348" s="21"/>
      <c r="AC348" s="21"/>
      <c r="AD348" s="21">
        <v>0</v>
      </c>
      <c r="AE348" s="21">
        <v>15478</v>
      </c>
      <c r="AF348" s="21"/>
      <c r="AG348" s="26">
        <v>0</v>
      </c>
      <c r="AH348" s="26"/>
      <c r="AI348" s="26"/>
      <c r="AJ348" s="50">
        <f t="shared" si="83"/>
        <v>517736</v>
      </c>
      <c r="AK348" s="52" t="str">
        <f t="shared" si="79"/>
        <v xml:space="preserve"> </v>
      </c>
      <c r="AL348" s="52" t="str">
        <f t="shared" si="80"/>
        <v xml:space="preserve"> </v>
      </c>
    </row>
    <row r="349" spans="1:38" ht="15.95" customHeight="1">
      <c r="A349" s="27" t="s">
        <v>110</v>
      </c>
      <c r="B349" s="27" t="s">
        <v>637</v>
      </c>
      <c r="C349" s="27" t="s">
        <v>905</v>
      </c>
      <c r="D349" s="27" t="s">
        <v>906</v>
      </c>
      <c r="E349" s="18">
        <v>416.66</v>
      </c>
      <c r="F349" s="2">
        <f t="shared" si="81"/>
        <v>663322.72000000009</v>
      </c>
      <c r="G349" s="46">
        <v>0</v>
      </c>
      <c r="H349" s="39">
        <v>0</v>
      </c>
      <c r="I349" s="2">
        <f t="shared" si="70"/>
        <v>0</v>
      </c>
      <c r="J349" s="40">
        <v>0</v>
      </c>
      <c r="K349" s="40">
        <v>0</v>
      </c>
      <c r="L349" s="39">
        <v>0</v>
      </c>
      <c r="M349" s="39">
        <v>0</v>
      </c>
      <c r="N349" s="2">
        <f t="shared" si="71"/>
        <v>0</v>
      </c>
      <c r="O349" s="4">
        <f t="shared" si="72"/>
        <v>663323</v>
      </c>
      <c r="P349" s="39">
        <v>249</v>
      </c>
      <c r="Q349" s="39">
        <v>33</v>
      </c>
      <c r="R349" s="4">
        <f t="shared" si="73"/>
        <v>11422</v>
      </c>
      <c r="S349" s="6">
        <f t="shared" si="82"/>
        <v>30053.685799999999</v>
      </c>
      <c r="T349" s="44">
        <v>0</v>
      </c>
      <c r="U349" s="6">
        <f t="shared" si="74"/>
        <v>0</v>
      </c>
      <c r="V349" s="6">
        <f t="shared" si="75"/>
        <v>30053.685799999999</v>
      </c>
      <c r="W349" s="4">
        <f t="shared" si="76"/>
        <v>601074</v>
      </c>
      <c r="X349" s="20">
        <f t="shared" si="77"/>
        <v>1275819</v>
      </c>
      <c r="Y349" s="21">
        <v>0</v>
      </c>
      <c r="Z349" s="19">
        <v>0</v>
      </c>
      <c r="AA349" s="4">
        <f t="shared" si="78"/>
        <v>1275819</v>
      </c>
      <c r="AB349" s="21"/>
      <c r="AC349" s="21"/>
      <c r="AD349" s="21">
        <v>0</v>
      </c>
      <c r="AE349" s="21"/>
      <c r="AF349" s="21"/>
      <c r="AG349" s="26">
        <v>0</v>
      </c>
      <c r="AH349" s="26"/>
      <c r="AI349" s="26"/>
      <c r="AJ349" s="50">
        <f t="shared" si="83"/>
        <v>1275819</v>
      </c>
      <c r="AK349" s="52" t="str">
        <f t="shared" si="79"/>
        <v xml:space="preserve"> </v>
      </c>
      <c r="AL349" s="52" t="str">
        <f t="shared" si="80"/>
        <v xml:space="preserve"> </v>
      </c>
    </row>
    <row r="350" spans="1:38" ht="15.95" customHeight="1">
      <c r="A350" s="34" t="s">
        <v>110</v>
      </c>
      <c r="B350" s="34" t="s">
        <v>637</v>
      </c>
      <c r="C350" s="34" t="s">
        <v>907</v>
      </c>
      <c r="D350" s="34" t="s">
        <v>908</v>
      </c>
      <c r="E350" s="18">
        <v>1232.32</v>
      </c>
      <c r="F350" s="2">
        <f t="shared" si="81"/>
        <v>1961853.44</v>
      </c>
      <c r="G350" s="45">
        <v>0</v>
      </c>
      <c r="H350" s="35">
        <v>0</v>
      </c>
      <c r="I350" s="2">
        <f t="shared" si="70"/>
        <v>0</v>
      </c>
      <c r="J350" s="36">
        <v>0</v>
      </c>
      <c r="K350" s="36">
        <v>0</v>
      </c>
      <c r="L350" s="35">
        <v>0</v>
      </c>
      <c r="M350" s="35">
        <v>0</v>
      </c>
      <c r="N350" s="2">
        <f t="shared" si="71"/>
        <v>0</v>
      </c>
      <c r="O350" s="4">
        <f t="shared" si="72"/>
        <v>1961853</v>
      </c>
      <c r="P350" s="35">
        <v>659</v>
      </c>
      <c r="Q350" s="35">
        <v>33</v>
      </c>
      <c r="R350" s="4">
        <f t="shared" si="73"/>
        <v>30228</v>
      </c>
      <c r="S350" s="6">
        <f t="shared" si="82"/>
        <v>88887.241599999994</v>
      </c>
      <c r="T350" s="43">
        <v>0</v>
      </c>
      <c r="U350" s="6">
        <f t="shared" si="74"/>
        <v>0</v>
      </c>
      <c r="V350" s="6">
        <f t="shared" si="75"/>
        <v>88887.241599999994</v>
      </c>
      <c r="W350" s="4">
        <f t="shared" si="76"/>
        <v>1777745</v>
      </c>
      <c r="X350" s="20">
        <f t="shared" si="77"/>
        <v>3769826</v>
      </c>
      <c r="Y350" s="21">
        <v>0</v>
      </c>
      <c r="Z350" s="19">
        <v>0</v>
      </c>
      <c r="AA350" s="4">
        <f t="shared" si="78"/>
        <v>3769826</v>
      </c>
      <c r="AB350" s="21"/>
      <c r="AC350" s="21"/>
      <c r="AD350" s="21">
        <v>0</v>
      </c>
      <c r="AE350" s="21"/>
      <c r="AF350" s="21"/>
      <c r="AG350" s="26">
        <v>0</v>
      </c>
      <c r="AH350" s="26"/>
      <c r="AI350" s="26"/>
      <c r="AJ350" s="50">
        <f t="shared" si="83"/>
        <v>3769826</v>
      </c>
      <c r="AK350" s="52" t="str">
        <f t="shared" si="79"/>
        <v xml:space="preserve"> </v>
      </c>
      <c r="AL350" s="52" t="str">
        <f t="shared" si="80"/>
        <v xml:space="preserve"> </v>
      </c>
    </row>
    <row r="351" spans="1:38" ht="15.95" customHeight="1">
      <c r="A351" s="34" t="s">
        <v>110</v>
      </c>
      <c r="B351" s="34" t="s">
        <v>637</v>
      </c>
      <c r="C351" s="34" t="s">
        <v>909</v>
      </c>
      <c r="D351" s="34" t="s">
        <v>910</v>
      </c>
      <c r="E351" s="18">
        <v>1565.94</v>
      </c>
      <c r="F351" s="2">
        <f t="shared" si="81"/>
        <v>2492976.48</v>
      </c>
      <c r="G351" s="45">
        <v>0</v>
      </c>
      <c r="H351" s="35">
        <v>0</v>
      </c>
      <c r="I351" s="2">
        <f t="shared" si="70"/>
        <v>0</v>
      </c>
      <c r="J351" s="36">
        <v>0</v>
      </c>
      <c r="K351" s="36">
        <v>0</v>
      </c>
      <c r="L351" s="35">
        <v>0</v>
      </c>
      <c r="M351" s="35">
        <v>0</v>
      </c>
      <c r="N351" s="2">
        <f t="shared" si="71"/>
        <v>0</v>
      </c>
      <c r="O351" s="4">
        <f t="shared" si="72"/>
        <v>2492976</v>
      </c>
      <c r="P351" s="35">
        <v>0</v>
      </c>
      <c r="Q351" s="35">
        <v>0</v>
      </c>
      <c r="R351" s="4">
        <f t="shared" si="73"/>
        <v>0</v>
      </c>
      <c r="S351" s="6">
        <f t="shared" si="82"/>
        <v>112951.2522</v>
      </c>
      <c r="T351" s="43">
        <v>0</v>
      </c>
      <c r="U351" s="6">
        <f t="shared" si="74"/>
        <v>0</v>
      </c>
      <c r="V351" s="6">
        <f t="shared" si="75"/>
        <v>112951.2522</v>
      </c>
      <c r="W351" s="4">
        <f t="shared" si="76"/>
        <v>2259025</v>
      </c>
      <c r="X351" s="20">
        <f t="shared" si="77"/>
        <v>4752001</v>
      </c>
      <c r="Y351" s="21">
        <v>0</v>
      </c>
      <c r="Z351" s="19">
        <v>0</v>
      </c>
      <c r="AA351" s="4">
        <f t="shared" si="78"/>
        <v>4752001</v>
      </c>
      <c r="AB351" s="21"/>
      <c r="AC351" s="21"/>
      <c r="AD351" s="21">
        <v>0</v>
      </c>
      <c r="AE351" s="21"/>
      <c r="AF351" s="21"/>
      <c r="AG351" s="26">
        <v>0</v>
      </c>
      <c r="AH351" s="26"/>
      <c r="AI351" s="26"/>
      <c r="AJ351" s="50">
        <f t="shared" si="83"/>
        <v>4752001</v>
      </c>
      <c r="AK351" s="52" t="str">
        <f t="shared" si="79"/>
        <v xml:space="preserve"> </v>
      </c>
      <c r="AL351" s="52" t="str">
        <f t="shared" si="80"/>
        <v xml:space="preserve"> </v>
      </c>
    </row>
    <row r="352" spans="1:38" ht="15.95" customHeight="1">
      <c r="A352" s="34" t="s">
        <v>110</v>
      </c>
      <c r="B352" s="34" t="s">
        <v>637</v>
      </c>
      <c r="C352" s="34" t="s">
        <v>911</v>
      </c>
      <c r="D352" s="34" t="s">
        <v>912</v>
      </c>
      <c r="E352" s="18">
        <v>561.86</v>
      </c>
      <c r="F352" s="2">
        <f t="shared" si="81"/>
        <v>894481.12</v>
      </c>
      <c r="G352" s="45">
        <v>0</v>
      </c>
      <c r="H352" s="35">
        <v>0</v>
      </c>
      <c r="I352" s="2">
        <f t="shared" si="70"/>
        <v>0</v>
      </c>
      <c r="J352" s="36">
        <v>0</v>
      </c>
      <c r="K352" s="36">
        <v>0</v>
      </c>
      <c r="L352" s="35">
        <v>0</v>
      </c>
      <c r="M352" s="35">
        <v>0</v>
      </c>
      <c r="N352" s="2">
        <f t="shared" si="71"/>
        <v>0</v>
      </c>
      <c r="O352" s="4">
        <f t="shared" si="72"/>
        <v>894481</v>
      </c>
      <c r="P352" s="35">
        <v>0</v>
      </c>
      <c r="Q352" s="35">
        <v>0</v>
      </c>
      <c r="R352" s="4">
        <f t="shared" si="73"/>
        <v>0</v>
      </c>
      <c r="S352" s="6">
        <f t="shared" si="82"/>
        <v>40526.961799999997</v>
      </c>
      <c r="T352" s="43">
        <v>0</v>
      </c>
      <c r="U352" s="6">
        <f t="shared" si="74"/>
        <v>0</v>
      </c>
      <c r="V352" s="6">
        <f t="shared" si="75"/>
        <v>40526.961799999997</v>
      </c>
      <c r="W352" s="4">
        <f t="shared" si="76"/>
        <v>810539</v>
      </c>
      <c r="X352" s="20">
        <f t="shared" si="77"/>
        <v>1705020</v>
      </c>
      <c r="Y352" s="21">
        <v>0</v>
      </c>
      <c r="Z352" s="19">
        <v>0</v>
      </c>
      <c r="AA352" s="4">
        <f t="shared" si="78"/>
        <v>1705020</v>
      </c>
      <c r="AB352" s="21"/>
      <c r="AC352" s="21"/>
      <c r="AD352" s="21">
        <v>0</v>
      </c>
      <c r="AE352" s="21"/>
      <c r="AF352" s="21"/>
      <c r="AG352" s="26">
        <v>0</v>
      </c>
      <c r="AH352" s="26"/>
      <c r="AI352" s="26"/>
      <c r="AJ352" s="50">
        <f t="shared" si="83"/>
        <v>1705020</v>
      </c>
      <c r="AK352" s="52" t="str">
        <f t="shared" si="79"/>
        <v xml:space="preserve"> </v>
      </c>
      <c r="AL352" s="52" t="str">
        <f t="shared" si="80"/>
        <v xml:space="preserve"> </v>
      </c>
    </row>
    <row r="353" spans="1:38" ht="15.95" customHeight="1">
      <c r="A353" s="34" t="s">
        <v>110</v>
      </c>
      <c r="B353" s="34" t="s">
        <v>637</v>
      </c>
      <c r="C353" s="34" t="s">
        <v>51</v>
      </c>
      <c r="D353" s="34" t="s">
        <v>640</v>
      </c>
      <c r="E353" s="18">
        <v>32098.87</v>
      </c>
      <c r="F353" s="2">
        <f t="shared" si="81"/>
        <v>51101401.039999999</v>
      </c>
      <c r="G353" s="45">
        <v>15366155.880000001</v>
      </c>
      <c r="H353" s="35">
        <v>3886593</v>
      </c>
      <c r="I353" s="2">
        <f t="shared" si="70"/>
        <v>2914944.75</v>
      </c>
      <c r="J353" s="35">
        <v>2778006</v>
      </c>
      <c r="K353" s="35">
        <v>189167</v>
      </c>
      <c r="L353" s="35">
        <v>9181618</v>
      </c>
      <c r="M353" s="35">
        <v>0</v>
      </c>
      <c r="N353" s="2">
        <f t="shared" si="71"/>
        <v>30429891.630000003</v>
      </c>
      <c r="O353" s="4">
        <f t="shared" si="72"/>
        <v>20671509</v>
      </c>
      <c r="P353" s="35">
        <v>7616</v>
      </c>
      <c r="Q353" s="35">
        <v>33</v>
      </c>
      <c r="R353" s="4">
        <f t="shared" si="73"/>
        <v>349346</v>
      </c>
      <c r="S353" s="6">
        <f t="shared" si="82"/>
        <v>2315291.4931000001</v>
      </c>
      <c r="T353" s="43">
        <v>933545315</v>
      </c>
      <c r="U353" s="6">
        <f t="shared" si="74"/>
        <v>933545.31499999994</v>
      </c>
      <c r="V353" s="6">
        <f t="shared" si="75"/>
        <v>1381746.1781000001</v>
      </c>
      <c r="W353" s="4">
        <f t="shared" si="76"/>
        <v>27634924</v>
      </c>
      <c r="X353" s="20">
        <f t="shared" si="77"/>
        <v>48655779</v>
      </c>
      <c r="Y353" s="21">
        <v>0</v>
      </c>
      <c r="Z353" s="19">
        <v>0</v>
      </c>
      <c r="AA353" s="4">
        <f t="shared" si="78"/>
        <v>48655779</v>
      </c>
      <c r="AB353" s="21"/>
      <c r="AC353" s="21"/>
      <c r="AD353" s="21">
        <v>0</v>
      </c>
      <c r="AE353" s="21"/>
      <c r="AF353" s="21"/>
      <c r="AG353" s="26">
        <v>0</v>
      </c>
      <c r="AH353" s="26"/>
      <c r="AI353" s="26">
        <v>454</v>
      </c>
      <c r="AJ353" s="50">
        <f t="shared" si="83"/>
        <v>48656233</v>
      </c>
      <c r="AK353" s="52" t="str">
        <f t="shared" si="79"/>
        <v xml:space="preserve"> </v>
      </c>
      <c r="AL353" s="52" t="str">
        <f t="shared" si="80"/>
        <v xml:space="preserve"> </v>
      </c>
    </row>
    <row r="354" spans="1:38" ht="15.95" customHeight="1">
      <c r="A354" s="34" t="s">
        <v>110</v>
      </c>
      <c r="B354" s="34" t="s">
        <v>637</v>
      </c>
      <c r="C354" s="34" t="s">
        <v>96</v>
      </c>
      <c r="D354" s="34" t="s">
        <v>641</v>
      </c>
      <c r="E354" s="18">
        <v>1409.77</v>
      </c>
      <c r="F354" s="2">
        <f t="shared" si="81"/>
        <v>2244353.84</v>
      </c>
      <c r="G354" s="45">
        <v>1368766.6</v>
      </c>
      <c r="H354" s="35">
        <v>187924</v>
      </c>
      <c r="I354" s="2">
        <f t="shared" si="70"/>
        <v>140943</v>
      </c>
      <c r="J354" s="35">
        <v>135415</v>
      </c>
      <c r="K354" s="35">
        <v>9179</v>
      </c>
      <c r="L354" s="35">
        <v>373943</v>
      </c>
      <c r="M354" s="35">
        <v>181045</v>
      </c>
      <c r="N354" s="2">
        <f t="shared" si="71"/>
        <v>2209291.6</v>
      </c>
      <c r="O354" s="4">
        <f t="shared" si="72"/>
        <v>35062</v>
      </c>
      <c r="P354" s="35">
        <v>729</v>
      </c>
      <c r="Q354" s="35">
        <v>59</v>
      </c>
      <c r="R354" s="4">
        <f t="shared" si="73"/>
        <v>59785</v>
      </c>
      <c r="S354" s="6">
        <f t="shared" si="82"/>
        <v>101686.7101</v>
      </c>
      <c r="T354" s="43">
        <v>82865368</v>
      </c>
      <c r="U354" s="6">
        <f t="shared" si="74"/>
        <v>82865.368000000002</v>
      </c>
      <c r="V354" s="6">
        <f t="shared" si="75"/>
        <v>18821.342099999994</v>
      </c>
      <c r="W354" s="4">
        <f t="shared" si="76"/>
        <v>376427</v>
      </c>
      <c r="X354" s="20">
        <f t="shared" si="77"/>
        <v>471274</v>
      </c>
      <c r="Y354" s="21">
        <v>0</v>
      </c>
      <c r="Z354" s="19">
        <v>0</v>
      </c>
      <c r="AA354" s="4">
        <f t="shared" si="78"/>
        <v>471274</v>
      </c>
      <c r="AB354" s="21"/>
      <c r="AC354" s="21"/>
      <c r="AD354" s="21">
        <v>0</v>
      </c>
      <c r="AE354" s="21"/>
      <c r="AF354" s="21"/>
      <c r="AG354" s="26">
        <v>0</v>
      </c>
      <c r="AH354" s="26"/>
      <c r="AI354" s="26"/>
      <c r="AJ354" s="50">
        <f t="shared" si="83"/>
        <v>471274</v>
      </c>
      <c r="AK354" s="52" t="str">
        <f t="shared" si="79"/>
        <v xml:space="preserve"> </v>
      </c>
      <c r="AL354" s="52" t="str">
        <f t="shared" si="80"/>
        <v xml:space="preserve"> </v>
      </c>
    </row>
    <row r="355" spans="1:38" ht="15.95" customHeight="1">
      <c r="A355" s="34" t="s">
        <v>110</v>
      </c>
      <c r="B355" s="34" t="s">
        <v>637</v>
      </c>
      <c r="C355" s="34" t="s">
        <v>207</v>
      </c>
      <c r="D355" s="34" t="s">
        <v>848</v>
      </c>
      <c r="E355" s="18">
        <v>8511.11</v>
      </c>
      <c r="F355" s="2">
        <f t="shared" si="81"/>
        <v>13549687.120000001</v>
      </c>
      <c r="G355" s="45">
        <v>3383980.48</v>
      </c>
      <c r="H355" s="35">
        <v>1551106</v>
      </c>
      <c r="I355" s="2">
        <f t="shared" si="70"/>
        <v>1163329.5</v>
      </c>
      <c r="J355" s="35">
        <v>1119241</v>
      </c>
      <c r="K355" s="35">
        <v>76110</v>
      </c>
      <c r="L355" s="35">
        <v>2468265</v>
      </c>
      <c r="M355" s="35">
        <v>27666</v>
      </c>
      <c r="N355" s="2">
        <f t="shared" si="71"/>
        <v>8238591.9800000004</v>
      </c>
      <c r="O355" s="4">
        <f t="shared" si="72"/>
        <v>5311095</v>
      </c>
      <c r="P355" s="35">
        <v>4047</v>
      </c>
      <c r="Q355" s="35">
        <v>33</v>
      </c>
      <c r="R355" s="4">
        <f t="shared" si="73"/>
        <v>185636</v>
      </c>
      <c r="S355" s="6">
        <f t="shared" si="82"/>
        <v>613906.36430000002</v>
      </c>
      <c r="T355" s="43">
        <v>200117119</v>
      </c>
      <c r="U355" s="6">
        <f t="shared" si="74"/>
        <v>200117.11900000001</v>
      </c>
      <c r="V355" s="6">
        <f t="shared" si="75"/>
        <v>413789.24530000001</v>
      </c>
      <c r="W355" s="4">
        <f t="shared" si="76"/>
        <v>8275785</v>
      </c>
      <c r="X355" s="20">
        <f t="shared" si="77"/>
        <v>13772516</v>
      </c>
      <c r="Y355" s="21">
        <v>0</v>
      </c>
      <c r="Z355" s="19">
        <v>0</v>
      </c>
      <c r="AA355" s="4">
        <f t="shared" si="78"/>
        <v>13772516</v>
      </c>
      <c r="AB355" s="21"/>
      <c r="AC355" s="21"/>
      <c r="AD355" s="21">
        <v>0</v>
      </c>
      <c r="AE355" s="21"/>
      <c r="AF355" s="21"/>
      <c r="AG355" s="26">
        <v>0</v>
      </c>
      <c r="AH355" s="26"/>
      <c r="AI355" s="26"/>
      <c r="AJ355" s="50">
        <f t="shared" si="83"/>
        <v>13772516</v>
      </c>
      <c r="AK355" s="52" t="str">
        <f t="shared" si="79"/>
        <v xml:space="preserve"> </v>
      </c>
      <c r="AL355" s="52" t="str">
        <f t="shared" si="80"/>
        <v xml:space="preserve"> </v>
      </c>
    </row>
    <row r="356" spans="1:38" ht="15.95" customHeight="1">
      <c r="A356" s="34" t="s">
        <v>110</v>
      </c>
      <c r="B356" s="34" t="s">
        <v>637</v>
      </c>
      <c r="C356" s="34" t="s">
        <v>191</v>
      </c>
      <c r="D356" s="34" t="s">
        <v>642</v>
      </c>
      <c r="E356" s="18">
        <v>7943.83</v>
      </c>
      <c r="F356" s="2">
        <f t="shared" si="81"/>
        <v>12646577.359999999</v>
      </c>
      <c r="G356" s="45">
        <v>5691583.2199999997</v>
      </c>
      <c r="H356" s="35">
        <v>1030642</v>
      </c>
      <c r="I356" s="2">
        <f t="shared" si="70"/>
        <v>772981.5</v>
      </c>
      <c r="J356" s="35">
        <v>741386</v>
      </c>
      <c r="K356" s="35">
        <v>50075</v>
      </c>
      <c r="L356" s="35">
        <v>732943</v>
      </c>
      <c r="M356" s="35">
        <v>6237</v>
      </c>
      <c r="N356" s="2">
        <f t="shared" si="71"/>
        <v>7995205.7199999997</v>
      </c>
      <c r="O356" s="4">
        <f t="shared" si="72"/>
        <v>4651372</v>
      </c>
      <c r="P356" s="35">
        <v>4820</v>
      </c>
      <c r="Q356" s="35">
        <v>33</v>
      </c>
      <c r="R356" s="4">
        <f t="shared" si="73"/>
        <v>221093</v>
      </c>
      <c r="S356" s="6">
        <f t="shared" si="82"/>
        <v>572988.45790000004</v>
      </c>
      <c r="T356" s="43">
        <v>338911554</v>
      </c>
      <c r="U356" s="6">
        <f t="shared" si="74"/>
        <v>338911.554</v>
      </c>
      <c r="V356" s="6">
        <f t="shared" si="75"/>
        <v>234076.90390000003</v>
      </c>
      <c r="W356" s="4">
        <f t="shared" si="76"/>
        <v>4681538</v>
      </c>
      <c r="X356" s="20">
        <f t="shared" si="77"/>
        <v>9554003</v>
      </c>
      <c r="Y356" s="21">
        <v>0</v>
      </c>
      <c r="Z356" s="19">
        <v>0</v>
      </c>
      <c r="AA356" s="4">
        <f t="shared" si="78"/>
        <v>9554003</v>
      </c>
      <c r="AB356" s="21"/>
      <c r="AC356" s="21"/>
      <c r="AD356" s="21">
        <v>0</v>
      </c>
      <c r="AE356" s="21"/>
      <c r="AF356" s="21"/>
      <c r="AG356" s="26">
        <v>0</v>
      </c>
      <c r="AH356" s="26"/>
      <c r="AI356" s="26"/>
      <c r="AJ356" s="50">
        <f t="shared" si="83"/>
        <v>9554003</v>
      </c>
      <c r="AK356" s="52" t="str">
        <f t="shared" si="79"/>
        <v xml:space="preserve"> </v>
      </c>
      <c r="AL356" s="52" t="str">
        <f t="shared" si="80"/>
        <v xml:space="preserve"> </v>
      </c>
    </row>
    <row r="357" spans="1:38" ht="15.95" customHeight="1">
      <c r="A357" s="34" t="s">
        <v>110</v>
      </c>
      <c r="B357" s="34" t="s">
        <v>637</v>
      </c>
      <c r="C357" s="34" t="s">
        <v>56</v>
      </c>
      <c r="D357" s="34" t="s">
        <v>643</v>
      </c>
      <c r="E357" s="18">
        <v>3406.95</v>
      </c>
      <c r="F357" s="2">
        <f t="shared" si="81"/>
        <v>5423864.3999999994</v>
      </c>
      <c r="G357" s="45">
        <v>1206282.6599999999</v>
      </c>
      <c r="H357" s="35">
        <v>422330</v>
      </c>
      <c r="I357" s="2">
        <f t="shared" si="70"/>
        <v>316747.5</v>
      </c>
      <c r="J357" s="35">
        <v>303401</v>
      </c>
      <c r="K357" s="35">
        <v>20712</v>
      </c>
      <c r="L357" s="35">
        <v>1068791</v>
      </c>
      <c r="M357" s="35">
        <v>51384</v>
      </c>
      <c r="N357" s="2">
        <f t="shared" si="71"/>
        <v>2967318.16</v>
      </c>
      <c r="O357" s="4">
        <f t="shared" si="72"/>
        <v>2456546</v>
      </c>
      <c r="P357" s="35">
        <v>1483</v>
      </c>
      <c r="Q357" s="35">
        <v>33</v>
      </c>
      <c r="R357" s="4">
        <f t="shared" si="73"/>
        <v>68025</v>
      </c>
      <c r="S357" s="6">
        <f t="shared" si="82"/>
        <v>245743.30350000001</v>
      </c>
      <c r="T357" s="43">
        <v>75808083</v>
      </c>
      <c r="U357" s="6">
        <f t="shared" si="74"/>
        <v>75808.082999999999</v>
      </c>
      <c r="V357" s="6">
        <f t="shared" si="75"/>
        <v>169935.2205</v>
      </c>
      <c r="W357" s="4">
        <f t="shared" si="76"/>
        <v>3398704</v>
      </c>
      <c r="X357" s="20">
        <f t="shared" si="77"/>
        <v>5923275</v>
      </c>
      <c r="Y357" s="21">
        <v>0</v>
      </c>
      <c r="Z357" s="19">
        <v>0</v>
      </c>
      <c r="AA357" s="4">
        <f t="shared" si="78"/>
        <v>5923275</v>
      </c>
      <c r="AB357" s="21"/>
      <c r="AC357" s="21"/>
      <c r="AD357" s="21">
        <v>0</v>
      </c>
      <c r="AE357" s="21"/>
      <c r="AF357" s="21"/>
      <c r="AG357" s="26">
        <v>0</v>
      </c>
      <c r="AH357" s="26"/>
      <c r="AI357" s="26"/>
      <c r="AJ357" s="50">
        <f t="shared" si="83"/>
        <v>5923275</v>
      </c>
      <c r="AK357" s="52" t="str">
        <f t="shared" si="79"/>
        <v xml:space="preserve"> </v>
      </c>
      <c r="AL357" s="52" t="str">
        <f t="shared" si="80"/>
        <v xml:space="preserve"> </v>
      </c>
    </row>
    <row r="358" spans="1:38" ht="15.95" customHeight="1">
      <c r="A358" s="34" t="s">
        <v>110</v>
      </c>
      <c r="B358" s="34" t="s">
        <v>637</v>
      </c>
      <c r="C358" s="34" t="s">
        <v>93</v>
      </c>
      <c r="D358" s="34" t="s">
        <v>644</v>
      </c>
      <c r="E358" s="18">
        <v>1664.86</v>
      </c>
      <c r="F358" s="2">
        <f t="shared" si="81"/>
        <v>2650457.1199999996</v>
      </c>
      <c r="G358" s="45">
        <v>606261.62</v>
      </c>
      <c r="H358" s="35">
        <v>228922</v>
      </c>
      <c r="I358" s="2">
        <f t="shared" si="70"/>
        <v>171691.5</v>
      </c>
      <c r="J358" s="35">
        <v>164556</v>
      </c>
      <c r="K358" s="35">
        <v>11218</v>
      </c>
      <c r="L358" s="35">
        <v>535636</v>
      </c>
      <c r="M358" s="35">
        <v>11685</v>
      </c>
      <c r="N358" s="2">
        <f t="shared" si="71"/>
        <v>1501048.12</v>
      </c>
      <c r="O358" s="4">
        <f t="shared" si="72"/>
        <v>1149409</v>
      </c>
      <c r="P358" s="35">
        <v>837</v>
      </c>
      <c r="Q358" s="35">
        <v>33</v>
      </c>
      <c r="R358" s="4">
        <f t="shared" si="73"/>
        <v>38393</v>
      </c>
      <c r="S358" s="6">
        <f t="shared" si="82"/>
        <v>120086.3518</v>
      </c>
      <c r="T358" s="43">
        <v>36455900</v>
      </c>
      <c r="U358" s="6">
        <f t="shared" si="74"/>
        <v>36455.9</v>
      </c>
      <c r="V358" s="6">
        <f t="shared" si="75"/>
        <v>83630.45180000001</v>
      </c>
      <c r="W358" s="4">
        <f t="shared" si="76"/>
        <v>1672609</v>
      </c>
      <c r="X358" s="20">
        <f t="shared" si="77"/>
        <v>2860411</v>
      </c>
      <c r="Y358" s="21">
        <v>0</v>
      </c>
      <c r="Z358" s="19">
        <v>0</v>
      </c>
      <c r="AA358" s="4">
        <f t="shared" si="78"/>
        <v>2860411</v>
      </c>
      <c r="AB358" s="21"/>
      <c r="AC358" s="21"/>
      <c r="AD358" s="21">
        <v>0</v>
      </c>
      <c r="AE358" s="21"/>
      <c r="AF358" s="21"/>
      <c r="AG358" s="26">
        <v>0</v>
      </c>
      <c r="AH358" s="26"/>
      <c r="AI358" s="26"/>
      <c r="AJ358" s="50">
        <f t="shared" si="83"/>
        <v>2860411</v>
      </c>
      <c r="AK358" s="52" t="str">
        <f t="shared" si="79"/>
        <v xml:space="preserve"> </v>
      </c>
      <c r="AL358" s="52" t="str">
        <f t="shared" si="80"/>
        <v xml:space="preserve"> </v>
      </c>
    </row>
    <row r="359" spans="1:38" ht="15.95" customHeight="1">
      <c r="A359" s="34" t="s">
        <v>110</v>
      </c>
      <c r="B359" s="34" t="s">
        <v>637</v>
      </c>
      <c r="C359" s="34" t="s">
        <v>99</v>
      </c>
      <c r="D359" s="34" t="s">
        <v>645</v>
      </c>
      <c r="E359" s="18">
        <v>35234.14</v>
      </c>
      <c r="F359" s="2">
        <f t="shared" si="81"/>
        <v>56092750.880000003</v>
      </c>
      <c r="G359" s="45">
        <v>29107562.649999999</v>
      </c>
      <c r="H359" s="35">
        <v>4649432</v>
      </c>
      <c r="I359" s="2">
        <f t="shared" si="70"/>
        <v>3487074</v>
      </c>
      <c r="J359" s="35">
        <v>3334451</v>
      </c>
      <c r="K359" s="35">
        <v>226758</v>
      </c>
      <c r="L359" s="35">
        <v>6873275</v>
      </c>
      <c r="M359" s="35">
        <v>8512</v>
      </c>
      <c r="N359" s="2">
        <f t="shared" si="71"/>
        <v>43037632.649999999</v>
      </c>
      <c r="O359" s="4">
        <f t="shared" si="72"/>
        <v>13055118</v>
      </c>
      <c r="P359" s="35">
        <v>14806</v>
      </c>
      <c r="Q359" s="35">
        <v>33</v>
      </c>
      <c r="R359" s="4">
        <f t="shared" si="73"/>
        <v>679151</v>
      </c>
      <c r="S359" s="6">
        <f t="shared" si="82"/>
        <v>2541438.5181999998</v>
      </c>
      <c r="T359" s="43">
        <v>1719640442</v>
      </c>
      <c r="U359" s="6">
        <f t="shared" si="74"/>
        <v>1719640.442</v>
      </c>
      <c r="V359" s="6">
        <f t="shared" si="75"/>
        <v>821798.07619999978</v>
      </c>
      <c r="W359" s="4">
        <f t="shared" si="76"/>
        <v>16435962</v>
      </c>
      <c r="X359" s="20">
        <f t="shared" si="77"/>
        <v>30170231</v>
      </c>
      <c r="Y359" s="21">
        <v>0</v>
      </c>
      <c r="Z359" s="19">
        <v>0</v>
      </c>
      <c r="AA359" s="4">
        <f t="shared" si="78"/>
        <v>30170231</v>
      </c>
      <c r="AB359" s="21"/>
      <c r="AC359" s="21"/>
      <c r="AD359" s="21">
        <v>0</v>
      </c>
      <c r="AE359" s="21"/>
      <c r="AF359" s="21"/>
      <c r="AG359" s="26">
        <v>0</v>
      </c>
      <c r="AH359" s="26"/>
      <c r="AI359" s="26"/>
      <c r="AJ359" s="50">
        <f t="shared" si="83"/>
        <v>30170231</v>
      </c>
      <c r="AK359" s="52" t="str">
        <f t="shared" si="79"/>
        <v xml:space="preserve"> </v>
      </c>
      <c r="AL359" s="52" t="str">
        <f t="shared" si="80"/>
        <v xml:space="preserve"> </v>
      </c>
    </row>
    <row r="360" spans="1:38" ht="15.95" customHeight="1">
      <c r="A360" s="34" t="s">
        <v>110</v>
      </c>
      <c r="B360" s="34" t="s">
        <v>637</v>
      </c>
      <c r="C360" s="34" t="s">
        <v>64</v>
      </c>
      <c r="D360" s="34" t="s">
        <v>646</v>
      </c>
      <c r="E360" s="18">
        <v>1605.56</v>
      </c>
      <c r="F360" s="2">
        <f t="shared" si="81"/>
        <v>2556051.52</v>
      </c>
      <c r="G360" s="45">
        <v>644560.32999999996</v>
      </c>
      <c r="H360" s="35">
        <v>206678</v>
      </c>
      <c r="I360" s="2">
        <f t="shared" si="70"/>
        <v>155008.5</v>
      </c>
      <c r="J360" s="35">
        <v>149011</v>
      </c>
      <c r="K360" s="35">
        <v>10032</v>
      </c>
      <c r="L360" s="35">
        <v>600998</v>
      </c>
      <c r="M360" s="35">
        <v>0</v>
      </c>
      <c r="N360" s="2">
        <f t="shared" si="71"/>
        <v>1559609.83</v>
      </c>
      <c r="O360" s="4">
        <f t="shared" si="72"/>
        <v>996442</v>
      </c>
      <c r="P360" s="35">
        <v>772</v>
      </c>
      <c r="Q360" s="35">
        <v>33</v>
      </c>
      <c r="R360" s="4">
        <f t="shared" si="73"/>
        <v>35412</v>
      </c>
      <c r="S360" s="6">
        <f t="shared" si="82"/>
        <v>115809.0428</v>
      </c>
      <c r="T360" s="43">
        <v>40691940</v>
      </c>
      <c r="U360" s="6">
        <f t="shared" si="74"/>
        <v>40691.94</v>
      </c>
      <c r="V360" s="6">
        <f t="shared" si="75"/>
        <v>75117.102799999993</v>
      </c>
      <c r="W360" s="4">
        <f t="shared" si="76"/>
        <v>1502342</v>
      </c>
      <c r="X360" s="20">
        <f t="shared" si="77"/>
        <v>2534196</v>
      </c>
      <c r="Y360" s="21">
        <v>0</v>
      </c>
      <c r="Z360" s="19">
        <v>0</v>
      </c>
      <c r="AA360" s="4">
        <f t="shared" si="78"/>
        <v>2534196</v>
      </c>
      <c r="AB360" s="21"/>
      <c r="AC360" s="21"/>
      <c r="AD360" s="21">
        <v>0</v>
      </c>
      <c r="AE360" s="21"/>
      <c r="AF360" s="21"/>
      <c r="AG360" s="26">
        <v>0</v>
      </c>
      <c r="AH360" s="26"/>
      <c r="AI360" s="26"/>
      <c r="AJ360" s="50">
        <f t="shared" si="83"/>
        <v>2534196</v>
      </c>
      <c r="AK360" s="52" t="str">
        <f t="shared" si="79"/>
        <v xml:space="preserve"> </v>
      </c>
      <c r="AL360" s="52" t="str">
        <f t="shared" si="80"/>
        <v xml:space="preserve"> </v>
      </c>
    </row>
    <row r="361" spans="1:38" ht="15.95" customHeight="1">
      <c r="A361" s="34" t="s">
        <v>110</v>
      </c>
      <c r="B361" s="34" t="s">
        <v>637</v>
      </c>
      <c r="C361" s="34" t="s">
        <v>193</v>
      </c>
      <c r="D361" s="34" t="s">
        <v>647</v>
      </c>
      <c r="E361" s="18">
        <v>6366.51</v>
      </c>
      <c r="F361" s="2">
        <f t="shared" si="81"/>
        <v>10135483.92</v>
      </c>
      <c r="G361" s="45">
        <v>4804993.4000000004</v>
      </c>
      <c r="H361" s="35">
        <v>740877</v>
      </c>
      <c r="I361" s="2">
        <f t="shared" si="70"/>
        <v>555657.75</v>
      </c>
      <c r="J361" s="35">
        <v>531011</v>
      </c>
      <c r="K361" s="35">
        <v>36154</v>
      </c>
      <c r="L361" s="35">
        <v>1680209</v>
      </c>
      <c r="M361" s="35">
        <v>0</v>
      </c>
      <c r="N361" s="2">
        <f t="shared" si="71"/>
        <v>7608025.1500000004</v>
      </c>
      <c r="O361" s="4">
        <f t="shared" si="72"/>
        <v>2527459</v>
      </c>
      <c r="P361" s="35">
        <v>2813</v>
      </c>
      <c r="Q361" s="35">
        <v>33</v>
      </c>
      <c r="R361" s="4">
        <f t="shared" si="73"/>
        <v>129032</v>
      </c>
      <c r="S361" s="6">
        <f t="shared" si="82"/>
        <v>459216.36629999999</v>
      </c>
      <c r="T361" s="43">
        <v>314668854</v>
      </c>
      <c r="U361" s="6">
        <f t="shared" si="74"/>
        <v>314668.85399999999</v>
      </c>
      <c r="V361" s="6">
        <f t="shared" si="75"/>
        <v>144547.5123</v>
      </c>
      <c r="W361" s="4">
        <f t="shared" si="76"/>
        <v>2890950</v>
      </c>
      <c r="X361" s="20">
        <f t="shared" si="77"/>
        <v>5547441</v>
      </c>
      <c r="Y361" s="21">
        <v>0</v>
      </c>
      <c r="Z361" s="19">
        <v>0</v>
      </c>
      <c r="AA361" s="4">
        <f t="shared" si="78"/>
        <v>5547441</v>
      </c>
      <c r="AB361" s="21"/>
      <c r="AC361" s="21"/>
      <c r="AD361" s="21">
        <v>0</v>
      </c>
      <c r="AE361" s="21"/>
      <c r="AF361" s="21"/>
      <c r="AG361" s="26">
        <v>0</v>
      </c>
      <c r="AH361" s="26"/>
      <c r="AI361" s="26"/>
      <c r="AJ361" s="50">
        <f t="shared" si="83"/>
        <v>5547441</v>
      </c>
      <c r="AK361" s="52" t="str">
        <f t="shared" si="79"/>
        <v xml:space="preserve"> </v>
      </c>
      <c r="AL361" s="52" t="str">
        <f t="shared" si="80"/>
        <v xml:space="preserve"> </v>
      </c>
    </row>
    <row r="362" spans="1:38" ht="15.95" customHeight="1">
      <c r="A362" s="34" t="s">
        <v>110</v>
      </c>
      <c r="B362" s="34" t="s">
        <v>637</v>
      </c>
      <c r="C362" s="34" t="s">
        <v>215</v>
      </c>
      <c r="D362" s="34" t="s">
        <v>648</v>
      </c>
      <c r="E362" s="18">
        <v>22891.200000000001</v>
      </c>
      <c r="F362" s="2">
        <f t="shared" si="81"/>
        <v>36442790.399999999</v>
      </c>
      <c r="G362" s="45">
        <v>7646759.7400000002</v>
      </c>
      <c r="H362" s="35">
        <v>2904313</v>
      </c>
      <c r="I362" s="2">
        <f t="shared" si="70"/>
        <v>2178234.75</v>
      </c>
      <c r="J362" s="35">
        <v>2080288</v>
      </c>
      <c r="K362" s="35">
        <v>141847</v>
      </c>
      <c r="L362" s="35">
        <v>8042234</v>
      </c>
      <c r="M362" s="35">
        <v>63438</v>
      </c>
      <c r="N362" s="2">
        <f t="shared" si="71"/>
        <v>20152801.490000002</v>
      </c>
      <c r="O362" s="4">
        <f t="shared" si="72"/>
        <v>16289989</v>
      </c>
      <c r="P362" s="35">
        <v>6692</v>
      </c>
      <c r="Q362" s="35">
        <v>33</v>
      </c>
      <c r="R362" s="4">
        <f t="shared" si="73"/>
        <v>306962</v>
      </c>
      <c r="S362" s="6">
        <f t="shared" si="82"/>
        <v>1651142.2560000001</v>
      </c>
      <c r="T362" s="43">
        <v>473860458</v>
      </c>
      <c r="U362" s="6">
        <f t="shared" si="74"/>
        <v>473860.45799999998</v>
      </c>
      <c r="V362" s="6">
        <f t="shared" si="75"/>
        <v>1177281.798</v>
      </c>
      <c r="W362" s="4">
        <f t="shared" si="76"/>
        <v>23545636</v>
      </c>
      <c r="X362" s="20">
        <f t="shared" si="77"/>
        <v>40142587</v>
      </c>
      <c r="Y362" s="21">
        <v>0</v>
      </c>
      <c r="Z362" s="19">
        <v>0</v>
      </c>
      <c r="AA362" s="4">
        <f t="shared" si="78"/>
        <v>40142587</v>
      </c>
      <c r="AB362" s="21"/>
      <c r="AC362" s="21"/>
      <c r="AD362" s="21">
        <v>0</v>
      </c>
      <c r="AE362" s="21"/>
      <c r="AF362" s="21"/>
      <c r="AG362" s="26">
        <v>0</v>
      </c>
      <c r="AH362" s="26"/>
      <c r="AI362" s="26"/>
      <c r="AJ362" s="50">
        <f t="shared" si="83"/>
        <v>40142587</v>
      </c>
      <c r="AK362" s="52" t="str">
        <f t="shared" si="79"/>
        <v xml:space="preserve"> </v>
      </c>
      <c r="AL362" s="52" t="str">
        <f t="shared" si="80"/>
        <v xml:space="preserve"> </v>
      </c>
    </row>
    <row r="363" spans="1:38" ht="15.95" customHeight="1">
      <c r="A363" s="34" t="s">
        <v>110</v>
      </c>
      <c r="B363" s="34" t="s">
        <v>637</v>
      </c>
      <c r="C363" s="34" t="s">
        <v>61</v>
      </c>
      <c r="D363" s="34" t="s">
        <v>649</v>
      </c>
      <c r="E363" s="18">
        <v>2122.1799999999998</v>
      </c>
      <c r="F363" s="2">
        <f t="shared" si="81"/>
        <v>3378510.5599999996</v>
      </c>
      <c r="G363" s="45">
        <v>849255.08</v>
      </c>
      <c r="H363" s="35">
        <v>225252</v>
      </c>
      <c r="I363" s="2">
        <f t="shared" si="70"/>
        <v>168939</v>
      </c>
      <c r="J363" s="35">
        <v>161394</v>
      </c>
      <c r="K363" s="35">
        <v>11013</v>
      </c>
      <c r="L363" s="35">
        <v>420814</v>
      </c>
      <c r="M363" s="35">
        <v>0</v>
      </c>
      <c r="N363" s="2">
        <f t="shared" si="71"/>
        <v>1611415.08</v>
      </c>
      <c r="O363" s="4">
        <f t="shared" si="72"/>
        <v>1767095</v>
      </c>
      <c r="P363" s="35">
        <v>1029</v>
      </c>
      <c r="Q363" s="35">
        <v>33</v>
      </c>
      <c r="R363" s="4">
        <f t="shared" si="73"/>
        <v>47200</v>
      </c>
      <c r="S363" s="6">
        <f t="shared" si="82"/>
        <v>153072.84340000001</v>
      </c>
      <c r="T363" s="43">
        <v>56354020</v>
      </c>
      <c r="U363" s="6">
        <f t="shared" si="74"/>
        <v>56354.02</v>
      </c>
      <c r="V363" s="6">
        <f t="shared" si="75"/>
        <v>96718.823400000023</v>
      </c>
      <c r="W363" s="4">
        <f t="shared" si="76"/>
        <v>1934376</v>
      </c>
      <c r="X363" s="20">
        <f t="shared" si="77"/>
        <v>3748671</v>
      </c>
      <c r="Y363" s="21">
        <v>0</v>
      </c>
      <c r="Z363" s="19">
        <v>0</v>
      </c>
      <c r="AA363" s="4">
        <f t="shared" si="78"/>
        <v>3748671</v>
      </c>
      <c r="AB363" s="21"/>
      <c r="AC363" s="21"/>
      <c r="AD363" s="21">
        <v>0</v>
      </c>
      <c r="AE363" s="21"/>
      <c r="AF363" s="21"/>
      <c r="AG363" s="26">
        <v>0</v>
      </c>
      <c r="AH363" s="26"/>
      <c r="AI363" s="26"/>
      <c r="AJ363" s="50">
        <f t="shared" si="83"/>
        <v>3748671</v>
      </c>
      <c r="AK363" s="52" t="str">
        <f t="shared" si="79"/>
        <v xml:space="preserve"> </v>
      </c>
      <c r="AL363" s="52" t="str">
        <f t="shared" si="80"/>
        <v xml:space="preserve"> </v>
      </c>
    </row>
    <row r="364" spans="1:38" ht="15.95" customHeight="1">
      <c r="A364" s="34" t="s">
        <v>110</v>
      </c>
      <c r="B364" s="34" t="s">
        <v>637</v>
      </c>
      <c r="C364" s="34" t="s">
        <v>4</v>
      </c>
      <c r="D364" s="34" t="s">
        <v>650</v>
      </c>
      <c r="E364" s="18">
        <v>2988.08</v>
      </c>
      <c r="F364" s="2">
        <f t="shared" si="81"/>
        <v>4757023.3600000003</v>
      </c>
      <c r="G364" s="45">
        <v>222092.05</v>
      </c>
      <c r="H364" s="35">
        <v>344727</v>
      </c>
      <c r="I364" s="2">
        <f t="shared" si="70"/>
        <v>258545.25</v>
      </c>
      <c r="J364" s="35">
        <v>248067</v>
      </c>
      <c r="K364" s="35">
        <v>16876</v>
      </c>
      <c r="L364" s="35">
        <v>471144</v>
      </c>
      <c r="M364" s="35">
        <v>0</v>
      </c>
      <c r="N364" s="2">
        <f t="shared" si="71"/>
        <v>1216724.3</v>
      </c>
      <c r="O364" s="4">
        <f t="shared" si="72"/>
        <v>3540299</v>
      </c>
      <c r="P364" s="35">
        <v>0</v>
      </c>
      <c r="Q364" s="35">
        <v>0</v>
      </c>
      <c r="R364" s="4">
        <f t="shared" si="73"/>
        <v>0</v>
      </c>
      <c r="S364" s="6">
        <f t="shared" si="82"/>
        <v>215530.21040000001</v>
      </c>
      <c r="T364" s="43">
        <v>13837511</v>
      </c>
      <c r="U364" s="6">
        <f t="shared" si="74"/>
        <v>13837.511</v>
      </c>
      <c r="V364" s="6">
        <f t="shared" si="75"/>
        <v>201692.69940000001</v>
      </c>
      <c r="W364" s="4">
        <f t="shared" si="76"/>
        <v>4033854</v>
      </c>
      <c r="X364" s="20">
        <f t="shared" si="77"/>
        <v>7574153</v>
      </c>
      <c r="Y364" s="21">
        <v>0</v>
      </c>
      <c r="Z364" s="19">
        <v>0</v>
      </c>
      <c r="AA364" s="4">
        <f t="shared" si="78"/>
        <v>7574153</v>
      </c>
      <c r="AB364" s="21"/>
      <c r="AC364" s="21"/>
      <c r="AD364" s="21">
        <v>0</v>
      </c>
      <c r="AE364" s="21"/>
      <c r="AF364" s="21"/>
      <c r="AG364" s="26">
        <v>0</v>
      </c>
      <c r="AH364" s="26"/>
      <c r="AI364" s="26"/>
      <c r="AJ364" s="50">
        <f t="shared" si="83"/>
        <v>7574153</v>
      </c>
      <c r="AK364" s="52" t="str">
        <f t="shared" si="79"/>
        <v xml:space="preserve"> </v>
      </c>
      <c r="AL364" s="52" t="str">
        <f t="shared" si="80"/>
        <v xml:space="preserve"> </v>
      </c>
    </row>
    <row r="365" spans="1:38" ht="15.95" customHeight="1">
      <c r="A365" s="34" t="s">
        <v>110</v>
      </c>
      <c r="B365" s="34" t="s">
        <v>637</v>
      </c>
      <c r="C365" s="34" t="s">
        <v>185</v>
      </c>
      <c r="D365" s="34" t="s">
        <v>651</v>
      </c>
      <c r="E365" s="18">
        <v>68212.160000000003</v>
      </c>
      <c r="F365" s="2">
        <f t="shared" si="81"/>
        <v>108593758.72</v>
      </c>
      <c r="G365" s="45">
        <v>30951157</v>
      </c>
      <c r="H365" s="35">
        <v>9109397</v>
      </c>
      <c r="I365" s="2">
        <f t="shared" si="70"/>
        <v>6832047.75</v>
      </c>
      <c r="J365" s="35">
        <v>6533226</v>
      </c>
      <c r="K365" s="35">
        <v>444176</v>
      </c>
      <c r="L365" s="35">
        <v>19833260</v>
      </c>
      <c r="M365" s="35">
        <v>1172</v>
      </c>
      <c r="N365" s="2">
        <f t="shared" si="71"/>
        <v>64595038.75</v>
      </c>
      <c r="O365" s="4">
        <f t="shared" si="72"/>
        <v>43998720</v>
      </c>
      <c r="P365" s="35">
        <v>12622</v>
      </c>
      <c r="Q365" s="35">
        <v>33</v>
      </c>
      <c r="R365" s="4">
        <f t="shared" si="73"/>
        <v>578971</v>
      </c>
      <c r="S365" s="6">
        <f t="shared" si="82"/>
        <v>4920143.1008000001</v>
      </c>
      <c r="T365" s="43">
        <v>1939295551</v>
      </c>
      <c r="U365" s="6">
        <f t="shared" si="74"/>
        <v>1939295.551</v>
      </c>
      <c r="V365" s="6">
        <f t="shared" si="75"/>
        <v>2980847.5498000002</v>
      </c>
      <c r="W365" s="4">
        <f t="shared" si="76"/>
        <v>59616951</v>
      </c>
      <c r="X365" s="20">
        <f t="shared" si="77"/>
        <v>104194642</v>
      </c>
      <c r="Y365" s="21">
        <v>0</v>
      </c>
      <c r="Z365" s="19">
        <v>0</v>
      </c>
      <c r="AA365" s="4">
        <f t="shared" si="78"/>
        <v>104194642</v>
      </c>
      <c r="AB365" s="21"/>
      <c r="AC365" s="21"/>
      <c r="AD365" s="21">
        <v>0</v>
      </c>
      <c r="AE365" s="21"/>
      <c r="AF365" s="21"/>
      <c r="AG365" s="26">
        <v>0</v>
      </c>
      <c r="AH365" s="26"/>
      <c r="AI365" s="26">
        <v>516</v>
      </c>
      <c r="AJ365" s="50">
        <f t="shared" si="83"/>
        <v>104195158</v>
      </c>
      <c r="AK365" s="52" t="str">
        <f t="shared" si="79"/>
        <v xml:space="preserve"> </v>
      </c>
      <c r="AL365" s="52" t="str">
        <f t="shared" si="80"/>
        <v xml:space="preserve"> </v>
      </c>
    </row>
    <row r="366" spans="1:38" ht="15.95" customHeight="1">
      <c r="A366" s="27" t="s">
        <v>110</v>
      </c>
      <c r="B366" s="27" t="s">
        <v>637</v>
      </c>
      <c r="C366" s="27" t="s">
        <v>913</v>
      </c>
      <c r="D366" s="27" t="s">
        <v>914</v>
      </c>
      <c r="E366" s="18">
        <v>255.85</v>
      </c>
      <c r="F366" s="2">
        <f t="shared" si="81"/>
        <v>407313.2</v>
      </c>
      <c r="G366" s="46">
        <v>0</v>
      </c>
      <c r="H366" s="39">
        <v>0</v>
      </c>
      <c r="I366" s="2">
        <f t="shared" si="70"/>
        <v>0</v>
      </c>
      <c r="J366" s="40">
        <v>0</v>
      </c>
      <c r="K366" s="40">
        <v>0</v>
      </c>
      <c r="L366" s="39">
        <v>0</v>
      </c>
      <c r="M366" s="39">
        <v>0</v>
      </c>
      <c r="N366" s="2">
        <f t="shared" si="71"/>
        <v>0</v>
      </c>
      <c r="O366" s="4">
        <f t="shared" si="72"/>
        <v>407313</v>
      </c>
      <c r="P366" s="39">
        <v>0</v>
      </c>
      <c r="Q366" s="39">
        <v>0</v>
      </c>
      <c r="R366" s="4">
        <f t="shared" si="73"/>
        <v>0</v>
      </c>
      <c r="S366" s="6">
        <f t="shared" si="82"/>
        <v>18454.460500000001</v>
      </c>
      <c r="T366" s="44">
        <v>0</v>
      </c>
      <c r="U366" s="6">
        <f t="shared" si="74"/>
        <v>0</v>
      </c>
      <c r="V366" s="6">
        <f t="shared" si="75"/>
        <v>18454.460500000001</v>
      </c>
      <c r="W366" s="4">
        <f t="shared" si="76"/>
        <v>369089</v>
      </c>
      <c r="X366" s="20">
        <f t="shared" si="77"/>
        <v>776402</v>
      </c>
      <c r="Y366" s="21">
        <v>0</v>
      </c>
      <c r="Z366" s="19">
        <v>0</v>
      </c>
      <c r="AA366" s="4">
        <f t="shared" si="78"/>
        <v>776402</v>
      </c>
      <c r="AB366" s="21"/>
      <c r="AC366" s="21"/>
      <c r="AD366" s="21">
        <v>0</v>
      </c>
      <c r="AE366" s="21"/>
      <c r="AF366" s="21"/>
      <c r="AG366" s="26">
        <v>0</v>
      </c>
      <c r="AH366" s="26"/>
      <c r="AI366" s="26"/>
      <c r="AJ366" s="50">
        <f t="shared" si="83"/>
        <v>776402</v>
      </c>
      <c r="AK366" s="52" t="str">
        <f t="shared" si="79"/>
        <v xml:space="preserve"> </v>
      </c>
      <c r="AL366" s="52" t="str">
        <f t="shared" si="80"/>
        <v xml:space="preserve"> </v>
      </c>
    </row>
    <row r="367" spans="1:38" ht="15.95" customHeight="1">
      <c r="A367" s="27" t="s">
        <v>110</v>
      </c>
      <c r="B367" s="27" t="s">
        <v>637</v>
      </c>
      <c r="C367" s="27" t="s">
        <v>915</v>
      </c>
      <c r="D367" s="27" t="s">
        <v>916</v>
      </c>
      <c r="E367" s="18">
        <v>8998.1200000000008</v>
      </c>
      <c r="F367" s="2">
        <f t="shared" si="81"/>
        <v>14325007.040000001</v>
      </c>
      <c r="G367" s="46">
        <v>0</v>
      </c>
      <c r="H367" s="39">
        <v>0</v>
      </c>
      <c r="I367" s="2">
        <f t="shared" si="70"/>
        <v>0</v>
      </c>
      <c r="J367" s="40">
        <v>0</v>
      </c>
      <c r="K367" s="40">
        <v>0</v>
      </c>
      <c r="L367" s="39">
        <v>0</v>
      </c>
      <c r="M367" s="39">
        <v>0</v>
      </c>
      <c r="N367" s="2">
        <f t="shared" si="71"/>
        <v>0</v>
      </c>
      <c r="O367" s="4">
        <f t="shared" si="72"/>
        <v>14325007</v>
      </c>
      <c r="P367" s="39">
        <v>0</v>
      </c>
      <c r="Q367" s="39">
        <v>0</v>
      </c>
      <c r="R367" s="4">
        <f t="shared" si="73"/>
        <v>0</v>
      </c>
      <c r="S367" s="6">
        <f t="shared" si="82"/>
        <v>649034.39560000005</v>
      </c>
      <c r="T367" s="44">
        <v>0</v>
      </c>
      <c r="U367" s="6">
        <f t="shared" si="74"/>
        <v>0</v>
      </c>
      <c r="V367" s="6">
        <f t="shared" si="75"/>
        <v>649034.39560000005</v>
      </c>
      <c r="W367" s="4">
        <f t="shared" si="76"/>
        <v>12980688</v>
      </c>
      <c r="X367" s="20">
        <f t="shared" si="77"/>
        <v>27305695</v>
      </c>
      <c r="Y367" s="21">
        <v>0</v>
      </c>
      <c r="Z367" s="19">
        <v>0</v>
      </c>
      <c r="AA367" s="4">
        <f t="shared" si="78"/>
        <v>27305695</v>
      </c>
      <c r="AB367" s="21"/>
      <c r="AC367" s="21"/>
      <c r="AD367" s="21">
        <v>0</v>
      </c>
      <c r="AE367" s="21"/>
      <c r="AF367" s="21"/>
      <c r="AG367" s="26">
        <v>0</v>
      </c>
      <c r="AH367" s="26"/>
      <c r="AI367" s="26"/>
      <c r="AJ367" s="50">
        <f t="shared" si="83"/>
        <v>27305695</v>
      </c>
      <c r="AK367" s="52" t="str">
        <f t="shared" si="79"/>
        <v xml:space="preserve"> </v>
      </c>
      <c r="AL367" s="52" t="str">
        <f t="shared" si="80"/>
        <v xml:space="preserve"> </v>
      </c>
    </row>
    <row r="368" spans="1:38" ht="15.95" customHeight="1">
      <c r="A368" s="27" t="s">
        <v>110</v>
      </c>
      <c r="B368" s="27" t="s">
        <v>637</v>
      </c>
      <c r="C368" s="27" t="s">
        <v>917</v>
      </c>
      <c r="D368" s="27" t="s">
        <v>918</v>
      </c>
      <c r="E368" s="18">
        <v>3491.04</v>
      </c>
      <c r="F368" s="2">
        <f t="shared" si="81"/>
        <v>5557735.6799999997</v>
      </c>
      <c r="G368" s="46">
        <v>0</v>
      </c>
      <c r="H368" s="39">
        <v>0</v>
      </c>
      <c r="I368" s="2">
        <f t="shared" si="70"/>
        <v>0</v>
      </c>
      <c r="J368" s="40">
        <v>0</v>
      </c>
      <c r="K368" s="40">
        <v>0</v>
      </c>
      <c r="L368" s="39">
        <v>0</v>
      </c>
      <c r="M368" s="39">
        <v>0</v>
      </c>
      <c r="N368" s="2">
        <f t="shared" si="71"/>
        <v>0</v>
      </c>
      <c r="O368" s="4">
        <f t="shared" si="72"/>
        <v>5557736</v>
      </c>
      <c r="P368" s="39">
        <v>0</v>
      </c>
      <c r="Q368" s="39">
        <v>0</v>
      </c>
      <c r="R368" s="4">
        <f t="shared" si="73"/>
        <v>0</v>
      </c>
      <c r="S368" s="6">
        <f t="shared" si="82"/>
        <v>251808.71520000001</v>
      </c>
      <c r="T368" s="44">
        <v>0</v>
      </c>
      <c r="U368" s="6">
        <f t="shared" si="74"/>
        <v>0</v>
      </c>
      <c r="V368" s="6">
        <f t="shared" si="75"/>
        <v>251808.71520000001</v>
      </c>
      <c r="W368" s="4">
        <f t="shared" si="76"/>
        <v>5036174</v>
      </c>
      <c r="X368" s="20">
        <f t="shared" si="77"/>
        <v>10593910</v>
      </c>
      <c r="Y368" s="21">
        <v>0</v>
      </c>
      <c r="Z368" s="19">
        <v>0</v>
      </c>
      <c r="AA368" s="4">
        <f t="shared" si="78"/>
        <v>10593910</v>
      </c>
      <c r="AB368" s="21"/>
      <c r="AC368" s="21"/>
      <c r="AD368" s="21">
        <v>0</v>
      </c>
      <c r="AE368" s="21"/>
      <c r="AF368" s="21"/>
      <c r="AG368" s="26">
        <v>0</v>
      </c>
      <c r="AH368" s="26"/>
      <c r="AI368" s="26">
        <v>1820</v>
      </c>
      <c r="AJ368" s="50">
        <f t="shared" si="83"/>
        <v>10595730</v>
      </c>
      <c r="AK368" s="52" t="str">
        <f t="shared" si="79"/>
        <v xml:space="preserve"> </v>
      </c>
      <c r="AL368" s="52" t="str">
        <f t="shared" si="80"/>
        <v xml:space="preserve"> </v>
      </c>
    </row>
    <row r="369" spans="1:38" ht="15.95" customHeight="1">
      <c r="A369" s="27" t="s">
        <v>110</v>
      </c>
      <c r="B369" s="27" t="s">
        <v>637</v>
      </c>
      <c r="C369" s="27" t="s">
        <v>919</v>
      </c>
      <c r="D369" s="27" t="s">
        <v>920</v>
      </c>
      <c r="E369" s="18">
        <v>1602.15</v>
      </c>
      <c r="F369" s="2">
        <f t="shared" si="81"/>
        <v>2550622.8000000003</v>
      </c>
      <c r="G369" s="46">
        <v>0</v>
      </c>
      <c r="H369" s="39">
        <v>0</v>
      </c>
      <c r="I369" s="2">
        <f t="shared" si="70"/>
        <v>0</v>
      </c>
      <c r="J369" s="40">
        <v>0</v>
      </c>
      <c r="K369" s="40">
        <v>0</v>
      </c>
      <c r="L369" s="39">
        <v>0</v>
      </c>
      <c r="M369" s="39">
        <v>0</v>
      </c>
      <c r="N369" s="2">
        <f t="shared" si="71"/>
        <v>0</v>
      </c>
      <c r="O369" s="4">
        <f t="shared" si="72"/>
        <v>2550623</v>
      </c>
      <c r="P369" s="39">
        <v>0</v>
      </c>
      <c r="Q369" s="39">
        <v>0</v>
      </c>
      <c r="R369" s="4">
        <f t="shared" si="73"/>
        <v>0</v>
      </c>
      <c r="S369" s="6">
        <f t="shared" si="82"/>
        <v>115563.07950000001</v>
      </c>
      <c r="T369" s="44">
        <v>0</v>
      </c>
      <c r="U369" s="6">
        <f t="shared" si="74"/>
        <v>0</v>
      </c>
      <c r="V369" s="6">
        <f t="shared" si="75"/>
        <v>115563.07950000001</v>
      </c>
      <c r="W369" s="4">
        <f t="shared" si="76"/>
        <v>2311262</v>
      </c>
      <c r="X369" s="20">
        <f t="shared" si="77"/>
        <v>4861885</v>
      </c>
      <c r="Y369" s="21">
        <v>0</v>
      </c>
      <c r="Z369" s="19">
        <v>0</v>
      </c>
      <c r="AA369" s="4">
        <f t="shared" si="78"/>
        <v>4861885</v>
      </c>
      <c r="AB369" s="21"/>
      <c r="AC369" s="21"/>
      <c r="AD369" s="21">
        <v>0</v>
      </c>
      <c r="AE369" s="21"/>
      <c r="AF369" s="21"/>
      <c r="AG369" s="26">
        <v>0</v>
      </c>
      <c r="AH369" s="26"/>
      <c r="AI369" s="26"/>
      <c r="AJ369" s="50">
        <f t="shared" si="83"/>
        <v>4861885</v>
      </c>
      <c r="AK369" s="52" t="str">
        <f t="shared" si="79"/>
        <v xml:space="preserve"> </v>
      </c>
      <c r="AL369" s="52" t="str">
        <f t="shared" si="80"/>
        <v xml:space="preserve"> </v>
      </c>
    </row>
    <row r="370" spans="1:38" ht="15.95" customHeight="1">
      <c r="A370" s="27" t="s">
        <v>110</v>
      </c>
      <c r="B370" s="27" t="s">
        <v>637</v>
      </c>
      <c r="C370" s="27" t="s">
        <v>921</v>
      </c>
      <c r="D370" s="27" t="s">
        <v>922</v>
      </c>
      <c r="E370" s="18">
        <v>505.59</v>
      </c>
      <c r="F370" s="2">
        <f t="shared" si="81"/>
        <v>804899.27999999991</v>
      </c>
      <c r="G370" s="46">
        <v>0</v>
      </c>
      <c r="H370" s="39">
        <v>0</v>
      </c>
      <c r="I370" s="2">
        <f t="shared" si="70"/>
        <v>0</v>
      </c>
      <c r="J370" s="40">
        <v>0</v>
      </c>
      <c r="K370" s="40">
        <v>0</v>
      </c>
      <c r="L370" s="39">
        <v>0</v>
      </c>
      <c r="M370" s="39">
        <v>0</v>
      </c>
      <c r="N370" s="2">
        <f t="shared" si="71"/>
        <v>0</v>
      </c>
      <c r="O370" s="4">
        <f t="shared" si="72"/>
        <v>804899</v>
      </c>
      <c r="P370" s="39">
        <v>0</v>
      </c>
      <c r="Q370" s="39">
        <v>0</v>
      </c>
      <c r="R370" s="4">
        <f t="shared" si="73"/>
        <v>0</v>
      </c>
      <c r="S370" s="6">
        <f t="shared" si="82"/>
        <v>36468.206700000002</v>
      </c>
      <c r="T370" s="44">
        <v>0</v>
      </c>
      <c r="U370" s="6">
        <f t="shared" si="74"/>
        <v>0</v>
      </c>
      <c r="V370" s="6">
        <f t="shared" si="75"/>
        <v>36468.206700000002</v>
      </c>
      <c r="W370" s="4">
        <f t="shared" si="76"/>
        <v>729364</v>
      </c>
      <c r="X370" s="20">
        <f t="shared" si="77"/>
        <v>1534263</v>
      </c>
      <c r="Y370" s="21">
        <v>0</v>
      </c>
      <c r="Z370" s="19">
        <v>0</v>
      </c>
      <c r="AA370" s="4">
        <f t="shared" si="78"/>
        <v>1534263</v>
      </c>
      <c r="AB370" s="21"/>
      <c r="AC370" s="21"/>
      <c r="AD370" s="21">
        <v>0</v>
      </c>
      <c r="AE370" s="21"/>
      <c r="AF370" s="21"/>
      <c r="AG370" s="26">
        <v>0</v>
      </c>
      <c r="AH370" s="26"/>
      <c r="AI370" s="26">
        <v>608</v>
      </c>
      <c r="AJ370" s="50">
        <f t="shared" si="83"/>
        <v>1534871</v>
      </c>
      <c r="AK370" s="52" t="str">
        <f t="shared" si="79"/>
        <v xml:space="preserve"> </v>
      </c>
      <c r="AL370" s="52" t="str">
        <f t="shared" si="80"/>
        <v xml:space="preserve"> </v>
      </c>
    </row>
    <row r="371" spans="1:38" ht="15.95" customHeight="1">
      <c r="A371" s="27" t="s">
        <v>110</v>
      </c>
      <c r="B371" s="27" t="s">
        <v>637</v>
      </c>
      <c r="C371" s="27" t="s">
        <v>923</v>
      </c>
      <c r="D371" s="27" t="s">
        <v>924</v>
      </c>
      <c r="E371" s="18">
        <v>77.7</v>
      </c>
      <c r="F371" s="2">
        <f t="shared" si="81"/>
        <v>123698.40000000001</v>
      </c>
      <c r="G371" s="46">
        <v>0</v>
      </c>
      <c r="H371" s="39">
        <v>0</v>
      </c>
      <c r="I371" s="2">
        <f t="shared" si="70"/>
        <v>0</v>
      </c>
      <c r="J371" s="40">
        <v>0</v>
      </c>
      <c r="K371" s="40">
        <v>0</v>
      </c>
      <c r="L371" s="39">
        <v>0</v>
      </c>
      <c r="M371" s="39">
        <v>0</v>
      </c>
      <c r="N371" s="2">
        <f t="shared" si="71"/>
        <v>0</v>
      </c>
      <c r="O371" s="4">
        <f t="shared" si="72"/>
        <v>123698</v>
      </c>
      <c r="P371" s="39">
        <v>0</v>
      </c>
      <c r="Q371" s="39">
        <v>0</v>
      </c>
      <c r="R371" s="4">
        <f t="shared" si="73"/>
        <v>0</v>
      </c>
      <c r="S371" s="6">
        <f t="shared" si="82"/>
        <v>5604.5010000000002</v>
      </c>
      <c r="T371" s="44">
        <v>0</v>
      </c>
      <c r="U371" s="6">
        <f t="shared" si="74"/>
        <v>0</v>
      </c>
      <c r="V371" s="6">
        <f t="shared" si="75"/>
        <v>5604.5010000000002</v>
      </c>
      <c r="W371" s="4">
        <f t="shared" si="76"/>
        <v>112090</v>
      </c>
      <c r="X371" s="20">
        <f t="shared" si="77"/>
        <v>235788</v>
      </c>
      <c r="Y371" s="21">
        <v>0</v>
      </c>
      <c r="Z371" s="19">
        <v>0</v>
      </c>
      <c r="AA371" s="4">
        <f t="shared" si="78"/>
        <v>235788</v>
      </c>
      <c r="AB371" s="21"/>
      <c r="AC371" s="21"/>
      <c r="AD371" s="21">
        <v>0</v>
      </c>
      <c r="AE371" s="21"/>
      <c r="AF371" s="21"/>
      <c r="AG371" s="26">
        <v>0</v>
      </c>
      <c r="AH371" s="26"/>
      <c r="AI371" s="26"/>
      <c r="AJ371" s="50">
        <f t="shared" si="83"/>
        <v>235788</v>
      </c>
      <c r="AK371" s="52" t="str">
        <f t="shared" si="79"/>
        <v xml:space="preserve"> </v>
      </c>
      <c r="AL371" s="52" t="str">
        <f t="shared" si="80"/>
        <v xml:space="preserve"> </v>
      </c>
    </row>
    <row r="372" spans="1:38" ht="15.95" customHeight="1">
      <c r="A372" s="34" t="s">
        <v>66</v>
      </c>
      <c r="B372" s="34" t="s">
        <v>652</v>
      </c>
      <c r="C372" s="34" t="s">
        <v>80</v>
      </c>
      <c r="D372" s="34" t="s">
        <v>653</v>
      </c>
      <c r="E372" s="18">
        <v>612.29999999999995</v>
      </c>
      <c r="F372" s="2">
        <f t="shared" si="81"/>
        <v>974781.6</v>
      </c>
      <c r="G372" s="45">
        <v>106913.85</v>
      </c>
      <c r="H372" s="35">
        <v>35449</v>
      </c>
      <c r="I372" s="2">
        <f t="shared" si="70"/>
        <v>26586.75</v>
      </c>
      <c r="J372" s="35">
        <v>55212</v>
      </c>
      <c r="K372" s="35">
        <v>0</v>
      </c>
      <c r="L372" s="35">
        <v>0</v>
      </c>
      <c r="M372" s="35">
        <v>32527</v>
      </c>
      <c r="N372" s="2">
        <f t="shared" si="71"/>
        <v>221239.6</v>
      </c>
      <c r="O372" s="4">
        <f t="shared" si="72"/>
        <v>753542</v>
      </c>
      <c r="P372" s="35">
        <v>339</v>
      </c>
      <c r="Q372" s="35">
        <v>70</v>
      </c>
      <c r="R372" s="4">
        <f t="shared" si="73"/>
        <v>32985</v>
      </c>
      <c r="S372" s="6">
        <f t="shared" si="82"/>
        <v>44165.199000000001</v>
      </c>
      <c r="T372" s="43">
        <v>6661299</v>
      </c>
      <c r="U372" s="6">
        <f t="shared" si="74"/>
        <v>6661.299</v>
      </c>
      <c r="V372" s="6">
        <f t="shared" si="75"/>
        <v>37503.9</v>
      </c>
      <c r="W372" s="4">
        <f t="shared" si="76"/>
        <v>750078</v>
      </c>
      <c r="X372" s="20">
        <f t="shared" si="77"/>
        <v>1536605</v>
      </c>
      <c r="Y372" s="21">
        <v>0</v>
      </c>
      <c r="Z372" s="19">
        <v>0</v>
      </c>
      <c r="AA372" s="4">
        <f t="shared" si="78"/>
        <v>1536605</v>
      </c>
      <c r="AB372" s="21"/>
      <c r="AC372" s="21"/>
      <c r="AD372" s="21">
        <v>0</v>
      </c>
      <c r="AE372" s="21"/>
      <c r="AF372" s="21"/>
      <c r="AG372" s="26">
        <v>0</v>
      </c>
      <c r="AH372" s="26"/>
      <c r="AI372" s="26"/>
      <c r="AJ372" s="50">
        <f t="shared" si="83"/>
        <v>1536605</v>
      </c>
      <c r="AK372" s="52" t="str">
        <f t="shared" si="79"/>
        <v xml:space="preserve"> </v>
      </c>
      <c r="AL372" s="52" t="str">
        <f t="shared" si="80"/>
        <v xml:space="preserve"> </v>
      </c>
    </row>
    <row r="373" spans="1:38" ht="15.95" customHeight="1">
      <c r="A373" s="34" t="s">
        <v>66</v>
      </c>
      <c r="B373" s="34" t="s">
        <v>652</v>
      </c>
      <c r="C373" s="34" t="s">
        <v>51</v>
      </c>
      <c r="D373" s="34" t="s">
        <v>654</v>
      </c>
      <c r="E373" s="18">
        <v>2603.61</v>
      </c>
      <c r="F373" s="2">
        <f t="shared" si="81"/>
        <v>4144947.12</v>
      </c>
      <c r="G373" s="45">
        <v>762303.2</v>
      </c>
      <c r="H373" s="35">
        <v>142679</v>
      </c>
      <c r="I373" s="2">
        <f t="shared" si="70"/>
        <v>107009.25</v>
      </c>
      <c r="J373" s="35">
        <v>222190</v>
      </c>
      <c r="K373" s="35">
        <v>38795</v>
      </c>
      <c r="L373" s="35">
        <v>968395</v>
      </c>
      <c r="M373" s="35">
        <v>10372</v>
      </c>
      <c r="N373" s="2">
        <f t="shared" si="71"/>
        <v>2109064.4500000002</v>
      </c>
      <c r="O373" s="4">
        <f t="shared" si="72"/>
        <v>2035883</v>
      </c>
      <c r="P373" s="35">
        <v>1204</v>
      </c>
      <c r="Q373" s="35">
        <v>33</v>
      </c>
      <c r="R373" s="4">
        <f t="shared" si="73"/>
        <v>55227</v>
      </c>
      <c r="S373" s="6">
        <f t="shared" si="82"/>
        <v>187798.38930000001</v>
      </c>
      <c r="T373" s="43">
        <v>49661446</v>
      </c>
      <c r="U373" s="6">
        <f t="shared" si="74"/>
        <v>49661.446000000004</v>
      </c>
      <c r="V373" s="6">
        <f t="shared" si="75"/>
        <v>138136.94330000001</v>
      </c>
      <c r="W373" s="4">
        <f t="shared" si="76"/>
        <v>2762739</v>
      </c>
      <c r="X373" s="20">
        <f t="shared" si="77"/>
        <v>4853849</v>
      </c>
      <c r="Y373" s="21">
        <v>0</v>
      </c>
      <c r="Z373" s="19">
        <v>0</v>
      </c>
      <c r="AA373" s="4">
        <f t="shared" si="78"/>
        <v>4853849</v>
      </c>
      <c r="AB373" s="21"/>
      <c r="AC373" s="21"/>
      <c r="AD373" s="21">
        <v>0</v>
      </c>
      <c r="AE373" s="21"/>
      <c r="AF373" s="21"/>
      <c r="AG373" s="26">
        <v>0</v>
      </c>
      <c r="AH373" s="26"/>
      <c r="AI373" s="26"/>
      <c r="AJ373" s="50">
        <f t="shared" si="83"/>
        <v>4853849</v>
      </c>
      <c r="AK373" s="52" t="str">
        <f t="shared" si="79"/>
        <v xml:space="preserve"> </v>
      </c>
      <c r="AL373" s="52" t="str">
        <f t="shared" si="80"/>
        <v xml:space="preserve"> </v>
      </c>
    </row>
    <row r="374" spans="1:38" ht="15.95" customHeight="1">
      <c r="A374" s="34" t="s">
        <v>66</v>
      </c>
      <c r="B374" s="34" t="s">
        <v>652</v>
      </c>
      <c r="C374" s="34" t="s">
        <v>190</v>
      </c>
      <c r="D374" s="34" t="s">
        <v>655</v>
      </c>
      <c r="E374" s="18">
        <v>2098.98</v>
      </c>
      <c r="F374" s="2">
        <f t="shared" si="81"/>
        <v>3341576.16</v>
      </c>
      <c r="G374" s="45">
        <v>416759.8</v>
      </c>
      <c r="H374" s="35">
        <v>118729</v>
      </c>
      <c r="I374" s="2">
        <f t="shared" si="70"/>
        <v>89046.75</v>
      </c>
      <c r="J374" s="35">
        <v>184570</v>
      </c>
      <c r="K374" s="35">
        <v>32183</v>
      </c>
      <c r="L374" s="35">
        <v>493177</v>
      </c>
      <c r="M374" s="35">
        <v>8467</v>
      </c>
      <c r="N374" s="2">
        <f t="shared" si="71"/>
        <v>1224203.55</v>
      </c>
      <c r="O374" s="4">
        <f t="shared" si="72"/>
        <v>2117373</v>
      </c>
      <c r="P374" s="35">
        <v>1126</v>
      </c>
      <c r="Q374" s="35">
        <v>33</v>
      </c>
      <c r="R374" s="4">
        <f t="shared" si="73"/>
        <v>51650</v>
      </c>
      <c r="S374" s="6">
        <f t="shared" si="82"/>
        <v>151399.42739999999</v>
      </c>
      <c r="T374" s="43">
        <v>26542647</v>
      </c>
      <c r="U374" s="6">
        <f t="shared" si="74"/>
        <v>26542.647000000001</v>
      </c>
      <c r="V374" s="6">
        <f t="shared" si="75"/>
        <v>124856.78039999999</v>
      </c>
      <c r="W374" s="4">
        <f t="shared" si="76"/>
        <v>2497136</v>
      </c>
      <c r="X374" s="20">
        <f t="shared" si="77"/>
        <v>4666159</v>
      </c>
      <c r="Y374" s="21">
        <v>0</v>
      </c>
      <c r="Z374" s="19">
        <v>0</v>
      </c>
      <c r="AA374" s="4">
        <f t="shared" si="78"/>
        <v>4666159</v>
      </c>
      <c r="AB374" s="21"/>
      <c r="AC374" s="21"/>
      <c r="AD374" s="21">
        <v>0</v>
      </c>
      <c r="AE374" s="21"/>
      <c r="AF374" s="21"/>
      <c r="AG374" s="26">
        <v>0</v>
      </c>
      <c r="AH374" s="26"/>
      <c r="AI374" s="26"/>
      <c r="AJ374" s="50">
        <f t="shared" si="83"/>
        <v>4666159</v>
      </c>
      <c r="AK374" s="52" t="str">
        <f t="shared" si="79"/>
        <v xml:space="preserve"> </v>
      </c>
      <c r="AL374" s="52" t="str">
        <f t="shared" si="80"/>
        <v xml:space="preserve"> </v>
      </c>
    </row>
    <row r="375" spans="1:38" ht="15.95" customHeight="1">
      <c r="A375" s="34" t="s">
        <v>66</v>
      </c>
      <c r="B375" s="34" t="s">
        <v>652</v>
      </c>
      <c r="C375" s="34" t="s">
        <v>96</v>
      </c>
      <c r="D375" s="34" t="s">
        <v>656</v>
      </c>
      <c r="E375" s="18">
        <v>1669.31</v>
      </c>
      <c r="F375" s="2">
        <f t="shared" si="81"/>
        <v>2657541.52</v>
      </c>
      <c r="G375" s="45">
        <v>280280.89</v>
      </c>
      <c r="H375" s="35">
        <v>100645</v>
      </c>
      <c r="I375" s="2">
        <f t="shared" si="70"/>
        <v>75483.75</v>
      </c>
      <c r="J375" s="35">
        <v>156503</v>
      </c>
      <c r="K375" s="35">
        <v>27237</v>
      </c>
      <c r="L375" s="35">
        <v>393453</v>
      </c>
      <c r="M375" s="35">
        <v>120223</v>
      </c>
      <c r="N375" s="2">
        <f t="shared" si="71"/>
        <v>1053180.6400000001</v>
      </c>
      <c r="O375" s="4">
        <f t="shared" si="72"/>
        <v>1604361</v>
      </c>
      <c r="P375" s="35">
        <v>706</v>
      </c>
      <c r="Q375" s="35">
        <v>66</v>
      </c>
      <c r="R375" s="4">
        <f t="shared" si="73"/>
        <v>64768</v>
      </c>
      <c r="S375" s="6">
        <f t="shared" si="82"/>
        <v>120407.3303</v>
      </c>
      <c r="T375" s="43">
        <v>17090298</v>
      </c>
      <c r="U375" s="6">
        <f t="shared" si="74"/>
        <v>17090.297999999999</v>
      </c>
      <c r="V375" s="6">
        <f t="shared" si="75"/>
        <v>103317.03230000001</v>
      </c>
      <c r="W375" s="4">
        <f t="shared" si="76"/>
        <v>2066341</v>
      </c>
      <c r="X375" s="20">
        <f t="shared" si="77"/>
        <v>3735470</v>
      </c>
      <c r="Y375" s="21">
        <v>0</v>
      </c>
      <c r="Z375" s="19">
        <v>0</v>
      </c>
      <c r="AA375" s="4">
        <f t="shared" si="78"/>
        <v>3735470</v>
      </c>
      <c r="AB375" s="21"/>
      <c r="AC375" s="21"/>
      <c r="AD375" s="21">
        <v>0</v>
      </c>
      <c r="AE375" s="21"/>
      <c r="AF375" s="21"/>
      <c r="AG375" s="26">
        <v>0</v>
      </c>
      <c r="AH375" s="26"/>
      <c r="AI375" s="26"/>
      <c r="AJ375" s="50">
        <f t="shared" si="83"/>
        <v>3735470</v>
      </c>
      <c r="AK375" s="52" t="str">
        <f t="shared" si="79"/>
        <v xml:space="preserve"> </v>
      </c>
      <c r="AL375" s="52" t="str">
        <f t="shared" si="80"/>
        <v xml:space="preserve"> </v>
      </c>
    </row>
    <row r="376" spans="1:38" ht="15.95" customHeight="1">
      <c r="A376" s="34" t="s">
        <v>66</v>
      </c>
      <c r="B376" s="34" t="s">
        <v>652</v>
      </c>
      <c r="C376" s="34" t="s">
        <v>207</v>
      </c>
      <c r="D376" s="34" t="s">
        <v>657</v>
      </c>
      <c r="E376" s="18">
        <v>1809.14</v>
      </c>
      <c r="F376" s="2">
        <f t="shared" si="81"/>
        <v>2880150.8800000004</v>
      </c>
      <c r="G376" s="45">
        <v>434882.07</v>
      </c>
      <c r="H376" s="35">
        <v>110055</v>
      </c>
      <c r="I376" s="2">
        <f t="shared" si="70"/>
        <v>82541.25</v>
      </c>
      <c r="J376" s="35">
        <v>171355</v>
      </c>
      <c r="K376" s="35">
        <v>29962</v>
      </c>
      <c r="L376" s="35">
        <v>389211</v>
      </c>
      <c r="M376" s="35">
        <v>166134</v>
      </c>
      <c r="N376" s="2">
        <f t="shared" si="71"/>
        <v>1274085.32</v>
      </c>
      <c r="O376" s="4">
        <f t="shared" si="72"/>
        <v>1606066</v>
      </c>
      <c r="P376" s="35">
        <v>1087</v>
      </c>
      <c r="Q376" s="35">
        <v>55</v>
      </c>
      <c r="R376" s="4">
        <f t="shared" si="73"/>
        <v>83101</v>
      </c>
      <c r="S376" s="6">
        <f t="shared" si="82"/>
        <v>130493.26820000001</v>
      </c>
      <c r="T376" s="43">
        <v>27095456</v>
      </c>
      <c r="U376" s="6">
        <f t="shared" si="74"/>
        <v>27095.455999999998</v>
      </c>
      <c r="V376" s="6">
        <f t="shared" si="75"/>
        <v>103397.81220000001</v>
      </c>
      <c r="W376" s="4">
        <f t="shared" si="76"/>
        <v>2067956</v>
      </c>
      <c r="X376" s="20">
        <f t="shared" si="77"/>
        <v>3757123</v>
      </c>
      <c r="Y376" s="21">
        <v>0</v>
      </c>
      <c r="Z376" s="19">
        <v>0</v>
      </c>
      <c r="AA376" s="4">
        <f t="shared" si="78"/>
        <v>3757123</v>
      </c>
      <c r="AB376" s="21"/>
      <c r="AC376" s="21"/>
      <c r="AD376" s="21">
        <v>0</v>
      </c>
      <c r="AE376" s="21"/>
      <c r="AF376" s="21"/>
      <c r="AG376" s="26">
        <v>0</v>
      </c>
      <c r="AH376" s="26"/>
      <c r="AI376" s="26"/>
      <c r="AJ376" s="50">
        <f t="shared" si="83"/>
        <v>3757123</v>
      </c>
      <c r="AK376" s="52" t="str">
        <f t="shared" si="79"/>
        <v xml:space="preserve"> </v>
      </c>
      <c r="AL376" s="52" t="str">
        <f t="shared" si="80"/>
        <v xml:space="preserve"> </v>
      </c>
    </row>
    <row r="377" spans="1:38" ht="15.95" customHeight="1">
      <c r="A377" s="34" t="s">
        <v>66</v>
      </c>
      <c r="B377" s="34" t="s">
        <v>652</v>
      </c>
      <c r="C377" s="34" t="s">
        <v>222</v>
      </c>
      <c r="D377" s="34" t="s">
        <v>658</v>
      </c>
      <c r="E377" s="18">
        <v>852.39</v>
      </c>
      <c r="F377" s="2">
        <f t="shared" si="81"/>
        <v>1357004.88</v>
      </c>
      <c r="G377" s="45">
        <v>106308.11</v>
      </c>
      <c r="H377" s="35">
        <v>48965</v>
      </c>
      <c r="I377" s="2">
        <f t="shared" si="70"/>
        <v>36723.75</v>
      </c>
      <c r="J377" s="35">
        <v>76234</v>
      </c>
      <c r="K377" s="35">
        <v>13335</v>
      </c>
      <c r="L377" s="35">
        <v>165707</v>
      </c>
      <c r="M377" s="35">
        <v>11187</v>
      </c>
      <c r="N377" s="2">
        <f t="shared" si="71"/>
        <v>409494.86</v>
      </c>
      <c r="O377" s="4">
        <f t="shared" si="72"/>
        <v>947510</v>
      </c>
      <c r="P377" s="35">
        <v>500</v>
      </c>
      <c r="Q377" s="35">
        <v>55</v>
      </c>
      <c r="R377" s="4">
        <f t="shared" si="73"/>
        <v>38225</v>
      </c>
      <c r="S377" s="6">
        <f t="shared" si="82"/>
        <v>61482.890700000004</v>
      </c>
      <c r="T377" s="43">
        <v>6771217</v>
      </c>
      <c r="U377" s="6">
        <f t="shared" si="74"/>
        <v>6771.2169999999996</v>
      </c>
      <c r="V377" s="6">
        <f t="shared" si="75"/>
        <v>54711.673700000007</v>
      </c>
      <c r="W377" s="4">
        <f t="shared" si="76"/>
        <v>1094233</v>
      </c>
      <c r="X377" s="20">
        <f t="shared" si="77"/>
        <v>2079968</v>
      </c>
      <c r="Y377" s="21">
        <v>0</v>
      </c>
      <c r="Z377" s="19">
        <v>0</v>
      </c>
      <c r="AA377" s="4">
        <f t="shared" si="78"/>
        <v>2079968</v>
      </c>
      <c r="AB377" s="21"/>
      <c r="AC377" s="21"/>
      <c r="AD377" s="21">
        <v>0</v>
      </c>
      <c r="AE377" s="21"/>
      <c r="AF377" s="21"/>
      <c r="AG377" s="26">
        <v>0</v>
      </c>
      <c r="AH377" s="26"/>
      <c r="AI377" s="26"/>
      <c r="AJ377" s="50">
        <f t="shared" si="83"/>
        <v>2079968</v>
      </c>
      <c r="AK377" s="52" t="str">
        <f t="shared" si="79"/>
        <v xml:space="preserve"> </v>
      </c>
      <c r="AL377" s="52" t="str">
        <f t="shared" si="80"/>
        <v xml:space="preserve"> </v>
      </c>
    </row>
    <row r="378" spans="1:38" ht="15.95" customHeight="1">
      <c r="A378" s="34" t="s">
        <v>66</v>
      </c>
      <c r="B378" s="34" t="s">
        <v>652</v>
      </c>
      <c r="C378" s="34" t="s">
        <v>191</v>
      </c>
      <c r="D378" s="34" t="s">
        <v>659</v>
      </c>
      <c r="E378" s="18">
        <v>263.60000000000002</v>
      </c>
      <c r="F378" s="2">
        <f t="shared" si="81"/>
        <v>419651.2</v>
      </c>
      <c r="G378" s="45">
        <v>56845.22</v>
      </c>
      <c r="H378" s="35">
        <v>13344</v>
      </c>
      <c r="I378" s="2">
        <f t="shared" si="70"/>
        <v>10008</v>
      </c>
      <c r="J378" s="35">
        <v>20692</v>
      </c>
      <c r="K378" s="35">
        <v>3669</v>
      </c>
      <c r="L378" s="35">
        <v>86963</v>
      </c>
      <c r="M378" s="35">
        <v>5735</v>
      </c>
      <c r="N378" s="2">
        <f t="shared" si="71"/>
        <v>183912.22</v>
      </c>
      <c r="O378" s="4">
        <f t="shared" si="72"/>
        <v>235739</v>
      </c>
      <c r="P378" s="35">
        <v>110</v>
      </c>
      <c r="Q378" s="35">
        <v>66</v>
      </c>
      <c r="R378" s="4">
        <f t="shared" si="73"/>
        <v>10091</v>
      </c>
      <c r="S378" s="6">
        <f t="shared" si="82"/>
        <v>19013.468000000001</v>
      </c>
      <c r="T378" s="43">
        <v>3541758</v>
      </c>
      <c r="U378" s="6">
        <f t="shared" si="74"/>
        <v>3541.7579999999998</v>
      </c>
      <c r="V378" s="6">
        <f t="shared" si="75"/>
        <v>15471.710000000001</v>
      </c>
      <c r="W378" s="4">
        <f t="shared" si="76"/>
        <v>309434</v>
      </c>
      <c r="X378" s="20">
        <f t="shared" si="77"/>
        <v>555264</v>
      </c>
      <c r="Y378" s="21">
        <v>0</v>
      </c>
      <c r="Z378" s="19">
        <v>0</v>
      </c>
      <c r="AA378" s="4">
        <f t="shared" si="78"/>
        <v>555264</v>
      </c>
      <c r="AB378" s="21"/>
      <c r="AC378" s="21"/>
      <c r="AD378" s="21">
        <v>0</v>
      </c>
      <c r="AE378" s="21"/>
      <c r="AF378" s="21"/>
      <c r="AG378" s="26">
        <v>0</v>
      </c>
      <c r="AH378" s="26"/>
      <c r="AI378" s="26"/>
      <c r="AJ378" s="50">
        <f t="shared" si="83"/>
        <v>555264</v>
      </c>
      <c r="AK378" s="52" t="str">
        <f t="shared" si="79"/>
        <v xml:space="preserve"> </v>
      </c>
      <c r="AL378" s="52" t="str">
        <f t="shared" si="80"/>
        <v xml:space="preserve"> </v>
      </c>
    </row>
    <row r="379" spans="1:38" ht="15.95" customHeight="1">
      <c r="A379" s="34" t="s">
        <v>66</v>
      </c>
      <c r="B379" s="34" t="s">
        <v>652</v>
      </c>
      <c r="C379" s="34" t="s">
        <v>56</v>
      </c>
      <c r="D379" s="34" t="s">
        <v>329</v>
      </c>
      <c r="E379" s="18">
        <v>407.29</v>
      </c>
      <c r="F379" s="2">
        <f t="shared" si="81"/>
        <v>648405.68000000005</v>
      </c>
      <c r="G379" s="45">
        <v>60065.61</v>
      </c>
      <c r="H379" s="35">
        <v>21571</v>
      </c>
      <c r="I379" s="2">
        <f t="shared" si="70"/>
        <v>16178.25</v>
      </c>
      <c r="J379" s="35">
        <v>33544</v>
      </c>
      <c r="K379" s="35">
        <v>5931</v>
      </c>
      <c r="L379" s="35">
        <v>106209</v>
      </c>
      <c r="M379" s="35">
        <v>14911</v>
      </c>
      <c r="N379" s="2">
        <f t="shared" si="71"/>
        <v>236838.86</v>
      </c>
      <c r="O379" s="4">
        <f t="shared" si="72"/>
        <v>411567</v>
      </c>
      <c r="P379" s="35">
        <v>218</v>
      </c>
      <c r="Q379" s="35">
        <v>57</v>
      </c>
      <c r="R379" s="4">
        <f t="shared" si="73"/>
        <v>17272</v>
      </c>
      <c r="S379" s="6">
        <f t="shared" si="82"/>
        <v>29377.827700000002</v>
      </c>
      <c r="T379" s="43">
        <v>3662537</v>
      </c>
      <c r="U379" s="6">
        <f t="shared" si="74"/>
        <v>3662.5369999999998</v>
      </c>
      <c r="V379" s="6">
        <f t="shared" si="75"/>
        <v>25715.290700000001</v>
      </c>
      <c r="W379" s="4">
        <f t="shared" si="76"/>
        <v>514306</v>
      </c>
      <c r="X379" s="20">
        <f t="shared" si="77"/>
        <v>943145</v>
      </c>
      <c r="Y379" s="21">
        <v>0</v>
      </c>
      <c r="Z379" s="19">
        <v>0</v>
      </c>
      <c r="AA379" s="4">
        <f t="shared" si="78"/>
        <v>943145</v>
      </c>
      <c r="AB379" s="21"/>
      <c r="AC379" s="21"/>
      <c r="AD379" s="21">
        <v>0</v>
      </c>
      <c r="AE379" s="21"/>
      <c r="AF379" s="21"/>
      <c r="AG379" s="26">
        <v>0</v>
      </c>
      <c r="AH379" s="26"/>
      <c r="AI379" s="26"/>
      <c r="AJ379" s="50">
        <f t="shared" si="83"/>
        <v>943145</v>
      </c>
      <c r="AK379" s="52" t="str">
        <f t="shared" si="79"/>
        <v xml:space="preserve"> </v>
      </c>
      <c r="AL379" s="52" t="str">
        <f t="shared" si="80"/>
        <v xml:space="preserve"> </v>
      </c>
    </row>
    <row r="380" spans="1:38" ht="15.95" customHeight="1">
      <c r="A380" s="34" t="s">
        <v>66</v>
      </c>
      <c r="B380" s="34" t="s">
        <v>652</v>
      </c>
      <c r="C380" s="34" t="s">
        <v>29</v>
      </c>
      <c r="D380" s="34" t="s">
        <v>660</v>
      </c>
      <c r="E380" s="18">
        <v>671.87</v>
      </c>
      <c r="F380" s="2">
        <f t="shared" si="81"/>
        <v>1069617.04</v>
      </c>
      <c r="G380" s="45">
        <v>61922.64</v>
      </c>
      <c r="H380" s="35">
        <v>36679</v>
      </c>
      <c r="I380" s="2">
        <f t="shared" si="70"/>
        <v>27509.25</v>
      </c>
      <c r="J380" s="35">
        <v>56934</v>
      </c>
      <c r="K380" s="35">
        <v>10026</v>
      </c>
      <c r="L380" s="35">
        <v>166050</v>
      </c>
      <c r="M380" s="35">
        <v>6090</v>
      </c>
      <c r="N380" s="2">
        <f t="shared" si="71"/>
        <v>328531.89</v>
      </c>
      <c r="O380" s="4">
        <f t="shared" si="72"/>
        <v>741085</v>
      </c>
      <c r="P380" s="35">
        <v>255</v>
      </c>
      <c r="Q380" s="35">
        <v>48</v>
      </c>
      <c r="R380" s="4">
        <f t="shared" si="73"/>
        <v>17014</v>
      </c>
      <c r="S380" s="6">
        <f t="shared" si="82"/>
        <v>48461.983099999998</v>
      </c>
      <c r="T380" s="43">
        <v>3852793</v>
      </c>
      <c r="U380" s="6">
        <f t="shared" si="74"/>
        <v>3852.7930000000001</v>
      </c>
      <c r="V380" s="6">
        <f t="shared" si="75"/>
        <v>44609.1901</v>
      </c>
      <c r="W380" s="4">
        <f t="shared" si="76"/>
        <v>892184</v>
      </c>
      <c r="X380" s="20">
        <f t="shared" si="77"/>
        <v>1650283</v>
      </c>
      <c r="Y380" s="21">
        <v>0</v>
      </c>
      <c r="Z380" s="19">
        <v>0</v>
      </c>
      <c r="AA380" s="4">
        <f t="shared" si="78"/>
        <v>1650283</v>
      </c>
      <c r="AB380" s="21"/>
      <c r="AC380" s="21"/>
      <c r="AD380" s="21">
        <v>0</v>
      </c>
      <c r="AE380" s="21"/>
      <c r="AF380" s="21"/>
      <c r="AG380" s="26">
        <v>0</v>
      </c>
      <c r="AH380" s="26"/>
      <c r="AI380" s="26"/>
      <c r="AJ380" s="50">
        <f t="shared" si="83"/>
        <v>1650283</v>
      </c>
      <c r="AK380" s="52" t="str">
        <f t="shared" si="79"/>
        <v xml:space="preserve"> </v>
      </c>
      <c r="AL380" s="52" t="str">
        <f t="shared" si="80"/>
        <v xml:space="preserve"> </v>
      </c>
    </row>
    <row r="381" spans="1:38" ht="15.95" customHeight="1">
      <c r="A381" s="34" t="s">
        <v>200</v>
      </c>
      <c r="B381" s="34" t="s">
        <v>661</v>
      </c>
      <c r="C381" s="34" t="s">
        <v>158</v>
      </c>
      <c r="D381" s="34" t="s">
        <v>662</v>
      </c>
      <c r="E381" s="18">
        <v>293.73</v>
      </c>
      <c r="F381" s="2">
        <f t="shared" si="81"/>
        <v>467618.16000000003</v>
      </c>
      <c r="G381" s="45">
        <v>232414.66</v>
      </c>
      <c r="H381" s="35">
        <v>30311</v>
      </c>
      <c r="I381" s="2">
        <f t="shared" si="70"/>
        <v>22733.25</v>
      </c>
      <c r="J381" s="35">
        <v>26310</v>
      </c>
      <c r="K381" s="35">
        <v>0</v>
      </c>
      <c r="L381" s="35">
        <v>0</v>
      </c>
      <c r="M381" s="35">
        <v>6420</v>
      </c>
      <c r="N381" s="2">
        <f t="shared" si="71"/>
        <v>287877.91000000003</v>
      </c>
      <c r="O381" s="4">
        <f t="shared" si="72"/>
        <v>179740</v>
      </c>
      <c r="P381" s="35">
        <v>45</v>
      </c>
      <c r="Q381" s="35">
        <v>86</v>
      </c>
      <c r="R381" s="4">
        <f t="shared" si="73"/>
        <v>5379</v>
      </c>
      <c r="S381" s="6">
        <f t="shared" si="82"/>
        <v>21186.744900000002</v>
      </c>
      <c r="T381" s="43">
        <v>14907932</v>
      </c>
      <c r="U381" s="6">
        <f t="shared" si="74"/>
        <v>14907.932000000001</v>
      </c>
      <c r="V381" s="6">
        <f t="shared" si="75"/>
        <v>6278.8129000000008</v>
      </c>
      <c r="W381" s="4">
        <f t="shared" si="76"/>
        <v>125576</v>
      </c>
      <c r="X381" s="20">
        <f t="shared" si="77"/>
        <v>310695</v>
      </c>
      <c r="Y381" s="21">
        <v>0</v>
      </c>
      <c r="Z381" s="19">
        <v>0</v>
      </c>
      <c r="AA381" s="4">
        <f t="shared" si="78"/>
        <v>310695</v>
      </c>
      <c r="AB381" s="21"/>
      <c r="AC381" s="21"/>
      <c r="AD381" s="21">
        <v>0</v>
      </c>
      <c r="AE381" s="21"/>
      <c r="AF381" s="21"/>
      <c r="AG381" s="26">
        <v>0</v>
      </c>
      <c r="AH381" s="26"/>
      <c r="AI381" s="26"/>
      <c r="AJ381" s="50">
        <f t="shared" si="83"/>
        <v>310695</v>
      </c>
      <c r="AK381" s="52" t="str">
        <f t="shared" si="79"/>
        <v xml:space="preserve"> </v>
      </c>
      <c r="AL381" s="52" t="str">
        <f t="shared" si="80"/>
        <v xml:space="preserve"> </v>
      </c>
    </row>
    <row r="382" spans="1:38" ht="15.95" customHeight="1">
      <c r="A382" s="34" t="s">
        <v>200</v>
      </c>
      <c r="B382" s="34" t="s">
        <v>661</v>
      </c>
      <c r="C382" s="34" t="s">
        <v>201</v>
      </c>
      <c r="D382" s="34" t="s">
        <v>663</v>
      </c>
      <c r="E382" s="18">
        <v>193.44</v>
      </c>
      <c r="F382" s="2">
        <f t="shared" si="81"/>
        <v>307956.47999999998</v>
      </c>
      <c r="G382" s="45">
        <v>136944.4</v>
      </c>
      <c r="H382" s="35">
        <v>14217</v>
      </c>
      <c r="I382" s="2">
        <f t="shared" si="70"/>
        <v>10662.75</v>
      </c>
      <c r="J382" s="35">
        <v>12357</v>
      </c>
      <c r="K382" s="35">
        <v>0</v>
      </c>
      <c r="L382" s="35">
        <v>0</v>
      </c>
      <c r="M382" s="35">
        <v>66233</v>
      </c>
      <c r="N382" s="2">
        <f t="shared" si="71"/>
        <v>226197.15</v>
      </c>
      <c r="O382" s="4">
        <f t="shared" si="72"/>
        <v>81759</v>
      </c>
      <c r="P382" s="35">
        <v>49</v>
      </c>
      <c r="Q382" s="35">
        <v>167</v>
      </c>
      <c r="R382" s="4">
        <f t="shared" si="73"/>
        <v>11374</v>
      </c>
      <c r="S382" s="6">
        <f t="shared" si="82"/>
        <v>13952.8272</v>
      </c>
      <c r="T382" s="43">
        <v>7578550</v>
      </c>
      <c r="U382" s="6">
        <f t="shared" si="74"/>
        <v>7578.55</v>
      </c>
      <c r="V382" s="6">
        <f t="shared" si="75"/>
        <v>6374.2771999999995</v>
      </c>
      <c r="W382" s="4">
        <f t="shared" si="76"/>
        <v>127486</v>
      </c>
      <c r="X382" s="20">
        <f t="shared" si="77"/>
        <v>220619</v>
      </c>
      <c r="Y382" s="21">
        <v>0</v>
      </c>
      <c r="Z382" s="19">
        <v>0</v>
      </c>
      <c r="AA382" s="4">
        <f t="shared" si="78"/>
        <v>220619</v>
      </c>
      <c r="AB382" s="21"/>
      <c r="AC382" s="21"/>
      <c r="AD382" s="21">
        <v>0</v>
      </c>
      <c r="AE382" s="21"/>
      <c r="AF382" s="21"/>
      <c r="AG382" s="26">
        <v>0</v>
      </c>
      <c r="AH382" s="26"/>
      <c r="AI382" s="26"/>
      <c r="AJ382" s="50">
        <f t="shared" si="83"/>
        <v>220619</v>
      </c>
      <c r="AK382" s="52" t="str">
        <f t="shared" si="79"/>
        <v xml:space="preserve"> </v>
      </c>
      <c r="AL382" s="52" t="str">
        <f t="shared" si="80"/>
        <v xml:space="preserve"> </v>
      </c>
    </row>
    <row r="383" spans="1:38" ht="15.95" customHeight="1">
      <c r="A383" s="34" t="s">
        <v>200</v>
      </c>
      <c r="B383" s="34" t="s">
        <v>661</v>
      </c>
      <c r="C383" s="34" t="s">
        <v>106</v>
      </c>
      <c r="D383" s="34" t="s">
        <v>664</v>
      </c>
      <c r="E383" s="18">
        <v>153.29</v>
      </c>
      <c r="F383" s="2">
        <f t="shared" si="81"/>
        <v>244037.68</v>
      </c>
      <c r="G383" s="45">
        <v>125931.6</v>
      </c>
      <c r="H383" s="35">
        <v>15091</v>
      </c>
      <c r="I383" s="2">
        <f t="shared" si="70"/>
        <v>11318.25</v>
      </c>
      <c r="J383" s="35">
        <v>13083</v>
      </c>
      <c r="K383" s="35">
        <v>0</v>
      </c>
      <c r="L383" s="35">
        <v>0</v>
      </c>
      <c r="M383" s="35">
        <v>64844</v>
      </c>
      <c r="N383" s="2">
        <f t="shared" si="71"/>
        <v>215176.85</v>
      </c>
      <c r="O383" s="4">
        <f t="shared" si="72"/>
        <v>28861</v>
      </c>
      <c r="P383" s="35">
        <v>30</v>
      </c>
      <c r="Q383" s="35">
        <v>152</v>
      </c>
      <c r="R383" s="4">
        <f t="shared" si="73"/>
        <v>6338</v>
      </c>
      <c r="S383" s="6">
        <f t="shared" si="82"/>
        <v>11056.807699999999</v>
      </c>
      <c r="T383" s="43">
        <v>7694672</v>
      </c>
      <c r="U383" s="6">
        <f t="shared" si="74"/>
        <v>7694.6719999999996</v>
      </c>
      <c r="V383" s="6">
        <f t="shared" si="75"/>
        <v>3362.1356999999998</v>
      </c>
      <c r="W383" s="4">
        <f t="shared" si="76"/>
        <v>67243</v>
      </c>
      <c r="X383" s="20">
        <f t="shared" si="77"/>
        <v>102442</v>
      </c>
      <c r="Y383" s="21">
        <v>0</v>
      </c>
      <c r="Z383" s="19">
        <v>0</v>
      </c>
      <c r="AA383" s="4">
        <f t="shared" si="78"/>
        <v>102442</v>
      </c>
      <c r="AB383" s="21"/>
      <c r="AC383" s="21"/>
      <c r="AD383" s="21">
        <v>0</v>
      </c>
      <c r="AE383" s="21"/>
      <c r="AF383" s="21"/>
      <c r="AG383" s="26">
        <v>0</v>
      </c>
      <c r="AH383" s="26"/>
      <c r="AI383" s="26"/>
      <c r="AJ383" s="50">
        <f t="shared" si="83"/>
        <v>102442</v>
      </c>
      <c r="AK383" s="52" t="str">
        <f t="shared" si="79"/>
        <v xml:space="preserve"> </v>
      </c>
      <c r="AL383" s="52" t="str">
        <f t="shared" si="80"/>
        <v xml:space="preserve"> </v>
      </c>
    </row>
    <row r="384" spans="1:38" ht="15.95" customHeight="1">
      <c r="A384" s="34" t="s">
        <v>200</v>
      </c>
      <c r="B384" s="34" t="s">
        <v>661</v>
      </c>
      <c r="C384" s="34" t="s">
        <v>35</v>
      </c>
      <c r="D384" s="34" t="s">
        <v>665</v>
      </c>
      <c r="E384" s="18">
        <v>454.91</v>
      </c>
      <c r="F384" s="2">
        <f t="shared" si="81"/>
        <v>724216.72000000009</v>
      </c>
      <c r="G384" s="45">
        <v>317152.40000000002</v>
      </c>
      <c r="H384" s="35">
        <v>48407</v>
      </c>
      <c r="I384" s="2">
        <f t="shared" si="70"/>
        <v>36305.25</v>
      </c>
      <c r="J384" s="35">
        <v>41987</v>
      </c>
      <c r="K384" s="35">
        <v>0</v>
      </c>
      <c r="L384" s="35">
        <v>0</v>
      </c>
      <c r="M384" s="35">
        <v>10389</v>
      </c>
      <c r="N384" s="2">
        <f t="shared" si="71"/>
        <v>405833.65</v>
      </c>
      <c r="O384" s="4">
        <f t="shared" si="72"/>
        <v>318383</v>
      </c>
      <c r="P384" s="35">
        <v>269</v>
      </c>
      <c r="Q384" s="35">
        <v>40</v>
      </c>
      <c r="R384" s="4">
        <f t="shared" si="73"/>
        <v>14956</v>
      </c>
      <c r="S384" s="6">
        <f t="shared" si="82"/>
        <v>32812.658300000003</v>
      </c>
      <c r="T384" s="43">
        <v>18844468</v>
      </c>
      <c r="U384" s="6">
        <f t="shared" si="74"/>
        <v>18844.468000000001</v>
      </c>
      <c r="V384" s="6">
        <f t="shared" si="75"/>
        <v>13968.190300000002</v>
      </c>
      <c r="W384" s="4">
        <f t="shared" si="76"/>
        <v>279364</v>
      </c>
      <c r="X384" s="20">
        <f t="shared" si="77"/>
        <v>612703</v>
      </c>
      <c r="Y384" s="21">
        <v>0</v>
      </c>
      <c r="Z384" s="19">
        <v>0</v>
      </c>
      <c r="AA384" s="4">
        <f t="shared" si="78"/>
        <v>612703</v>
      </c>
      <c r="AB384" s="21"/>
      <c r="AC384" s="21"/>
      <c r="AD384" s="21">
        <v>0</v>
      </c>
      <c r="AE384" s="21"/>
      <c r="AF384" s="21"/>
      <c r="AG384" s="26">
        <v>0</v>
      </c>
      <c r="AH384" s="26"/>
      <c r="AI384" s="26"/>
      <c r="AJ384" s="50">
        <f t="shared" si="83"/>
        <v>612703</v>
      </c>
      <c r="AK384" s="52" t="str">
        <f t="shared" si="79"/>
        <v xml:space="preserve"> </v>
      </c>
      <c r="AL384" s="52" t="str">
        <f t="shared" si="80"/>
        <v xml:space="preserve"> </v>
      </c>
    </row>
    <row r="385" spans="1:38" ht="15.95" customHeight="1">
      <c r="A385" s="34" t="s">
        <v>200</v>
      </c>
      <c r="B385" s="34" t="s">
        <v>661</v>
      </c>
      <c r="C385" s="34" t="s">
        <v>36</v>
      </c>
      <c r="D385" s="34" t="s">
        <v>666</v>
      </c>
      <c r="E385" s="18">
        <v>431.63</v>
      </c>
      <c r="F385" s="2">
        <f t="shared" si="81"/>
        <v>687154.96</v>
      </c>
      <c r="G385" s="45">
        <v>159098.54</v>
      </c>
      <c r="H385" s="35">
        <v>40054</v>
      </c>
      <c r="I385" s="2">
        <f t="shared" si="70"/>
        <v>30040.5</v>
      </c>
      <c r="J385" s="35">
        <v>34747</v>
      </c>
      <c r="K385" s="35">
        <v>0</v>
      </c>
      <c r="L385" s="35">
        <v>0</v>
      </c>
      <c r="M385" s="35">
        <v>0</v>
      </c>
      <c r="N385" s="2">
        <f t="shared" si="71"/>
        <v>223886.04</v>
      </c>
      <c r="O385" s="4">
        <f t="shared" si="72"/>
        <v>463269</v>
      </c>
      <c r="P385" s="35">
        <v>228</v>
      </c>
      <c r="Q385" s="35">
        <v>33</v>
      </c>
      <c r="R385" s="4">
        <f t="shared" si="73"/>
        <v>10458</v>
      </c>
      <c r="S385" s="6">
        <f t="shared" si="82"/>
        <v>31133.4719</v>
      </c>
      <c r="T385" s="43">
        <v>9287714</v>
      </c>
      <c r="U385" s="6">
        <f t="shared" si="74"/>
        <v>9287.7139999999999</v>
      </c>
      <c r="V385" s="6">
        <f t="shared" si="75"/>
        <v>21845.757900000001</v>
      </c>
      <c r="W385" s="4">
        <f t="shared" si="76"/>
        <v>436915</v>
      </c>
      <c r="X385" s="20">
        <f t="shared" si="77"/>
        <v>910642</v>
      </c>
      <c r="Y385" s="21">
        <v>0</v>
      </c>
      <c r="Z385" s="19">
        <v>0</v>
      </c>
      <c r="AA385" s="4">
        <f t="shared" si="78"/>
        <v>910642</v>
      </c>
      <c r="AB385" s="21"/>
      <c r="AC385" s="21"/>
      <c r="AD385" s="21">
        <v>0</v>
      </c>
      <c r="AE385" s="21"/>
      <c r="AF385" s="21"/>
      <c r="AG385" s="26">
        <v>0</v>
      </c>
      <c r="AH385" s="26"/>
      <c r="AI385" s="26"/>
      <c r="AJ385" s="50">
        <f t="shared" si="83"/>
        <v>910642</v>
      </c>
      <c r="AK385" s="52" t="str">
        <f t="shared" si="79"/>
        <v xml:space="preserve"> </v>
      </c>
      <c r="AL385" s="52" t="str">
        <f t="shared" si="80"/>
        <v xml:space="preserve"> </v>
      </c>
    </row>
    <row r="386" spans="1:38" ht="15.95" customHeight="1">
      <c r="A386" s="34" t="s">
        <v>200</v>
      </c>
      <c r="B386" s="34" t="s">
        <v>661</v>
      </c>
      <c r="C386" s="34" t="s">
        <v>190</v>
      </c>
      <c r="D386" s="34" t="s">
        <v>667</v>
      </c>
      <c r="E386" s="18">
        <v>1335.54</v>
      </c>
      <c r="F386" s="2">
        <f t="shared" si="81"/>
        <v>2126179.6800000002</v>
      </c>
      <c r="G386" s="45">
        <v>551656.72</v>
      </c>
      <c r="H386" s="35">
        <v>141165</v>
      </c>
      <c r="I386" s="2">
        <f t="shared" si="70"/>
        <v>105873.75</v>
      </c>
      <c r="J386" s="35">
        <v>122401</v>
      </c>
      <c r="K386" s="35">
        <v>207398</v>
      </c>
      <c r="L386" s="35">
        <v>557601</v>
      </c>
      <c r="M386" s="35">
        <v>85117</v>
      </c>
      <c r="N386" s="2">
        <f t="shared" si="71"/>
        <v>1630047.47</v>
      </c>
      <c r="O386" s="4">
        <f t="shared" si="72"/>
        <v>496132</v>
      </c>
      <c r="P386" s="35">
        <v>361</v>
      </c>
      <c r="Q386" s="35">
        <v>123</v>
      </c>
      <c r="R386" s="4">
        <f t="shared" si="73"/>
        <v>61720</v>
      </c>
      <c r="S386" s="6">
        <f t="shared" si="82"/>
        <v>96332.500199999995</v>
      </c>
      <c r="T386" s="43">
        <v>31740893</v>
      </c>
      <c r="U386" s="6">
        <f t="shared" si="74"/>
        <v>31740.893</v>
      </c>
      <c r="V386" s="6">
        <f t="shared" si="75"/>
        <v>64591.607199999999</v>
      </c>
      <c r="W386" s="4">
        <f t="shared" si="76"/>
        <v>1291832</v>
      </c>
      <c r="X386" s="20">
        <f t="shared" si="77"/>
        <v>1849684</v>
      </c>
      <c r="Y386" s="21">
        <v>0</v>
      </c>
      <c r="Z386" s="19">
        <v>0</v>
      </c>
      <c r="AA386" s="4">
        <f t="shared" si="78"/>
        <v>1849684</v>
      </c>
      <c r="AB386" s="21"/>
      <c r="AC386" s="21"/>
      <c r="AD386" s="21">
        <v>0</v>
      </c>
      <c r="AE386" s="21"/>
      <c r="AF386" s="21"/>
      <c r="AG386" s="26">
        <v>0</v>
      </c>
      <c r="AH386" s="26"/>
      <c r="AI386" s="26"/>
      <c r="AJ386" s="50">
        <f t="shared" si="83"/>
        <v>1849684</v>
      </c>
      <c r="AK386" s="52" t="str">
        <f t="shared" si="79"/>
        <v xml:space="preserve"> </v>
      </c>
      <c r="AL386" s="52" t="str">
        <f t="shared" si="80"/>
        <v xml:space="preserve"> </v>
      </c>
    </row>
    <row r="387" spans="1:38" ht="15.95" customHeight="1">
      <c r="A387" s="34" t="s">
        <v>200</v>
      </c>
      <c r="B387" s="34" t="s">
        <v>661</v>
      </c>
      <c r="C387" s="34" t="s">
        <v>208</v>
      </c>
      <c r="D387" s="34" t="s">
        <v>668</v>
      </c>
      <c r="E387" s="18">
        <v>519.65</v>
      </c>
      <c r="F387" s="2">
        <f t="shared" si="81"/>
        <v>827282.79999999993</v>
      </c>
      <c r="G387" s="45">
        <v>257310.84</v>
      </c>
      <c r="H387" s="35">
        <v>40424</v>
      </c>
      <c r="I387" s="2">
        <f t="shared" si="70"/>
        <v>30318</v>
      </c>
      <c r="J387" s="35">
        <v>35031</v>
      </c>
      <c r="K387" s="35">
        <v>59376</v>
      </c>
      <c r="L387" s="35">
        <v>172013</v>
      </c>
      <c r="M387" s="35">
        <v>154922</v>
      </c>
      <c r="N387" s="2">
        <f t="shared" si="71"/>
        <v>708970.84</v>
      </c>
      <c r="O387" s="4">
        <f t="shared" si="72"/>
        <v>118312</v>
      </c>
      <c r="P387" s="35">
        <v>158</v>
      </c>
      <c r="Q387" s="35">
        <v>158</v>
      </c>
      <c r="R387" s="4">
        <f t="shared" si="73"/>
        <v>34700</v>
      </c>
      <c r="S387" s="6">
        <f t="shared" si="82"/>
        <v>37482.354500000001</v>
      </c>
      <c r="T387" s="43">
        <v>15043194</v>
      </c>
      <c r="U387" s="6">
        <f t="shared" si="74"/>
        <v>15043.194</v>
      </c>
      <c r="V387" s="6">
        <f t="shared" si="75"/>
        <v>22439.160500000002</v>
      </c>
      <c r="W387" s="4">
        <f t="shared" si="76"/>
        <v>448783</v>
      </c>
      <c r="X387" s="20">
        <f t="shared" si="77"/>
        <v>601795</v>
      </c>
      <c r="Y387" s="21">
        <v>0</v>
      </c>
      <c r="Z387" s="19">
        <v>0</v>
      </c>
      <c r="AA387" s="4">
        <f t="shared" si="78"/>
        <v>601795</v>
      </c>
      <c r="AB387" s="21"/>
      <c r="AC387" s="21"/>
      <c r="AD387" s="21">
        <v>0</v>
      </c>
      <c r="AE387" s="21"/>
      <c r="AF387" s="21"/>
      <c r="AG387" s="26">
        <v>0</v>
      </c>
      <c r="AH387" s="26"/>
      <c r="AI387" s="26"/>
      <c r="AJ387" s="50">
        <f t="shared" si="83"/>
        <v>601795</v>
      </c>
      <c r="AK387" s="52" t="str">
        <f t="shared" si="79"/>
        <v xml:space="preserve"> </v>
      </c>
      <c r="AL387" s="52" t="str">
        <f t="shared" si="80"/>
        <v xml:space="preserve"> </v>
      </c>
    </row>
    <row r="388" spans="1:38" ht="15.95" customHeight="1">
      <c r="A388" s="34" t="s">
        <v>200</v>
      </c>
      <c r="B388" s="34" t="s">
        <v>661</v>
      </c>
      <c r="C388" s="34" t="s">
        <v>17</v>
      </c>
      <c r="D388" s="34" t="s">
        <v>669</v>
      </c>
      <c r="E388" s="18">
        <v>727.39</v>
      </c>
      <c r="F388" s="2">
        <f t="shared" si="81"/>
        <v>1158004.8799999999</v>
      </c>
      <c r="G388" s="45">
        <v>367651.83</v>
      </c>
      <c r="H388" s="35">
        <v>73395</v>
      </c>
      <c r="I388" s="2">
        <f t="shared" si="70"/>
        <v>55046.25</v>
      </c>
      <c r="J388" s="35">
        <v>63659</v>
      </c>
      <c r="K388" s="35">
        <v>107847</v>
      </c>
      <c r="L388" s="35">
        <v>257028</v>
      </c>
      <c r="M388" s="35">
        <v>90575</v>
      </c>
      <c r="N388" s="2">
        <f t="shared" si="71"/>
        <v>941807.08000000007</v>
      </c>
      <c r="O388" s="4">
        <f t="shared" si="72"/>
        <v>216198</v>
      </c>
      <c r="P388" s="35">
        <v>190</v>
      </c>
      <c r="Q388" s="35">
        <v>97</v>
      </c>
      <c r="R388" s="4">
        <f t="shared" si="73"/>
        <v>25618</v>
      </c>
      <c r="S388" s="6">
        <f t="shared" si="82"/>
        <v>52466.640700000004</v>
      </c>
      <c r="T388" s="43">
        <v>22067937</v>
      </c>
      <c r="U388" s="6">
        <f t="shared" si="74"/>
        <v>22067.937000000002</v>
      </c>
      <c r="V388" s="6">
        <f t="shared" si="75"/>
        <v>30398.703700000002</v>
      </c>
      <c r="W388" s="4">
        <f t="shared" ref="W388:W451" si="84">IF(V388&gt;0,ROUND(SUM(V388*$W$3),0),0)</f>
        <v>607974</v>
      </c>
      <c r="X388" s="20">
        <f t="shared" ref="X388:X451" si="85">SUM(O388+R388+W388)</f>
        <v>849790</v>
      </c>
      <c r="Y388" s="21">
        <v>0</v>
      </c>
      <c r="Z388" s="19">
        <v>0</v>
      </c>
      <c r="AA388" s="4">
        <f t="shared" ref="AA388:AA451" si="86">ROUND(X388+Z388,0)</f>
        <v>849790</v>
      </c>
      <c r="AB388" s="21"/>
      <c r="AC388" s="21"/>
      <c r="AD388" s="21">
        <v>0</v>
      </c>
      <c r="AE388" s="21"/>
      <c r="AF388" s="21"/>
      <c r="AG388" s="26">
        <v>0</v>
      </c>
      <c r="AH388" s="26"/>
      <c r="AI388" s="26"/>
      <c r="AJ388" s="50">
        <f t="shared" si="83"/>
        <v>849790</v>
      </c>
      <c r="AK388" s="52" t="str">
        <f t="shared" ref="AK388:AK451" si="87">IF(O388&gt;0," ",1)</f>
        <v xml:space="preserve"> </v>
      </c>
      <c r="AL388" s="52" t="str">
        <f t="shared" ref="AL388:AL451" si="88">IF(W388&gt;0," ",1)</f>
        <v xml:space="preserve"> </v>
      </c>
    </row>
    <row r="389" spans="1:38" ht="15.95" customHeight="1">
      <c r="A389" s="34" t="s">
        <v>200</v>
      </c>
      <c r="B389" s="34" t="s">
        <v>661</v>
      </c>
      <c r="C389" s="34" t="s">
        <v>238</v>
      </c>
      <c r="D389" s="34" t="s">
        <v>670</v>
      </c>
      <c r="E389" s="18">
        <v>225.65</v>
      </c>
      <c r="F389" s="2">
        <f t="shared" ref="F389:F452" si="89">SUM(E389*$F$3)</f>
        <v>359234.8</v>
      </c>
      <c r="G389" s="45">
        <v>162930.32</v>
      </c>
      <c r="H389" s="35">
        <v>19639</v>
      </c>
      <c r="I389" s="2">
        <f t="shared" si="70"/>
        <v>14729.25</v>
      </c>
      <c r="J389" s="35">
        <v>17034</v>
      </c>
      <c r="K389" s="35">
        <v>28857</v>
      </c>
      <c r="L389" s="35">
        <v>109144</v>
      </c>
      <c r="M389" s="35">
        <v>51602</v>
      </c>
      <c r="N389" s="2">
        <f t="shared" si="71"/>
        <v>384296.57</v>
      </c>
      <c r="O389" s="4">
        <f t="shared" si="72"/>
        <v>0</v>
      </c>
      <c r="P389" s="35">
        <v>44</v>
      </c>
      <c r="Q389" s="35">
        <v>145</v>
      </c>
      <c r="R389" s="4">
        <f t="shared" si="73"/>
        <v>8868</v>
      </c>
      <c r="S389" s="6">
        <f t="shared" ref="S389:S452" si="90">ROUND(SUM(E389*$S$3),4)</f>
        <v>16276.1345</v>
      </c>
      <c r="T389" s="43">
        <v>9472693</v>
      </c>
      <c r="U389" s="6">
        <f t="shared" si="74"/>
        <v>9472.6929999999993</v>
      </c>
      <c r="V389" s="6">
        <f t="shared" si="75"/>
        <v>6803.4415000000008</v>
      </c>
      <c r="W389" s="4">
        <f t="shared" si="84"/>
        <v>136069</v>
      </c>
      <c r="X389" s="20">
        <f t="shared" si="85"/>
        <v>144937</v>
      </c>
      <c r="Y389" s="21">
        <v>0</v>
      </c>
      <c r="Z389" s="19">
        <v>0</v>
      </c>
      <c r="AA389" s="4">
        <f t="shared" si="86"/>
        <v>144937</v>
      </c>
      <c r="AB389" s="21"/>
      <c r="AC389" s="21"/>
      <c r="AD389" s="21">
        <v>0</v>
      </c>
      <c r="AE389" s="21"/>
      <c r="AF389" s="21"/>
      <c r="AG389" s="26">
        <v>0</v>
      </c>
      <c r="AH389" s="26"/>
      <c r="AI389" s="26"/>
      <c r="AJ389" s="50">
        <f t="shared" si="83"/>
        <v>144937</v>
      </c>
      <c r="AK389" s="52">
        <f t="shared" si="87"/>
        <v>1</v>
      </c>
      <c r="AL389" s="52" t="str">
        <f t="shared" si="88"/>
        <v xml:space="preserve"> </v>
      </c>
    </row>
    <row r="390" spans="1:38" ht="15.95" customHeight="1">
      <c r="A390" s="34" t="s">
        <v>200</v>
      </c>
      <c r="B390" s="34" t="s">
        <v>661</v>
      </c>
      <c r="C390" s="34" t="s">
        <v>82</v>
      </c>
      <c r="D390" s="34" t="s">
        <v>671</v>
      </c>
      <c r="E390" s="18">
        <v>979.67</v>
      </c>
      <c r="F390" s="2">
        <f t="shared" si="89"/>
        <v>1559634.64</v>
      </c>
      <c r="G390" s="45">
        <v>355975.1</v>
      </c>
      <c r="H390" s="35">
        <v>101150</v>
      </c>
      <c r="I390" s="2">
        <f t="shared" si="70"/>
        <v>75862.5</v>
      </c>
      <c r="J390" s="35">
        <v>87751</v>
      </c>
      <c r="K390" s="35">
        <v>148645</v>
      </c>
      <c r="L390" s="35">
        <v>388235</v>
      </c>
      <c r="M390" s="35">
        <v>161401</v>
      </c>
      <c r="N390" s="2">
        <f t="shared" ref="N390:N453" si="91">SUM(G390+I390+J390+K390+L390+M390)</f>
        <v>1217869.6000000001</v>
      </c>
      <c r="O390" s="4">
        <f t="shared" ref="O390:O453" si="92">IF(F390&gt;N390,ROUND(SUM(F390-N390),0),0)</f>
        <v>341765</v>
      </c>
      <c r="P390" s="35">
        <v>305</v>
      </c>
      <c r="Q390" s="35">
        <v>90</v>
      </c>
      <c r="R390" s="4">
        <f t="shared" si="73"/>
        <v>38156</v>
      </c>
      <c r="S390" s="6">
        <f t="shared" si="90"/>
        <v>70663.597099999999</v>
      </c>
      <c r="T390" s="43">
        <v>21444283</v>
      </c>
      <c r="U390" s="6">
        <f t="shared" si="74"/>
        <v>21444.282999999999</v>
      </c>
      <c r="V390" s="6">
        <f t="shared" si="75"/>
        <v>49219.314100000003</v>
      </c>
      <c r="W390" s="4">
        <f t="shared" si="84"/>
        <v>984386</v>
      </c>
      <c r="X390" s="20">
        <f t="shared" si="85"/>
        <v>1364307</v>
      </c>
      <c r="Y390" s="21">
        <v>0</v>
      </c>
      <c r="Z390" s="19">
        <v>0</v>
      </c>
      <c r="AA390" s="4">
        <f t="shared" si="86"/>
        <v>1364307</v>
      </c>
      <c r="AB390" s="21"/>
      <c r="AC390" s="21"/>
      <c r="AD390" s="21">
        <v>0</v>
      </c>
      <c r="AE390" s="21"/>
      <c r="AF390" s="21"/>
      <c r="AG390" s="26">
        <v>0</v>
      </c>
      <c r="AH390" s="26"/>
      <c r="AI390" s="26"/>
      <c r="AJ390" s="50">
        <f t="shared" si="83"/>
        <v>1364307</v>
      </c>
      <c r="AK390" s="52" t="str">
        <f t="shared" si="87"/>
        <v xml:space="preserve"> </v>
      </c>
      <c r="AL390" s="52" t="str">
        <f t="shared" si="88"/>
        <v xml:space="preserve"> </v>
      </c>
    </row>
    <row r="391" spans="1:38" ht="15.95" customHeight="1">
      <c r="A391" s="34" t="s">
        <v>200</v>
      </c>
      <c r="B391" s="34" t="s">
        <v>661</v>
      </c>
      <c r="C391" s="34" t="s">
        <v>217</v>
      </c>
      <c r="D391" s="34" t="s">
        <v>672</v>
      </c>
      <c r="E391" s="18">
        <v>559.71</v>
      </c>
      <c r="F391" s="2">
        <f t="shared" si="89"/>
        <v>891058.32000000007</v>
      </c>
      <c r="G391" s="45">
        <v>244126.47</v>
      </c>
      <c r="H391" s="35">
        <v>52874</v>
      </c>
      <c r="I391" s="2">
        <f t="shared" si="70"/>
        <v>39655.5</v>
      </c>
      <c r="J391" s="35">
        <v>45922</v>
      </c>
      <c r="K391" s="35">
        <v>77741</v>
      </c>
      <c r="L391" s="35">
        <v>204018</v>
      </c>
      <c r="M391" s="35">
        <v>33684</v>
      </c>
      <c r="N391" s="2">
        <f t="shared" si="91"/>
        <v>645146.97</v>
      </c>
      <c r="O391" s="4">
        <f t="shared" si="92"/>
        <v>245911</v>
      </c>
      <c r="P391" s="35">
        <v>302</v>
      </c>
      <c r="Q391" s="35">
        <v>77</v>
      </c>
      <c r="R391" s="4">
        <f t="shared" si="73"/>
        <v>32323</v>
      </c>
      <c r="S391" s="6">
        <f t="shared" si="90"/>
        <v>40371.882299999997</v>
      </c>
      <c r="T391" s="43">
        <v>14831499</v>
      </c>
      <c r="U391" s="6">
        <f t="shared" si="74"/>
        <v>14831.499</v>
      </c>
      <c r="V391" s="6">
        <f t="shared" si="75"/>
        <v>25540.383299999998</v>
      </c>
      <c r="W391" s="4">
        <f t="shared" si="84"/>
        <v>510808</v>
      </c>
      <c r="X391" s="20">
        <f t="shared" si="85"/>
        <v>789042</v>
      </c>
      <c r="Y391" s="21">
        <v>0</v>
      </c>
      <c r="Z391" s="19">
        <v>0</v>
      </c>
      <c r="AA391" s="4">
        <f t="shared" si="86"/>
        <v>789042</v>
      </c>
      <c r="AB391" s="21"/>
      <c r="AC391" s="21"/>
      <c r="AD391" s="21">
        <v>0</v>
      </c>
      <c r="AE391" s="21"/>
      <c r="AF391" s="21"/>
      <c r="AG391" s="26">
        <v>0</v>
      </c>
      <c r="AH391" s="26"/>
      <c r="AI391" s="26"/>
      <c r="AJ391" s="50">
        <f t="shared" ref="AJ391:AJ454" si="93">SUM(AA391-AB391-AC391-AD391-AE391-AF391+AG391-AH391+AI391)</f>
        <v>789042</v>
      </c>
      <c r="AK391" s="52" t="str">
        <f t="shared" si="87"/>
        <v xml:space="preserve"> </v>
      </c>
      <c r="AL391" s="52" t="str">
        <f t="shared" si="88"/>
        <v xml:space="preserve"> </v>
      </c>
    </row>
    <row r="392" spans="1:38" ht="15.95" customHeight="1">
      <c r="A392" s="34" t="s">
        <v>200</v>
      </c>
      <c r="B392" s="34" t="s">
        <v>661</v>
      </c>
      <c r="C392" s="34" t="s">
        <v>59</v>
      </c>
      <c r="D392" s="34" t="s">
        <v>673</v>
      </c>
      <c r="E392" s="18">
        <v>916.03</v>
      </c>
      <c r="F392" s="2">
        <f t="shared" si="89"/>
        <v>1458319.76</v>
      </c>
      <c r="G392" s="45">
        <v>265343.34999999998</v>
      </c>
      <c r="H392" s="35">
        <v>71124</v>
      </c>
      <c r="I392" s="2">
        <f t="shared" si="70"/>
        <v>53343</v>
      </c>
      <c r="J392" s="35">
        <v>61663</v>
      </c>
      <c r="K392" s="35">
        <v>104489</v>
      </c>
      <c r="L392" s="35">
        <v>281340</v>
      </c>
      <c r="M392" s="35">
        <v>224176</v>
      </c>
      <c r="N392" s="2">
        <f t="shared" si="91"/>
        <v>990354.35</v>
      </c>
      <c r="O392" s="4">
        <f t="shared" si="92"/>
        <v>467965</v>
      </c>
      <c r="P392" s="35">
        <v>232</v>
      </c>
      <c r="Q392" s="35">
        <v>119</v>
      </c>
      <c r="R392" s="4">
        <f t="shared" ref="R392:R457" si="94">ROUND(SUM(P392*Q392*1.39),0)</f>
        <v>38375</v>
      </c>
      <c r="S392" s="6">
        <f t="shared" si="90"/>
        <v>66073.243900000001</v>
      </c>
      <c r="T392" s="43">
        <v>15915327</v>
      </c>
      <c r="U392" s="6">
        <f t="shared" si="74"/>
        <v>15915.326999999999</v>
      </c>
      <c r="V392" s="6">
        <f t="shared" si="75"/>
        <v>50157.916900000004</v>
      </c>
      <c r="W392" s="4">
        <f t="shared" si="84"/>
        <v>1003158</v>
      </c>
      <c r="X392" s="20">
        <f t="shared" si="85"/>
        <v>1509498</v>
      </c>
      <c r="Y392" s="21">
        <v>0</v>
      </c>
      <c r="Z392" s="19">
        <v>0</v>
      </c>
      <c r="AA392" s="4">
        <f t="shared" si="86"/>
        <v>1509498</v>
      </c>
      <c r="AB392" s="21"/>
      <c r="AC392" s="21"/>
      <c r="AD392" s="21">
        <v>0</v>
      </c>
      <c r="AE392" s="21"/>
      <c r="AF392" s="21"/>
      <c r="AG392" s="26">
        <v>0</v>
      </c>
      <c r="AH392" s="26"/>
      <c r="AI392" s="26"/>
      <c r="AJ392" s="50">
        <f t="shared" si="93"/>
        <v>1509498</v>
      </c>
      <c r="AK392" s="52" t="str">
        <f t="shared" si="87"/>
        <v xml:space="preserve"> </v>
      </c>
      <c r="AL392" s="52" t="str">
        <f t="shared" si="88"/>
        <v xml:space="preserve"> </v>
      </c>
    </row>
    <row r="393" spans="1:38" ht="15.95" customHeight="1">
      <c r="A393" s="34" t="s">
        <v>70</v>
      </c>
      <c r="B393" s="34" t="s">
        <v>674</v>
      </c>
      <c r="C393" s="34" t="s">
        <v>109</v>
      </c>
      <c r="D393" s="34" t="s">
        <v>675</v>
      </c>
      <c r="E393" s="18">
        <v>170.84</v>
      </c>
      <c r="F393" s="2">
        <f t="shared" si="89"/>
        <v>271977.28000000003</v>
      </c>
      <c r="G393" s="45">
        <v>97228.31</v>
      </c>
      <c r="H393" s="35">
        <v>11821</v>
      </c>
      <c r="I393" s="2">
        <f t="shared" ref="I393:I458" si="95">ROUND(H393*0.75,2)</f>
        <v>8865.75</v>
      </c>
      <c r="J393" s="35">
        <v>15037</v>
      </c>
      <c r="K393" s="35">
        <v>0</v>
      </c>
      <c r="L393" s="35">
        <v>0</v>
      </c>
      <c r="M393" s="35">
        <v>15792</v>
      </c>
      <c r="N393" s="2">
        <f t="shared" si="91"/>
        <v>136923.06</v>
      </c>
      <c r="O393" s="4">
        <f t="shared" si="92"/>
        <v>135054</v>
      </c>
      <c r="P393" s="35">
        <v>84</v>
      </c>
      <c r="Q393" s="35">
        <v>81</v>
      </c>
      <c r="R393" s="4">
        <f t="shared" si="94"/>
        <v>9458</v>
      </c>
      <c r="S393" s="6">
        <f t="shared" si="90"/>
        <v>12322.689200000001</v>
      </c>
      <c r="T393" s="43">
        <v>5886823</v>
      </c>
      <c r="U393" s="6">
        <f t="shared" ref="U393:U458" si="96">ROUND(T393/1000,4)</f>
        <v>5886.8230000000003</v>
      </c>
      <c r="V393" s="6">
        <f t="shared" ref="V393:V458" si="97">IF(S393-U393&lt;0,0,S393-U393)</f>
        <v>6435.8662000000004</v>
      </c>
      <c r="W393" s="4">
        <f t="shared" si="84"/>
        <v>128717</v>
      </c>
      <c r="X393" s="20">
        <f t="shared" si="85"/>
        <v>273229</v>
      </c>
      <c r="Y393" s="21">
        <v>0</v>
      </c>
      <c r="Z393" s="19">
        <v>0</v>
      </c>
      <c r="AA393" s="4">
        <f t="shared" si="86"/>
        <v>273229</v>
      </c>
      <c r="AB393" s="21"/>
      <c r="AC393" s="21"/>
      <c r="AD393" s="21">
        <v>0</v>
      </c>
      <c r="AE393" s="21"/>
      <c r="AF393" s="21"/>
      <c r="AG393" s="26">
        <v>0</v>
      </c>
      <c r="AH393" s="26"/>
      <c r="AI393" s="26"/>
      <c r="AJ393" s="50">
        <f t="shared" si="93"/>
        <v>273229</v>
      </c>
      <c r="AK393" s="52" t="str">
        <f t="shared" si="87"/>
        <v xml:space="preserve"> </v>
      </c>
      <c r="AL393" s="52" t="str">
        <f t="shared" si="88"/>
        <v xml:space="preserve"> </v>
      </c>
    </row>
    <row r="394" spans="1:38" ht="15.95" customHeight="1">
      <c r="A394" s="34" t="s">
        <v>70</v>
      </c>
      <c r="B394" s="34" t="s">
        <v>674</v>
      </c>
      <c r="C394" s="34" t="s">
        <v>51</v>
      </c>
      <c r="D394" s="34" t="s">
        <v>676</v>
      </c>
      <c r="E394" s="18">
        <v>1245.0999999999999</v>
      </c>
      <c r="F394" s="2">
        <f t="shared" si="89"/>
        <v>1982199.2</v>
      </c>
      <c r="G394" s="45">
        <v>278595.03000000003</v>
      </c>
      <c r="H394" s="35">
        <v>88835</v>
      </c>
      <c r="I394" s="2">
        <f t="shared" si="95"/>
        <v>66626.25</v>
      </c>
      <c r="J394" s="35">
        <v>113822</v>
      </c>
      <c r="K394" s="35">
        <v>0</v>
      </c>
      <c r="L394" s="35">
        <v>290699</v>
      </c>
      <c r="M394" s="35">
        <v>108578</v>
      </c>
      <c r="N394" s="2">
        <f t="shared" si="91"/>
        <v>858320.28</v>
      </c>
      <c r="O394" s="4">
        <f t="shared" si="92"/>
        <v>1123879</v>
      </c>
      <c r="P394" s="35">
        <v>688</v>
      </c>
      <c r="Q394" s="35">
        <v>55</v>
      </c>
      <c r="R394" s="4">
        <f t="shared" si="94"/>
        <v>52598</v>
      </c>
      <c r="S394" s="6">
        <f t="shared" si="90"/>
        <v>89809.062999999995</v>
      </c>
      <c r="T394" s="43">
        <v>16925579</v>
      </c>
      <c r="U394" s="6">
        <f t="shared" si="96"/>
        <v>16925.579000000002</v>
      </c>
      <c r="V394" s="6">
        <f t="shared" si="97"/>
        <v>72883.483999999997</v>
      </c>
      <c r="W394" s="4">
        <f t="shared" si="84"/>
        <v>1457670</v>
      </c>
      <c r="X394" s="20">
        <f t="shared" si="85"/>
        <v>2634147</v>
      </c>
      <c r="Y394" s="21">
        <v>0</v>
      </c>
      <c r="Z394" s="19">
        <v>0</v>
      </c>
      <c r="AA394" s="4">
        <f t="shared" si="86"/>
        <v>2634147</v>
      </c>
      <c r="AB394" s="21"/>
      <c r="AC394" s="21"/>
      <c r="AD394" s="21">
        <v>0</v>
      </c>
      <c r="AE394" s="21"/>
      <c r="AF394" s="21"/>
      <c r="AG394" s="26">
        <v>0</v>
      </c>
      <c r="AH394" s="26"/>
      <c r="AI394" s="26"/>
      <c r="AJ394" s="50">
        <f t="shared" si="93"/>
        <v>2634147</v>
      </c>
      <c r="AK394" s="52" t="str">
        <f t="shared" si="87"/>
        <v xml:space="preserve"> </v>
      </c>
      <c r="AL394" s="52" t="str">
        <f t="shared" si="88"/>
        <v xml:space="preserve"> </v>
      </c>
    </row>
    <row r="395" spans="1:38" ht="15.95" customHeight="1">
      <c r="A395" s="34" t="s">
        <v>70</v>
      </c>
      <c r="B395" s="34" t="s">
        <v>674</v>
      </c>
      <c r="C395" s="34" t="s">
        <v>38</v>
      </c>
      <c r="D395" s="34" t="s">
        <v>677</v>
      </c>
      <c r="E395" s="18">
        <v>1016.82</v>
      </c>
      <c r="F395" s="2">
        <f t="shared" si="89"/>
        <v>1618777.4400000002</v>
      </c>
      <c r="G395" s="45">
        <v>244681.38</v>
      </c>
      <c r="H395" s="35">
        <v>69106</v>
      </c>
      <c r="I395" s="2">
        <f t="shared" si="95"/>
        <v>51829.5</v>
      </c>
      <c r="J395" s="35">
        <v>87954</v>
      </c>
      <c r="K395" s="35">
        <v>0</v>
      </c>
      <c r="L395" s="35">
        <v>320955</v>
      </c>
      <c r="M395" s="35">
        <v>31604</v>
      </c>
      <c r="N395" s="2">
        <f t="shared" si="91"/>
        <v>737023.88</v>
      </c>
      <c r="O395" s="4">
        <f t="shared" si="92"/>
        <v>881754</v>
      </c>
      <c r="P395" s="35">
        <v>446</v>
      </c>
      <c r="Q395" s="35">
        <v>57</v>
      </c>
      <c r="R395" s="4">
        <f t="shared" si="94"/>
        <v>35337</v>
      </c>
      <c r="S395" s="6">
        <f t="shared" si="90"/>
        <v>73343.226599999995</v>
      </c>
      <c r="T395" s="43">
        <v>15505791</v>
      </c>
      <c r="U395" s="6">
        <f t="shared" si="96"/>
        <v>15505.790999999999</v>
      </c>
      <c r="V395" s="6">
        <f t="shared" si="97"/>
        <v>57837.435599999997</v>
      </c>
      <c r="W395" s="4">
        <f t="shared" si="84"/>
        <v>1156749</v>
      </c>
      <c r="X395" s="20">
        <f t="shared" si="85"/>
        <v>2073840</v>
      </c>
      <c r="Y395" s="21">
        <v>0</v>
      </c>
      <c r="Z395" s="19">
        <v>0</v>
      </c>
      <c r="AA395" s="4">
        <f t="shared" si="86"/>
        <v>2073840</v>
      </c>
      <c r="AB395" s="21"/>
      <c r="AC395" s="21"/>
      <c r="AD395" s="21">
        <v>0</v>
      </c>
      <c r="AE395" s="21"/>
      <c r="AF395" s="21"/>
      <c r="AG395" s="26">
        <v>0</v>
      </c>
      <c r="AH395" s="26"/>
      <c r="AI395" s="26"/>
      <c r="AJ395" s="50">
        <f t="shared" si="93"/>
        <v>2073840</v>
      </c>
      <c r="AK395" s="52" t="str">
        <f t="shared" si="87"/>
        <v xml:space="preserve"> </v>
      </c>
      <c r="AL395" s="52" t="str">
        <f t="shared" si="88"/>
        <v xml:space="preserve"> </v>
      </c>
    </row>
    <row r="396" spans="1:38" ht="15.95" customHeight="1">
      <c r="A396" s="34" t="s">
        <v>70</v>
      </c>
      <c r="B396" s="34" t="s">
        <v>674</v>
      </c>
      <c r="C396" s="34" t="s">
        <v>39</v>
      </c>
      <c r="D396" s="34" t="s">
        <v>678</v>
      </c>
      <c r="E396" s="18">
        <v>1517.65</v>
      </c>
      <c r="F396" s="2">
        <f t="shared" si="89"/>
        <v>2416098.8000000003</v>
      </c>
      <c r="G396" s="45">
        <v>326716.90000000002</v>
      </c>
      <c r="H396" s="35">
        <v>99712</v>
      </c>
      <c r="I396" s="2">
        <f t="shared" si="95"/>
        <v>74784</v>
      </c>
      <c r="J396" s="35">
        <v>128445</v>
      </c>
      <c r="K396" s="35">
        <v>0</v>
      </c>
      <c r="L396" s="35">
        <v>424636</v>
      </c>
      <c r="M396" s="35">
        <v>36635</v>
      </c>
      <c r="N396" s="2">
        <f t="shared" si="91"/>
        <v>991216.9</v>
      </c>
      <c r="O396" s="4">
        <f t="shared" si="92"/>
        <v>1424882</v>
      </c>
      <c r="P396" s="35">
        <v>405</v>
      </c>
      <c r="Q396" s="35">
        <v>51</v>
      </c>
      <c r="R396" s="4">
        <f t="shared" si="94"/>
        <v>28710</v>
      </c>
      <c r="S396" s="6">
        <f t="shared" si="90"/>
        <v>109468.09450000001</v>
      </c>
      <c r="T396" s="43">
        <v>20997230</v>
      </c>
      <c r="U396" s="6">
        <f t="shared" si="96"/>
        <v>20997.23</v>
      </c>
      <c r="V396" s="6">
        <f t="shared" si="97"/>
        <v>88470.864500000011</v>
      </c>
      <c r="W396" s="4">
        <f t="shared" si="84"/>
        <v>1769417</v>
      </c>
      <c r="X396" s="20">
        <f t="shared" si="85"/>
        <v>3223009</v>
      </c>
      <c r="Y396" s="21">
        <v>0</v>
      </c>
      <c r="Z396" s="19">
        <v>0</v>
      </c>
      <c r="AA396" s="4">
        <f t="shared" si="86"/>
        <v>3223009</v>
      </c>
      <c r="AB396" s="21"/>
      <c r="AC396" s="21"/>
      <c r="AD396" s="21">
        <v>0</v>
      </c>
      <c r="AE396" s="21"/>
      <c r="AF396" s="21"/>
      <c r="AG396" s="26">
        <v>0</v>
      </c>
      <c r="AH396" s="26"/>
      <c r="AI396" s="26"/>
      <c r="AJ396" s="50">
        <f t="shared" si="93"/>
        <v>3223009</v>
      </c>
      <c r="AK396" s="52" t="str">
        <f t="shared" si="87"/>
        <v xml:space="preserve"> </v>
      </c>
      <c r="AL396" s="52" t="str">
        <f t="shared" si="88"/>
        <v xml:space="preserve"> </v>
      </c>
    </row>
    <row r="397" spans="1:38" ht="15.95" customHeight="1">
      <c r="A397" s="34" t="s">
        <v>70</v>
      </c>
      <c r="B397" s="34" t="s">
        <v>674</v>
      </c>
      <c r="C397" s="34" t="s">
        <v>68</v>
      </c>
      <c r="D397" s="34" t="s">
        <v>679</v>
      </c>
      <c r="E397" s="18">
        <v>4054.15</v>
      </c>
      <c r="F397" s="2">
        <f t="shared" si="89"/>
        <v>6454206.7999999998</v>
      </c>
      <c r="G397" s="45">
        <v>838177.39</v>
      </c>
      <c r="H397" s="35">
        <v>283362</v>
      </c>
      <c r="I397" s="2">
        <f t="shared" si="95"/>
        <v>212521.5</v>
      </c>
      <c r="J397" s="35">
        <v>363932</v>
      </c>
      <c r="K397" s="35">
        <v>0</v>
      </c>
      <c r="L397" s="35">
        <v>1044970</v>
      </c>
      <c r="M397" s="35">
        <v>46460</v>
      </c>
      <c r="N397" s="2">
        <f t="shared" si="91"/>
        <v>2506060.89</v>
      </c>
      <c r="O397" s="4">
        <f t="shared" si="92"/>
        <v>3948146</v>
      </c>
      <c r="P397" s="35">
        <v>1281</v>
      </c>
      <c r="Q397" s="35">
        <v>33</v>
      </c>
      <c r="R397" s="4">
        <f t="shared" si="94"/>
        <v>58759</v>
      </c>
      <c r="S397" s="6">
        <f t="shared" si="90"/>
        <v>292425.8395</v>
      </c>
      <c r="T397" s="43">
        <v>53387095</v>
      </c>
      <c r="U397" s="6">
        <f t="shared" si="96"/>
        <v>53387.095000000001</v>
      </c>
      <c r="V397" s="6">
        <f t="shared" si="97"/>
        <v>239038.7445</v>
      </c>
      <c r="W397" s="4">
        <f t="shared" si="84"/>
        <v>4780775</v>
      </c>
      <c r="X397" s="20">
        <f t="shared" si="85"/>
        <v>8787680</v>
      </c>
      <c r="Y397" s="21">
        <v>0</v>
      </c>
      <c r="Z397" s="19">
        <v>0</v>
      </c>
      <c r="AA397" s="4">
        <f t="shared" si="86"/>
        <v>8787680</v>
      </c>
      <c r="AB397" s="21"/>
      <c r="AC397" s="21"/>
      <c r="AD397" s="21">
        <v>0</v>
      </c>
      <c r="AE397" s="21"/>
      <c r="AF397" s="21"/>
      <c r="AG397" s="26">
        <v>0</v>
      </c>
      <c r="AH397" s="26"/>
      <c r="AI397" s="26"/>
      <c r="AJ397" s="50">
        <f t="shared" si="93"/>
        <v>8787680</v>
      </c>
      <c r="AK397" s="52" t="str">
        <f t="shared" si="87"/>
        <v xml:space="preserve"> </v>
      </c>
      <c r="AL397" s="52" t="str">
        <f t="shared" si="88"/>
        <v xml:space="preserve"> </v>
      </c>
    </row>
    <row r="398" spans="1:38" ht="15.95" customHeight="1">
      <c r="A398" s="34" t="s">
        <v>70</v>
      </c>
      <c r="B398" s="34" t="s">
        <v>674</v>
      </c>
      <c r="C398" s="34" t="s">
        <v>88</v>
      </c>
      <c r="D398" s="34" t="s">
        <v>680</v>
      </c>
      <c r="E398" s="18">
        <v>979.6</v>
      </c>
      <c r="F398" s="2">
        <f t="shared" si="89"/>
        <v>1559523.2</v>
      </c>
      <c r="G398" s="45">
        <v>269161.01</v>
      </c>
      <c r="H398" s="35">
        <v>59183</v>
      </c>
      <c r="I398" s="2">
        <f t="shared" si="95"/>
        <v>44387.25</v>
      </c>
      <c r="J398" s="35">
        <v>76884</v>
      </c>
      <c r="K398" s="35">
        <v>0</v>
      </c>
      <c r="L398" s="35">
        <v>186062</v>
      </c>
      <c r="M398" s="35">
        <v>34649</v>
      </c>
      <c r="N398" s="2">
        <f t="shared" si="91"/>
        <v>611143.26</v>
      </c>
      <c r="O398" s="4">
        <f t="shared" si="92"/>
        <v>948380</v>
      </c>
      <c r="P398" s="35">
        <v>313</v>
      </c>
      <c r="Q398" s="35">
        <v>81</v>
      </c>
      <c r="R398" s="4">
        <f t="shared" si="94"/>
        <v>35241</v>
      </c>
      <c r="S398" s="6">
        <f t="shared" si="90"/>
        <v>70658.547999999995</v>
      </c>
      <c r="T398" s="43">
        <v>16704850</v>
      </c>
      <c r="U398" s="6">
        <f t="shared" si="96"/>
        <v>16704.849999999999</v>
      </c>
      <c r="V398" s="6">
        <f t="shared" si="97"/>
        <v>53953.697999999997</v>
      </c>
      <c r="W398" s="4">
        <f t="shared" si="84"/>
        <v>1079074</v>
      </c>
      <c r="X398" s="20">
        <f t="shared" si="85"/>
        <v>2062695</v>
      </c>
      <c r="Y398" s="21">
        <v>0</v>
      </c>
      <c r="Z398" s="19">
        <v>0</v>
      </c>
      <c r="AA398" s="4">
        <f t="shared" si="86"/>
        <v>2062695</v>
      </c>
      <c r="AB398" s="21"/>
      <c r="AC398" s="21"/>
      <c r="AD398" s="21">
        <v>0</v>
      </c>
      <c r="AE398" s="21"/>
      <c r="AF398" s="21"/>
      <c r="AG398" s="26">
        <v>0</v>
      </c>
      <c r="AH398" s="26"/>
      <c r="AI398" s="26"/>
      <c r="AJ398" s="50">
        <f t="shared" si="93"/>
        <v>2062695</v>
      </c>
      <c r="AK398" s="52" t="str">
        <f t="shared" si="87"/>
        <v xml:space="preserve"> </v>
      </c>
      <c r="AL398" s="52" t="str">
        <f t="shared" si="88"/>
        <v xml:space="preserve"> </v>
      </c>
    </row>
    <row r="399" spans="1:38" ht="15.95" customHeight="1">
      <c r="A399" s="34" t="s">
        <v>70</v>
      </c>
      <c r="B399" s="34" t="s">
        <v>674</v>
      </c>
      <c r="C399" s="34" t="s">
        <v>192</v>
      </c>
      <c r="D399" s="34" t="s">
        <v>681</v>
      </c>
      <c r="E399" s="18">
        <v>1056.82</v>
      </c>
      <c r="F399" s="2">
        <f t="shared" si="89"/>
        <v>1682457.44</v>
      </c>
      <c r="G399" s="45">
        <v>234889.84</v>
      </c>
      <c r="H399" s="35">
        <v>66508</v>
      </c>
      <c r="I399" s="2">
        <f t="shared" si="95"/>
        <v>49881</v>
      </c>
      <c r="J399" s="35">
        <v>85145</v>
      </c>
      <c r="K399" s="35">
        <v>0</v>
      </c>
      <c r="L399" s="35">
        <v>196193</v>
      </c>
      <c r="M399" s="35">
        <v>47270</v>
      </c>
      <c r="N399" s="2">
        <f t="shared" si="91"/>
        <v>613378.84</v>
      </c>
      <c r="O399" s="4">
        <f t="shared" si="92"/>
        <v>1069079</v>
      </c>
      <c r="P399" s="35">
        <v>454</v>
      </c>
      <c r="Q399" s="35">
        <v>55</v>
      </c>
      <c r="R399" s="4">
        <f t="shared" si="94"/>
        <v>34708</v>
      </c>
      <c r="S399" s="6">
        <f t="shared" si="90"/>
        <v>76228.426600000006</v>
      </c>
      <c r="T399" s="43">
        <v>14644005</v>
      </c>
      <c r="U399" s="6">
        <f t="shared" si="96"/>
        <v>14644.004999999999</v>
      </c>
      <c r="V399" s="6">
        <f t="shared" si="97"/>
        <v>61584.421600000009</v>
      </c>
      <c r="W399" s="4">
        <f t="shared" si="84"/>
        <v>1231688</v>
      </c>
      <c r="X399" s="20">
        <f t="shared" si="85"/>
        <v>2335475</v>
      </c>
      <c r="Y399" s="21">
        <v>0</v>
      </c>
      <c r="Z399" s="19">
        <v>0</v>
      </c>
      <c r="AA399" s="4">
        <f t="shared" si="86"/>
        <v>2335475</v>
      </c>
      <c r="AB399" s="21"/>
      <c r="AC399" s="21"/>
      <c r="AD399" s="21">
        <v>0</v>
      </c>
      <c r="AE399" s="21"/>
      <c r="AF399" s="21"/>
      <c r="AG399" s="26">
        <v>0</v>
      </c>
      <c r="AH399" s="26"/>
      <c r="AI399" s="26"/>
      <c r="AJ399" s="50">
        <f t="shared" si="93"/>
        <v>2335475</v>
      </c>
      <c r="AK399" s="52" t="str">
        <f t="shared" si="87"/>
        <v xml:space="preserve"> </v>
      </c>
      <c r="AL399" s="52" t="str">
        <f t="shared" si="88"/>
        <v xml:space="preserve"> </v>
      </c>
    </row>
    <row r="400" spans="1:38" ht="15.95" customHeight="1">
      <c r="A400" s="34" t="s">
        <v>132</v>
      </c>
      <c r="B400" s="34" t="s">
        <v>682</v>
      </c>
      <c r="C400" s="34" t="s">
        <v>134</v>
      </c>
      <c r="D400" s="34" t="s">
        <v>683</v>
      </c>
      <c r="E400" s="18">
        <v>358.31</v>
      </c>
      <c r="F400" s="2">
        <f t="shared" si="89"/>
        <v>570429.52</v>
      </c>
      <c r="G400" s="45">
        <v>87079.03</v>
      </c>
      <c r="H400" s="35">
        <v>23592</v>
      </c>
      <c r="I400" s="2">
        <f t="shared" si="95"/>
        <v>17694</v>
      </c>
      <c r="J400" s="35">
        <v>28785</v>
      </c>
      <c r="K400" s="35">
        <v>0</v>
      </c>
      <c r="L400" s="35">
        <v>0</v>
      </c>
      <c r="M400" s="35">
        <v>15300</v>
      </c>
      <c r="N400" s="2">
        <f t="shared" si="91"/>
        <v>148858.03</v>
      </c>
      <c r="O400" s="4">
        <f t="shared" si="92"/>
        <v>421571</v>
      </c>
      <c r="P400" s="35">
        <v>194</v>
      </c>
      <c r="Q400" s="35">
        <v>48</v>
      </c>
      <c r="R400" s="4">
        <f t="shared" si="94"/>
        <v>12944</v>
      </c>
      <c r="S400" s="6">
        <f t="shared" si="90"/>
        <v>25844.900300000001</v>
      </c>
      <c r="T400" s="43">
        <v>5382738</v>
      </c>
      <c r="U400" s="6">
        <f t="shared" si="96"/>
        <v>5382.7380000000003</v>
      </c>
      <c r="V400" s="6">
        <f t="shared" si="97"/>
        <v>20462.1623</v>
      </c>
      <c r="W400" s="4">
        <f t="shared" si="84"/>
        <v>409243</v>
      </c>
      <c r="X400" s="20">
        <f t="shared" si="85"/>
        <v>843758</v>
      </c>
      <c r="Y400" s="21">
        <v>0</v>
      </c>
      <c r="Z400" s="19">
        <v>0</v>
      </c>
      <c r="AA400" s="4">
        <f t="shared" si="86"/>
        <v>843758</v>
      </c>
      <c r="AB400" s="21"/>
      <c r="AC400" s="21"/>
      <c r="AD400" s="21">
        <v>0</v>
      </c>
      <c r="AE400" s="21"/>
      <c r="AF400" s="21"/>
      <c r="AG400" s="26">
        <v>0</v>
      </c>
      <c r="AH400" s="26"/>
      <c r="AI400" s="26"/>
      <c r="AJ400" s="50">
        <f t="shared" si="93"/>
        <v>843758</v>
      </c>
      <c r="AK400" s="52" t="str">
        <f t="shared" si="87"/>
        <v xml:space="preserve"> </v>
      </c>
      <c r="AL400" s="52" t="str">
        <f t="shared" si="88"/>
        <v xml:space="preserve"> </v>
      </c>
    </row>
    <row r="401" spans="1:38" ht="15.95" customHeight="1">
      <c r="A401" s="34" t="s">
        <v>132</v>
      </c>
      <c r="B401" s="34" t="s">
        <v>682</v>
      </c>
      <c r="C401" s="34" t="s">
        <v>51</v>
      </c>
      <c r="D401" s="34" t="s">
        <v>684</v>
      </c>
      <c r="E401" s="18">
        <v>1299.75</v>
      </c>
      <c r="F401" s="2">
        <f t="shared" si="89"/>
        <v>2069202</v>
      </c>
      <c r="G401" s="45">
        <v>440094.79000000004</v>
      </c>
      <c r="H401" s="35">
        <v>92461</v>
      </c>
      <c r="I401" s="2">
        <f t="shared" si="95"/>
        <v>69345.75</v>
      </c>
      <c r="J401" s="35">
        <v>112795</v>
      </c>
      <c r="K401" s="35">
        <v>118382</v>
      </c>
      <c r="L401" s="35">
        <v>351545</v>
      </c>
      <c r="M401" s="35">
        <v>122795</v>
      </c>
      <c r="N401" s="2">
        <f t="shared" si="91"/>
        <v>1214957.54</v>
      </c>
      <c r="O401" s="4">
        <f t="shared" si="92"/>
        <v>854244</v>
      </c>
      <c r="P401" s="35">
        <v>488</v>
      </c>
      <c r="Q401" s="35">
        <v>88</v>
      </c>
      <c r="R401" s="4">
        <f t="shared" si="94"/>
        <v>59692</v>
      </c>
      <c r="S401" s="6">
        <f t="shared" si="90"/>
        <v>93750.967499999999</v>
      </c>
      <c r="T401" s="43">
        <v>24808049</v>
      </c>
      <c r="U401" s="6">
        <f t="shared" si="96"/>
        <v>24808.048999999999</v>
      </c>
      <c r="V401" s="6">
        <f t="shared" si="97"/>
        <v>68942.9185</v>
      </c>
      <c r="W401" s="4">
        <f t="shared" si="84"/>
        <v>1378858</v>
      </c>
      <c r="X401" s="20">
        <f t="shared" si="85"/>
        <v>2292794</v>
      </c>
      <c r="Y401" s="21">
        <v>0</v>
      </c>
      <c r="Z401" s="19">
        <v>0</v>
      </c>
      <c r="AA401" s="4">
        <f t="shared" si="86"/>
        <v>2292794</v>
      </c>
      <c r="AB401" s="21"/>
      <c r="AC401" s="21"/>
      <c r="AD401" s="21">
        <v>0</v>
      </c>
      <c r="AE401" s="21"/>
      <c r="AF401" s="21"/>
      <c r="AG401" s="26">
        <v>0</v>
      </c>
      <c r="AH401" s="26"/>
      <c r="AI401" s="26"/>
      <c r="AJ401" s="50">
        <f t="shared" si="93"/>
        <v>2292794</v>
      </c>
      <c r="AK401" s="52" t="str">
        <f t="shared" si="87"/>
        <v xml:space="preserve"> </v>
      </c>
      <c r="AL401" s="52" t="str">
        <f t="shared" si="88"/>
        <v xml:space="preserve"> </v>
      </c>
    </row>
    <row r="402" spans="1:38" ht="15.95" customHeight="1">
      <c r="A402" s="34" t="s">
        <v>132</v>
      </c>
      <c r="B402" s="34" t="s">
        <v>682</v>
      </c>
      <c r="C402" s="34" t="s">
        <v>191</v>
      </c>
      <c r="D402" s="34" t="s">
        <v>685</v>
      </c>
      <c r="E402" s="18">
        <v>2669.38</v>
      </c>
      <c r="F402" s="2">
        <f t="shared" si="89"/>
        <v>4249652.96</v>
      </c>
      <c r="G402" s="45">
        <v>797946.66</v>
      </c>
      <c r="H402" s="35">
        <v>192124</v>
      </c>
      <c r="I402" s="2">
        <f t="shared" si="95"/>
        <v>144093</v>
      </c>
      <c r="J402" s="35">
        <v>233806</v>
      </c>
      <c r="K402" s="35">
        <v>247373</v>
      </c>
      <c r="L402" s="35">
        <v>708904</v>
      </c>
      <c r="M402" s="35">
        <v>330060</v>
      </c>
      <c r="N402" s="2">
        <f t="shared" si="91"/>
        <v>2462182.66</v>
      </c>
      <c r="O402" s="4">
        <f t="shared" si="92"/>
        <v>1787470</v>
      </c>
      <c r="P402" s="35">
        <v>1097</v>
      </c>
      <c r="Q402" s="35">
        <v>55</v>
      </c>
      <c r="R402" s="4">
        <f t="shared" si="94"/>
        <v>83866</v>
      </c>
      <c r="S402" s="6">
        <f t="shared" si="90"/>
        <v>192542.37940000001</v>
      </c>
      <c r="T402" s="43">
        <v>48328833</v>
      </c>
      <c r="U402" s="6">
        <f t="shared" si="96"/>
        <v>48328.832999999999</v>
      </c>
      <c r="V402" s="6">
        <f t="shared" si="97"/>
        <v>144213.54639999999</v>
      </c>
      <c r="W402" s="4">
        <f t="shared" si="84"/>
        <v>2884271</v>
      </c>
      <c r="X402" s="20">
        <f t="shared" si="85"/>
        <v>4755607</v>
      </c>
      <c r="Y402" s="21">
        <v>0</v>
      </c>
      <c r="Z402" s="19">
        <v>0</v>
      </c>
      <c r="AA402" s="4">
        <f t="shared" si="86"/>
        <v>4755607</v>
      </c>
      <c r="AB402" s="21"/>
      <c r="AC402" s="21"/>
      <c r="AD402" s="21">
        <v>0</v>
      </c>
      <c r="AE402" s="21"/>
      <c r="AF402" s="21"/>
      <c r="AG402" s="26">
        <v>0</v>
      </c>
      <c r="AH402" s="26"/>
      <c r="AI402" s="26"/>
      <c r="AJ402" s="50">
        <f t="shared" si="93"/>
        <v>4755607</v>
      </c>
      <c r="AK402" s="52" t="str">
        <f t="shared" si="87"/>
        <v xml:space="preserve"> </v>
      </c>
      <c r="AL402" s="52" t="str">
        <f t="shared" si="88"/>
        <v xml:space="preserve"> </v>
      </c>
    </row>
    <row r="403" spans="1:38" ht="15.95" customHeight="1">
      <c r="A403" s="34" t="s">
        <v>135</v>
      </c>
      <c r="B403" s="34" t="s">
        <v>686</v>
      </c>
      <c r="C403" s="34" t="s">
        <v>136</v>
      </c>
      <c r="D403" s="34" t="s">
        <v>687</v>
      </c>
      <c r="E403" s="18">
        <v>293.94</v>
      </c>
      <c r="F403" s="2">
        <f t="shared" si="89"/>
        <v>467952.48</v>
      </c>
      <c r="G403" s="45">
        <v>78225.179999999993</v>
      </c>
      <c r="H403" s="35">
        <v>48841</v>
      </c>
      <c r="I403" s="2">
        <f t="shared" si="95"/>
        <v>36630.75</v>
      </c>
      <c r="J403" s="35">
        <v>27411</v>
      </c>
      <c r="K403" s="35">
        <v>0</v>
      </c>
      <c r="L403" s="35">
        <v>0</v>
      </c>
      <c r="M403" s="35">
        <v>5062</v>
      </c>
      <c r="N403" s="2">
        <f t="shared" si="91"/>
        <v>147328.93</v>
      </c>
      <c r="O403" s="4">
        <f t="shared" si="92"/>
        <v>320624</v>
      </c>
      <c r="P403" s="35">
        <v>154</v>
      </c>
      <c r="Q403" s="35">
        <v>33</v>
      </c>
      <c r="R403" s="4">
        <f t="shared" si="94"/>
        <v>7064</v>
      </c>
      <c r="S403" s="6">
        <f t="shared" si="90"/>
        <v>21201.892199999998</v>
      </c>
      <c r="T403" s="43">
        <v>4890610</v>
      </c>
      <c r="U403" s="6">
        <f t="shared" si="96"/>
        <v>4890.6099999999997</v>
      </c>
      <c r="V403" s="6">
        <f t="shared" si="97"/>
        <v>16311.282199999998</v>
      </c>
      <c r="W403" s="4">
        <f t="shared" si="84"/>
        <v>326226</v>
      </c>
      <c r="X403" s="20">
        <f t="shared" si="85"/>
        <v>653914</v>
      </c>
      <c r="Y403" s="21">
        <v>0</v>
      </c>
      <c r="Z403" s="19">
        <v>0</v>
      </c>
      <c r="AA403" s="4">
        <f t="shared" si="86"/>
        <v>653914</v>
      </c>
      <c r="AB403" s="21"/>
      <c r="AC403" s="21"/>
      <c r="AD403" s="21">
        <v>0</v>
      </c>
      <c r="AE403" s="21"/>
      <c r="AF403" s="21"/>
      <c r="AG403" s="26">
        <v>0</v>
      </c>
      <c r="AH403" s="26"/>
      <c r="AI403" s="26"/>
      <c r="AJ403" s="50">
        <f t="shared" si="93"/>
        <v>653914</v>
      </c>
      <c r="AK403" s="52" t="str">
        <f t="shared" si="87"/>
        <v xml:space="preserve"> </v>
      </c>
      <c r="AL403" s="52" t="str">
        <f t="shared" si="88"/>
        <v xml:space="preserve"> </v>
      </c>
    </row>
    <row r="404" spans="1:38" ht="15.95" customHeight="1">
      <c r="A404" s="34" t="s">
        <v>135</v>
      </c>
      <c r="B404" s="34" t="s">
        <v>686</v>
      </c>
      <c r="C404" s="34" t="s">
        <v>96</v>
      </c>
      <c r="D404" s="34" t="s">
        <v>688</v>
      </c>
      <c r="E404" s="18">
        <v>772.31</v>
      </c>
      <c r="F404" s="2">
        <f t="shared" si="89"/>
        <v>1229517.52</v>
      </c>
      <c r="G404" s="45">
        <v>329177.98</v>
      </c>
      <c r="H404" s="35">
        <v>118978</v>
      </c>
      <c r="I404" s="2">
        <f t="shared" si="95"/>
        <v>89233.5</v>
      </c>
      <c r="J404" s="35">
        <v>66769</v>
      </c>
      <c r="K404" s="35">
        <v>68406</v>
      </c>
      <c r="L404" s="35">
        <v>205305</v>
      </c>
      <c r="M404" s="35">
        <v>96428</v>
      </c>
      <c r="N404" s="2">
        <f t="shared" si="91"/>
        <v>855319.48</v>
      </c>
      <c r="O404" s="4">
        <f t="shared" si="92"/>
        <v>374198</v>
      </c>
      <c r="P404" s="35">
        <v>358</v>
      </c>
      <c r="Q404" s="35">
        <v>66</v>
      </c>
      <c r="R404" s="4">
        <f t="shared" si="94"/>
        <v>32843</v>
      </c>
      <c r="S404" s="6">
        <f t="shared" si="90"/>
        <v>55706.720300000001</v>
      </c>
      <c r="T404" s="43">
        <v>19652417</v>
      </c>
      <c r="U404" s="6">
        <f t="shared" si="96"/>
        <v>19652.417000000001</v>
      </c>
      <c r="V404" s="6">
        <f t="shared" si="97"/>
        <v>36054.3033</v>
      </c>
      <c r="W404" s="4">
        <f t="shared" si="84"/>
        <v>721086</v>
      </c>
      <c r="X404" s="20">
        <f t="shared" si="85"/>
        <v>1128127</v>
      </c>
      <c r="Y404" s="21">
        <v>0</v>
      </c>
      <c r="Z404" s="19">
        <v>0</v>
      </c>
      <c r="AA404" s="4">
        <f t="shared" si="86"/>
        <v>1128127</v>
      </c>
      <c r="AB404" s="21"/>
      <c r="AC404" s="21"/>
      <c r="AD404" s="21">
        <v>0</v>
      </c>
      <c r="AE404" s="21"/>
      <c r="AF404" s="21"/>
      <c r="AG404" s="26">
        <v>0</v>
      </c>
      <c r="AH404" s="26"/>
      <c r="AI404" s="26"/>
      <c r="AJ404" s="50">
        <f t="shared" si="93"/>
        <v>1128127</v>
      </c>
      <c r="AK404" s="52" t="str">
        <f t="shared" si="87"/>
        <v xml:space="preserve"> </v>
      </c>
      <c r="AL404" s="52" t="str">
        <f t="shared" si="88"/>
        <v xml:space="preserve"> </v>
      </c>
    </row>
    <row r="405" spans="1:38" ht="15.95" customHeight="1">
      <c r="A405" s="34" t="s">
        <v>135</v>
      </c>
      <c r="B405" s="34" t="s">
        <v>686</v>
      </c>
      <c r="C405" s="34" t="s">
        <v>13</v>
      </c>
      <c r="D405" s="34" t="s">
        <v>689</v>
      </c>
      <c r="E405" s="18">
        <v>9746.44</v>
      </c>
      <c r="F405" s="2">
        <f t="shared" si="89"/>
        <v>15516332.48</v>
      </c>
      <c r="G405" s="45">
        <v>5700469.4900000002</v>
      </c>
      <c r="H405" s="35">
        <v>1549158</v>
      </c>
      <c r="I405" s="2">
        <f t="shared" si="95"/>
        <v>1161868.5</v>
      </c>
      <c r="J405" s="35">
        <v>869555</v>
      </c>
      <c r="K405" s="35">
        <v>888725</v>
      </c>
      <c r="L405" s="35">
        <v>2318485</v>
      </c>
      <c r="M405" s="35">
        <v>193407</v>
      </c>
      <c r="N405" s="2">
        <f t="shared" si="91"/>
        <v>11132509.99</v>
      </c>
      <c r="O405" s="4">
        <f t="shared" si="92"/>
        <v>4383822</v>
      </c>
      <c r="P405" s="35">
        <v>3510</v>
      </c>
      <c r="Q405" s="35">
        <v>33</v>
      </c>
      <c r="R405" s="4">
        <f t="shared" si="94"/>
        <v>161004</v>
      </c>
      <c r="S405" s="6">
        <f t="shared" si="90"/>
        <v>703010.71719999996</v>
      </c>
      <c r="T405" s="43">
        <v>355381870</v>
      </c>
      <c r="U405" s="6">
        <f t="shared" si="96"/>
        <v>355381.87</v>
      </c>
      <c r="V405" s="6">
        <f t="shared" si="97"/>
        <v>347628.84719999996</v>
      </c>
      <c r="W405" s="4">
        <f t="shared" si="84"/>
        <v>6952577</v>
      </c>
      <c r="X405" s="20">
        <f t="shared" si="85"/>
        <v>11497403</v>
      </c>
      <c r="Y405" s="21">
        <v>0</v>
      </c>
      <c r="Z405" s="19">
        <v>0</v>
      </c>
      <c r="AA405" s="4">
        <f t="shared" si="86"/>
        <v>11497403</v>
      </c>
      <c r="AB405" s="21"/>
      <c r="AC405" s="21"/>
      <c r="AD405" s="21">
        <v>0</v>
      </c>
      <c r="AE405" s="21"/>
      <c r="AF405" s="21"/>
      <c r="AG405" s="26">
        <v>0</v>
      </c>
      <c r="AH405" s="26"/>
      <c r="AI405" s="26"/>
      <c r="AJ405" s="50">
        <f t="shared" si="93"/>
        <v>11497403</v>
      </c>
      <c r="AK405" s="52" t="str">
        <f t="shared" si="87"/>
        <v xml:space="preserve"> </v>
      </c>
      <c r="AL405" s="52" t="str">
        <f t="shared" si="88"/>
        <v xml:space="preserve"> </v>
      </c>
    </row>
    <row r="406" spans="1:38" ht="15.95" customHeight="1">
      <c r="A406" s="34" t="s">
        <v>135</v>
      </c>
      <c r="B406" s="34" t="s">
        <v>686</v>
      </c>
      <c r="C406" s="34" t="s">
        <v>28</v>
      </c>
      <c r="D406" s="34" t="s">
        <v>690</v>
      </c>
      <c r="E406" s="18">
        <v>2265.7199999999998</v>
      </c>
      <c r="F406" s="2">
        <f t="shared" si="89"/>
        <v>3607026.2399999998</v>
      </c>
      <c r="G406" s="45">
        <v>883835.84</v>
      </c>
      <c r="H406" s="35">
        <v>375892</v>
      </c>
      <c r="I406" s="2">
        <f t="shared" si="95"/>
        <v>281919</v>
      </c>
      <c r="J406" s="35">
        <v>210969</v>
      </c>
      <c r="K406" s="35">
        <v>215874</v>
      </c>
      <c r="L406" s="35">
        <v>532934</v>
      </c>
      <c r="M406" s="35">
        <v>195056</v>
      </c>
      <c r="N406" s="2">
        <f t="shared" si="91"/>
        <v>2320587.84</v>
      </c>
      <c r="O406" s="4">
        <f t="shared" si="92"/>
        <v>1286438</v>
      </c>
      <c r="P406" s="35">
        <v>1215</v>
      </c>
      <c r="Q406" s="35">
        <v>53</v>
      </c>
      <c r="R406" s="4">
        <f t="shared" si="94"/>
        <v>89509</v>
      </c>
      <c r="S406" s="6">
        <f t="shared" si="90"/>
        <v>163426.3836</v>
      </c>
      <c r="T406" s="43">
        <v>53851954</v>
      </c>
      <c r="U406" s="6">
        <f t="shared" si="96"/>
        <v>53851.953999999998</v>
      </c>
      <c r="V406" s="6">
        <f t="shared" si="97"/>
        <v>109574.4296</v>
      </c>
      <c r="W406" s="4">
        <f t="shared" si="84"/>
        <v>2191489</v>
      </c>
      <c r="X406" s="20">
        <f t="shared" si="85"/>
        <v>3567436</v>
      </c>
      <c r="Y406" s="21">
        <v>0</v>
      </c>
      <c r="Z406" s="19">
        <v>0</v>
      </c>
      <c r="AA406" s="4">
        <f t="shared" si="86"/>
        <v>3567436</v>
      </c>
      <c r="AB406" s="21"/>
      <c r="AC406" s="21"/>
      <c r="AD406" s="21">
        <v>0</v>
      </c>
      <c r="AE406" s="21"/>
      <c r="AF406" s="21"/>
      <c r="AG406" s="26">
        <v>0</v>
      </c>
      <c r="AH406" s="26"/>
      <c r="AI406" s="26"/>
      <c r="AJ406" s="50">
        <f t="shared" si="93"/>
        <v>3567436</v>
      </c>
      <c r="AK406" s="52" t="str">
        <f t="shared" si="87"/>
        <v xml:space="preserve"> </v>
      </c>
      <c r="AL406" s="52" t="str">
        <f t="shared" si="88"/>
        <v xml:space="preserve"> </v>
      </c>
    </row>
    <row r="407" spans="1:38" ht="15.95" customHeight="1">
      <c r="A407" s="34" t="s">
        <v>135</v>
      </c>
      <c r="B407" s="34" t="s">
        <v>686</v>
      </c>
      <c r="C407" s="34" t="s">
        <v>163</v>
      </c>
      <c r="D407" s="34" t="s">
        <v>691</v>
      </c>
      <c r="E407" s="18">
        <v>3069.55</v>
      </c>
      <c r="F407" s="2">
        <f t="shared" si="89"/>
        <v>4886723.6000000006</v>
      </c>
      <c r="G407" s="45">
        <v>3522554.96</v>
      </c>
      <c r="H407" s="35">
        <v>464574</v>
      </c>
      <c r="I407" s="2">
        <f t="shared" si="95"/>
        <v>348430.5</v>
      </c>
      <c r="J407" s="35">
        <v>260752</v>
      </c>
      <c r="K407" s="35">
        <v>266698</v>
      </c>
      <c r="L407" s="35">
        <v>872571</v>
      </c>
      <c r="M407" s="35">
        <v>70316</v>
      </c>
      <c r="N407" s="2">
        <f t="shared" si="91"/>
        <v>5341322.46</v>
      </c>
      <c r="O407" s="4">
        <f t="shared" si="92"/>
        <v>0</v>
      </c>
      <c r="P407" s="35">
        <v>1333</v>
      </c>
      <c r="Q407" s="35">
        <v>33</v>
      </c>
      <c r="R407" s="4">
        <f t="shared" si="94"/>
        <v>61145</v>
      </c>
      <c r="S407" s="6">
        <f t="shared" si="90"/>
        <v>221406.6415</v>
      </c>
      <c r="T407" s="43">
        <v>228956849</v>
      </c>
      <c r="U407" s="6">
        <f t="shared" si="96"/>
        <v>228956.84899999999</v>
      </c>
      <c r="V407" s="6">
        <f t="shared" si="97"/>
        <v>0</v>
      </c>
      <c r="W407" s="4">
        <f t="shared" si="84"/>
        <v>0</v>
      </c>
      <c r="X407" s="20">
        <f t="shared" si="85"/>
        <v>61145</v>
      </c>
      <c r="Y407" s="21">
        <v>0</v>
      </c>
      <c r="Z407" s="19">
        <v>0</v>
      </c>
      <c r="AA407" s="4">
        <f t="shared" si="86"/>
        <v>61145</v>
      </c>
      <c r="AB407" s="21"/>
      <c r="AC407" s="21"/>
      <c r="AD407" s="21">
        <v>0</v>
      </c>
      <c r="AE407" s="21"/>
      <c r="AF407" s="21"/>
      <c r="AG407" s="26">
        <v>73309</v>
      </c>
      <c r="AH407" s="26"/>
      <c r="AI407" s="26"/>
      <c r="AJ407" s="50">
        <f t="shared" si="93"/>
        <v>134454</v>
      </c>
      <c r="AK407" s="52">
        <f t="shared" si="87"/>
        <v>1</v>
      </c>
      <c r="AL407" s="52">
        <f t="shared" si="88"/>
        <v>1</v>
      </c>
    </row>
    <row r="408" spans="1:38" ht="15.95" customHeight="1">
      <c r="A408" s="34" t="s">
        <v>135</v>
      </c>
      <c r="B408" s="34" t="s">
        <v>686</v>
      </c>
      <c r="C408" s="34" t="s">
        <v>128</v>
      </c>
      <c r="D408" s="34" t="s">
        <v>692</v>
      </c>
      <c r="E408" s="18">
        <v>572.64</v>
      </c>
      <c r="F408" s="2">
        <f t="shared" si="89"/>
        <v>911642.88</v>
      </c>
      <c r="G408" s="45">
        <v>315443.11</v>
      </c>
      <c r="H408" s="35">
        <v>87960</v>
      </c>
      <c r="I408" s="2">
        <f t="shared" si="95"/>
        <v>65970</v>
      </c>
      <c r="J408" s="35">
        <v>49404</v>
      </c>
      <c r="K408" s="35">
        <v>50519</v>
      </c>
      <c r="L408" s="35">
        <v>148045</v>
      </c>
      <c r="M408" s="35">
        <v>52271</v>
      </c>
      <c r="N408" s="2">
        <f t="shared" si="91"/>
        <v>681652.11</v>
      </c>
      <c r="O408" s="4">
        <f t="shared" si="92"/>
        <v>229991</v>
      </c>
      <c r="P408" s="35">
        <v>259</v>
      </c>
      <c r="Q408" s="35">
        <v>75</v>
      </c>
      <c r="R408" s="4">
        <f t="shared" si="94"/>
        <v>27001</v>
      </c>
      <c r="S408" s="6">
        <f t="shared" si="90"/>
        <v>41304.523200000003</v>
      </c>
      <c r="T408" s="43">
        <v>19192860</v>
      </c>
      <c r="U408" s="6">
        <f t="shared" si="96"/>
        <v>19192.86</v>
      </c>
      <c r="V408" s="6">
        <f t="shared" si="97"/>
        <v>22111.663200000003</v>
      </c>
      <c r="W408" s="4">
        <f t="shared" si="84"/>
        <v>442233</v>
      </c>
      <c r="X408" s="20">
        <f t="shared" si="85"/>
        <v>699225</v>
      </c>
      <c r="Y408" s="21">
        <v>0</v>
      </c>
      <c r="Z408" s="19">
        <v>0</v>
      </c>
      <c r="AA408" s="4">
        <f t="shared" si="86"/>
        <v>699225</v>
      </c>
      <c r="AB408" s="21"/>
      <c r="AC408" s="21"/>
      <c r="AD408" s="21">
        <v>0</v>
      </c>
      <c r="AE408" s="21"/>
      <c r="AF408" s="21"/>
      <c r="AG408" s="26">
        <v>0</v>
      </c>
      <c r="AH408" s="26"/>
      <c r="AI408" s="26"/>
      <c r="AJ408" s="50">
        <f t="shared" si="93"/>
        <v>699225</v>
      </c>
      <c r="AK408" s="52" t="str">
        <f t="shared" si="87"/>
        <v xml:space="preserve"> </v>
      </c>
      <c r="AL408" s="52" t="str">
        <f t="shared" si="88"/>
        <v xml:space="preserve"> </v>
      </c>
    </row>
    <row r="409" spans="1:38" ht="15.95" customHeight="1">
      <c r="A409" s="34" t="s">
        <v>135</v>
      </c>
      <c r="B409" s="34" t="s">
        <v>686</v>
      </c>
      <c r="C409" s="34" t="s">
        <v>166</v>
      </c>
      <c r="D409" s="34" t="s">
        <v>693</v>
      </c>
      <c r="E409" s="18">
        <v>767.18</v>
      </c>
      <c r="F409" s="2">
        <f t="shared" si="89"/>
        <v>1221350.5599999998</v>
      </c>
      <c r="G409" s="45">
        <v>350528.53</v>
      </c>
      <c r="H409" s="35">
        <v>120105</v>
      </c>
      <c r="I409" s="2">
        <f t="shared" si="95"/>
        <v>90078.75</v>
      </c>
      <c r="J409" s="35">
        <v>67377</v>
      </c>
      <c r="K409" s="35">
        <v>68918</v>
      </c>
      <c r="L409" s="35">
        <v>255630</v>
      </c>
      <c r="M409" s="35">
        <v>140059</v>
      </c>
      <c r="N409" s="2">
        <f t="shared" si="91"/>
        <v>972591.28</v>
      </c>
      <c r="O409" s="4">
        <f t="shared" si="92"/>
        <v>248759</v>
      </c>
      <c r="P409" s="35">
        <v>231</v>
      </c>
      <c r="Q409" s="35">
        <v>88</v>
      </c>
      <c r="R409" s="4">
        <f t="shared" si="94"/>
        <v>28256</v>
      </c>
      <c r="S409" s="6">
        <f t="shared" si="90"/>
        <v>55336.693399999996</v>
      </c>
      <c r="T409" s="43">
        <v>20853041</v>
      </c>
      <c r="U409" s="6">
        <f t="shared" si="96"/>
        <v>20853.041000000001</v>
      </c>
      <c r="V409" s="6">
        <f t="shared" si="97"/>
        <v>34483.652399999992</v>
      </c>
      <c r="W409" s="4">
        <f t="shared" si="84"/>
        <v>689673</v>
      </c>
      <c r="X409" s="20">
        <f t="shared" si="85"/>
        <v>966688</v>
      </c>
      <c r="Y409" s="21">
        <v>0</v>
      </c>
      <c r="Z409" s="19">
        <v>0</v>
      </c>
      <c r="AA409" s="4">
        <f t="shared" si="86"/>
        <v>966688</v>
      </c>
      <c r="AB409" s="21"/>
      <c r="AC409" s="21"/>
      <c r="AD409" s="21">
        <v>0</v>
      </c>
      <c r="AE409" s="21"/>
      <c r="AF409" s="21"/>
      <c r="AG409" s="26">
        <v>0</v>
      </c>
      <c r="AH409" s="26"/>
      <c r="AI409" s="26"/>
      <c r="AJ409" s="50">
        <f t="shared" si="93"/>
        <v>966688</v>
      </c>
      <c r="AK409" s="52" t="str">
        <f t="shared" si="87"/>
        <v xml:space="preserve"> </v>
      </c>
      <c r="AL409" s="52" t="str">
        <f t="shared" si="88"/>
        <v xml:space="preserve"> </v>
      </c>
    </row>
    <row r="410" spans="1:38" ht="15.95" customHeight="1">
      <c r="A410" s="34" t="s">
        <v>111</v>
      </c>
      <c r="B410" s="34" t="s">
        <v>694</v>
      </c>
      <c r="C410" s="34" t="s">
        <v>202</v>
      </c>
      <c r="D410" s="34" t="s">
        <v>695</v>
      </c>
      <c r="E410" s="18">
        <v>674.82</v>
      </c>
      <c r="F410" s="2">
        <f t="shared" si="89"/>
        <v>1074313.4400000002</v>
      </c>
      <c r="G410" s="45">
        <v>435955.77</v>
      </c>
      <c r="H410" s="35">
        <v>77573</v>
      </c>
      <c r="I410" s="2">
        <f t="shared" si="95"/>
        <v>58179.75</v>
      </c>
      <c r="J410" s="35">
        <v>58412</v>
      </c>
      <c r="K410" s="35">
        <v>0</v>
      </c>
      <c r="L410" s="35">
        <v>0</v>
      </c>
      <c r="M410" s="35">
        <v>4559</v>
      </c>
      <c r="N410" s="2">
        <f t="shared" si="91"/>
        <v>557106.52</v>
      </c>
      <c r="O410" s="4">
        <f t="shared" si="92"/>
        <v>517207</v>
      </c>
      <c r="P410" s="35">
        <v>0</v>
      </c>
      <c r="Q410" s="35">
        <v>0</v>
      </c>
      <c r="R410" s="4">
        <f t="shared" si="94"/>
        <v>0</v>
      </c>
      <c r="S410" s="6">
        <f t="shared" si="90"/>
        <v>48674.766600000003</v>
      </c>
      <c r="T410" s="43">
        <v>27366966</v>
      </c>
      <c r="U410" s="6">
        <f t="shared" si="96"/>
        <v>27366.966</v>
      </c>
      <c r="V410" s="6">
        <f t="shared" si="97"/>
        <v>21307.800600000002</v>
      </c>
      <c r="W410" s="4">
        <f t="shared" si="84"/>
        <v>426156</v>
      </c>
      <c r="X410" s="20">
        <f t="shared" si="85"/>
        <v>943363</v>
      </c>
      <c r="Y410" s="21">
        <v>0</v>
      </c>
      <c r="Z410" s="19">
        <v>0</v>
      </c>
      <c r="AA410" s="4">
        <f t="shared" si="86"/>
        <v>943363</v>
      </c>
      <c r="AB410" s="21"/>
      <c r="AC410" s="21"/>
      <c r="AD410" s="21">
        <v>0</v>
      </c>
      <c r="AE410" s="21"/>
      <c r="AF410" s="21"/>
      <c r="AG410" s="26">
        <v>0</v>
      </c>
      <c r="AH410" s="26"/>
      <c r="AI410" s="26"/>
      <c r="AJ410" s="50">
        <f t="shared" si="93"/>
        <v>943363</v>
      </c>
      <c r="AK410" s="52" t="str">
        <f t="shared" si="87"/>
        <v xml:space="preserve"> </v>
      </c>
      <c r="AL410" s="52" t="str">
        <f t="shared" si="88"/>
        <v xml:space="preserve"> </v>
      </c>
    </row>
    <row r="411" spans="1:38" ht="15.95" customHeight="1">
      <c r="A411" s="34" t="s">
        <v>111</v>
      </c>
      <c r="B411" s="34" t="s">
        <v>694</v>
      </c>
      <c r="C411" s="34" t="s">
        <v>41</v>
      </c>
      <c r="D411" s="34" t="s">
        <v>696</v>
      </c>
      <c r="E411" s="18">
        <v>689.04</v>
      </c>
      <c r="F411" s="2">
        <f t="shared" si="89"/>
        <v>1096951.68</v>
      </c>
      <c r="G411" s="45">
        <v>357958.86</v>
      </c>
      <c r="H411" s="35">
        <v>83254</v>
      </c>
      <c r="I411" s="2">
        <f t="shared" si="95"/>
        <v>62440.5</v>
      </c>
      <c r="J411" s="35">
        <v>62546</v>
      </c>
      <c r="K411" s="35">
        <v>0</v>
      </c>
      <c r="L411" s="35">
        <v>0</v>
      </c>
      <c r="M411" s="35">
        <v>11114</v>
      </c>
      <c r="N411" s="2">
        <f t="shared" si="91"/>
        <v>494059.36</v>
      </c>
      <c r="O411" s="4">
        <f t="shared" si="92"/>
        <v>602892</v>
      </c>
      <c r="P411" s="35">
        <v>432</v>
      </c>
      <c r="Q411" s="35">
        <v>33</v>
      </c>
      <c r="R411" s="4">
        <f t="shared" si="94"/>
        <v>19816</v>
      </c>
      <c r="S411" s="6">
        <f t="shared" si="90"/>
        <v>49700.455199999997</v>
      </c>
      <c r="T411" s="43">
        <v>22082595</v>
      </c>
      <c r="U411" s="6">
        <f t="shared" si="96"/>
        <v>22082.595000000001</v>
      </c>
      <c r="V411" s="6">
        <f t="shared" si="97"/>
        <v>27617.860199999996</v>
      </c>
      <c r="W411" s="4">
        <f t="shared" si="84"/>
        <v>552357</v>
      </c>
      <c r="X411" s="20">
        <f t="shared" si="85"/>
        <v>1175065</v>
      </c>
      <c r="Y411" s="21">
        <v>0</v>
      </c>
      <c r="Z411" s="19">
        <v>0</v>
      </c>
      <c r="AA411" s="4">
        <f t="shared" si="86"/>
        <v>1175065</v>
      </c>
      <c r="AB411" s="21"/>
      <c r="AC411" s="21"/>
      <c r="AD411" s="21">
        <v>0</v>
      </c>
      <c r="AE411" s="21"/>
      <c r="AF411" s="21"/>
      <c r="AG411" s="26">
        <v>0</v>
      </c>
      <c r="AH411" s="26"/>
      <c r="AI411" s="26"/>
      <c r="AJ411" s="50">
        <f t="shared" si="93"/>
        <v>1175065</v>
      </c>
      <c r="AK411" s="52" t="str">
        <f t="shared" si="87"/>
        <v xml:space="preserve"> </v>
      </c>
      <c r="AL411" s="52" t="str">
        <f t="shared" si="88"/>
        <v xml:space="preserve"> </v>
      </c>
    </row>
    <row r="412" spans="1:38" ht="15.95" customHeight="1">
      <c r="A412" s="34" t="s">
        <v>111</v>
      </c>
      <c r="B412" s="34" t="s">
        <v>694</v>
      </c>
      <c r="C412" s="34" t="s">
        <v>67</v>
      </c>
      <c r="D412" s="34" t="s">
        <v>697</v>
      </c>
      <c r="E412" s="18">
        <v>332.45</v>
      </c>
      <c r="F412" s="2">
        <f t="shared" si="89"/>
        <v>529260.4</v>
      </c>
      <c r="G412" s="45">
        <v>166577.97</v>
      </c>
      <c r="H412" s="35">
        <v>35935</v>
      </c>
      <c r="I412" s="2">
        <f t="shared" si="95"/>
        <v>26951.25</v>
      </c>
      <c r="J412" s="35">
        <v>26703</v>
      </c>
      <c r="K412" s="35">
        <v>0</v>
      </c>
      <c r="L412" s="35">
        <v>0</v>
      </c>
      <c r="M412" s="35">
        <v>18372</v>
      </c>
      <c r="N412" s="2">
        <f t="shared" si="91"/>
        <v>238604.22</v>
      </c>
      <c r="O412" s="4">
        <f t="shared" si="92"/>
        <v>290656</v>
      </c>
      <c r="P412" s="35">
        <v>155</v>
      </c>
      <c r="Q412" s="35">
        <v>77</v>
      </c>
      <c r="R412" s="4">
        <f t="shared" si="94"/>
        <v>16590</v>
      </c>
      <c r="S412" s="6">
        <f t="shared" si="90"/>
        <v>23979.6185</v>
      </c>
      <c r="T412" s="43">
        <v>9072874</v>
      </c>
      <c r="U412" s="6">
        <f t="shared" si="96"/>
        <v>9072.8739999999998</v>
      </c>
      <c r="V412" s="6">
        <f t="shared" si="97"/>
        <v>14906.744500000001</v>
      </c>
      <c r="W412" s="4">
        <f t="shared" si="84"/>
        <v>298135</v>
      </c>
      <c r="X412" s="20">
        <f t="shared" si="85"/>
        <v>605381</v>
      </c>
      <c r="Y412" s="21">
        <v>0</v>
      </c>
      <c r="Z412" s="19">
        <v>0</v>
      </c>
      <c r="AA412" s="4">
        <f t="shared" si="86"/>
        <v>605381</v>
      </c>
      <c r="AB412" s="21"/>
      <c r="AC412" s="21"/>
      <c r="AD412" s="21">
        <v>0</v>
      </c>
      <c r="AE412" s="21"/>
      <c r="AF412" s="21"/>
      <c r="AG412" s="26">
        <v>0</v>
      </c>
      <c r="AH412" s="26"/>
      <c r="AI412" s="26"/>
      <c r="AJ412" s="50">
        <f t="shared" si="93"/>
        <v>605381</v>
      </c>
      <c r="AK412" s="52" t="str">
        <f t="shared" si="87"/>
        <v xml:space="preserve"> </v>
      </c>
      <c r="AL412" s="52" t="str">
        <f t="shared" si="88"/>
        <v xml:space="preserve"> </v>
      </c>
    </row>
    <row r="413" spans="1:38" ht="15.95" customHeight="1">
      <c r="A413" s="34" t="s">
        <v>111</v>
      </c>
      <c r="B413" s="34" t="s">
        <v>694</v>
      </c>
      <c r="C413" s="34" t="s">
        <v>105</v>
      </c>
      <c r="D413" s="34" t="s">
        <v>698</v>
      </c>
      <c r="E413" s="18">
        <v>293.37</v>
      </c>
      <c r="F413" s="2">
        <f t="shared" si="89"/>
        <v>467045.04</v>
      </c>
      <c r="G413" s="45">
        <v>204022.88</v>
      </c>
      <c r="H413" s="35">
        <v>24394</v>
      </c>
      <c r="I413" s="2">
        <f t="shared" si="95"/>
        <v>18295.5</v>
      </c>
      <c r="J413" s="35">
        <v>18324</v>
      </c>
      <c r="K413" s="35">
        <v>0</v>
      </c>
      <c r="L413" s="35">
        <v>0</v>
      </c>
      <c r="M413" s="35">
        <v>11668</v>
      </c>
      <c r="N413" s="2">
        <f t="shared" si="91"/>
        <v>252310.38</v>
      </c>
      <c r="O413" s="4">
        <f t="shared" si="92"/>
        <v>214735</v>
      </c>
      <c r="P413" s="35">
        <v>127</v>
      </c>
      <c r="Q413" s="35">
        <v>90</v>
      </c>
      <c r="R413" s="4">
        <f t="shared" si="94"/>
        <v>15888</v>
      </c>
      <c r="S413" s="6">
        <f t="shared" si="90"/>
        <v>21160.7781</v>
      </c>
      <c r="T413" s="43">
        <v>12072360</v>
      </c>
      <c r="U413" s="6">
        <f t="shared" si="96"/>
        <v>12072.36</v>
      </c>
      <c r="V413" s="6">
        <f t="shared" si="97"/>
        <v>9088.418099999999</v>
      </c>
      <c r="W413" s="4">
        <f t="shared" si="84"/>
        <v>181768</v>
      </c>
      <c r="X413" s="20">
        <f t="shared" si="85"/>
        <v>412391</v>
      </c>
      <c r="Y413" s="21">
        <v>0</v>
      </c>
      <c r="Z413" s="19">
        <v>0</v>
      </c>
      <c r="AA413" s="4">
        <f t="shared" si="86"/>
        <v>412391</v>
      </c>
      <c r="AB413" s="21"/>
      <c r="AC413" s="21"/>
      <c r="AD413" s="21">
        <v>0</v>
      </c>
      <c r="AE413" s="21"/>
      <c r="AF413" s="21"/>
      <c r="AG413" s="26">
        <v>0</v>
      </c>
      <c r="AH413" s="26"/>
      <c r="AI413" s="26"/>
      <c r="AJ413" s="50">
        <f t="shared" si="93"/>
        <v>412391</v>
      </c>
      <c r="AK413" s="52" t="str">
        <f t="shared" si="87"/>
        <v xml:space="preserve"> </v>
      </c>
      <c r="AL413" s="52" t="str">
        <f t="shared" si="88"/>
        <v xml:space="preserve"> </v>
      </c>
    </row>
    <row r="414" spans="1:38" ht="15.95" customHeight="1">
      <c r="A414" s="34" t="s">
        <v>111</v>
      </c>
      <c r="B414" s="34" t="s">
        <v>694</v>
      </c>
      <c r="C414" s="34" t="s">
        <v>51</v>
      </c>
      <c r="D414" s="34" t="s">
        <v>699</v>
      </c>
      <c r="E414" s="18">
        <v>1309.8399999999999</v>
      </c>
      <c r="F414" s="2">
        <f t="shared" si="89"/>
        <v>2085265.2799999998</v>
      </c>
      <c r="G414" s="45">
        <v>269038.40999999997</v>
      </c>
      <c r="H414" s="35">
        <v>147047</v>
      </c>
      <c r="I414" s="2">
        <f t="shared" si="95"/>
        <v>110285.25</v>
      </c>
      <c r="J414" s="35">
        <v>110359</v>
      </c>
      <c r="K414" s="35">
        <v>183839</v>
      </c>
      <c r="L414" s="35">
        <v>352232</v>
      </c>
      <c r="M414" s="35">
        <v>59637</v>
      </c>
      <c r="N414" s="2">
        <f t="shared" si="91"/>
        <v>1085390.6599999999</v>
      </c>
      <c r="O414" s="4">
        <f t="shared" si="92"/>
        <v>999875</v>
      </c>
      <c r="P414" s="35">
        <v>713</v>
      </c>
      <c r="Q414" s="35">
        <v>57</v>
      </c>
      <c r="R414" s="4">
        <f t="shared" si="94"/>
        <v>56491</v>
      </c>
      <c r="S414" s="6">
        <f t="shared" si="90"/>
        <v>94478.7592</v>
      </c>
      <c r="T414" s="43">
        <v>16762388</v>
      </c>
      <c r="U414" s="6">
        <f t="shared" si="96"/>
        <v>16762.387999999999</v>
      </c>
      <c r="V414" s="6">
        <f t="shared" si="97"/>
        <v>77716.371199999994</v>
      </c>
      <c r="W414" s="4">
        <f t="shared" si="84"/>
        <v>1554327</v>
      </c>
      <c r="X414" s="20">
        <f t="shared" si="85"/>
        <v>2610693</v>
      </c>
      <c r="Y414" s="21">
        <v>0</v>
      </c>
      <c r="Z414" s="19">
        <v>0</v>
      </c>
      <c r="AA414" s="4">
        <f t="shared" si="86"/>
        <v>2610693</v>
      </c>
      <c r="AB414" s="21"/>
      <c r="AC414" s="21"/>
      <c r="AD414" s="21">
        <v>0</v>
      </c>
      <c r="AE414" s="21"/>
      <c r="AF414" s="21"/>
      <c r="AG414" s="26">
        <v>0</v>
      </c>
      <c r="AH414" s="26"/>
      <c r="AI414" s="26"/>
      <c r="AJ414" s="50">
        <f t="shared" si="93"/>
        <v>2610693</v>
      </c>
      <c r="AK414" s="52" t="str">
        <f t="shared" si="87"/>
        <v xml:space="preserve"> </v>
      </c>
      <c r="AL414" s="52" t="str">
        <f t="shared" si="88"/>
        <v xml:space="preserve"> </v>
      </c>
    </row>
    <row r="415" spans="1:38" ht="15.95" customHeight="1">
      <c r="A415" s="34" t="s">
        <v>111</v>
      </c>
      <c r="B415" s="34" t="s">
        <v>694</v>
      </c>
      <c r="C415" s="34" t="s">
        <v>190</v>
      </c>
      <c r="D415" s="34" t="s">
        <v>700</v>
      </c>
      <c r="E415" s="18">
        <v>850.88</v>
      </c>
      <c r="F415" s="2">
        <f t="shared" si="89"/>
        <v>1354600.96</v>
      </c>
      <c r="G415" s="45">
        <v>496022.42</v>
      </c>
      <c r="H415" s="35">
        <v>92967</v>
      </c>
      <c r="I415" s="2">
        <f t="shared" si="95"/>
        <v>69725.25</v>
      </c>
      <c r="J415" s="35">
        <v>69949</v>
      </c>
      <c r="K415" s="35">
        <v>116058</v>
      </c>
      <c r="L415" s="35">
        <v>131857</v>
      </c>
      <c r="M415" s="35">
        <v>79193</v>
      </c>
      <c r="N415" s="2">
        <f t="shared" si="91"/>
        <v>962804.66999999993</v>
      </c>
      <c r="O415" s="4">
        <f t="shared" si="92"/>
        <v>391796</v>
      </c>
      <c r="P415" s="35">
        <v>418</v>
      </c>
      <c r="Q415" s="35">
        <v>66</v>
      </c>
      <c r="R415" s="4">
        <f t="shared" si="94"/>
        <v>38347</v>
      </c>
      <c r="S415" s="6">
        <f t="shared" si="90"/>
        <v>61373.974399999999</v>
      </c>
      <c r="T415" s="43">
        <v>31796309</v>
      </c>
      <c r="U415" s="6">
        <f t="shared" si="96"/>
        <v>31796.309000000001</v>
      </c>
      <c r="V415" s="6">
        <f t="shared" si="97"/>
        <v>29577.665399999998</v>
      </c>
      <c r="W415" s="4">
        <f t="shared" si="84"/>
        <v>591553</v>
      </c>
      <c r="X415" s="20">
        <f t="shared" si="85"/>
        <v>1021696</v>
      </c>
      <c r="Y415" s="21">
        <v>0</v>
      </c>
      <c r="Z415" s="19">
        <v>0</v>
      </c>
      <c r="AA415" s="4">
        <f t="shared" si="86"/>
        <v>1021696</v>
      </c>
      <c r="AB415" s="21"/>
      <c r="AC415" s="21"/>
      <c r="AD415" s="21">
        <v>0</v>
      </c>
      <c r="AE415" s="21"/>
      <c r="AF415" s="21"/>
      <c r="AG415" s="26">
        <v>0</v>
      </c>
      <c r="AH415" s="26"/>
      <c r="AI415" s="26"/>
      <c r="AJ415" s="50">
        <f t="shared" si="93"/>
        <v>1021696</v>
      </c>
      <c r="AK415" s="52" t="str">
        <f t="shared" si="87"/>
        <v xml:space="preserve"> </v>
      </c>
      <c r="AL415" s="52" t="str">
        <f t="shared" si="88"/>
        <v xml:space="preserve"> </v>
      </c>
    </row>
    <row r="416" spans="1:38" ht="15.95" customHeight="1">
      <c r="A416" s="34" t="s">
        <v>111</v>
      </c>
      <c r="B416" s="34" t="s">
        <v>694</v>
      </c>
      <c r="C416" s="34" t="s">
        <v>208</v>
      </c>
      <c r="D416" s="34" t="s">
        <v>701</v>
      </c>
      <c r="E416" s="18">
        <v>674.08</v>
      </c>
      <c r="F416" s="2">
        <f t="shared" si="89"/>
        <v>1073135.3600000001</v>
      </c>
      <c r="G416" s="45">
        <v>212959.99</v>
      </c>
      <c r="H416" s="35">
        <v>70267</v>
      </c>
      <c r="I416" s="2">
        <f t="shared" si="95"/>
        <v>52700.25</v>
      </c>
      <c r="J416" s="35">
        <v>52687</v>
      </c>
      <c r="K416" s="35">
        <v>88315</v>
      </c>
      <c r="L416" s="35">
        <v>198787</v>
      </c>
      <c r="M416" s="35">
        <v>81290</v>
      </c>
      <c r="N416" s="2">
        <f t="shared" si="91"/>
        <v>686739.24</v>
      </c>
      <c r="O416" s="4">
        <f t="shared" si="92"/>
        <v>386396</v>
      </c>
      <c r="P416" s="35">
        <v>247</v>
      </c>
      <c r="Q416" s="35">
        <v>90</v>
      </c>
      <c r="R416" s="4">
        <f t="shared" si="94"/>
        <v>30900</v>
      </c>
      <c r="S416" s="6">
        <f t="shared" si="90"/>
        <v>48621.390399999997</v>
      </c>
      <c r="T416" s="43">
        <v>12721624</v>
      </c>
      <c r="U416" s="6">
        <f t="shared" si="96"/>
        <v>12721.624</v>
      </c>
      <c r="V416" s="6">
        <f t="shared" si="97"/>
        <v>35899.766399999993</v>
      </c>
      <c r="W416" s="4">
        <f t="shared" si="84"/>
        <v>717995</v>
      </c>
      <c r="X416" s="20">
        <f t="shared" si="85"/>
        <v>1135291</v>
      </c>
      <c r="Y416" s="21">
        <v>0</v>
      </c>
      <c r="Z416" s="19">
        <v>0</v>
      </c>
      <c r="AA416" s="4">
        <f t="shared" si="86"/>
        <v>1135291</v>
      </c>
      <c r="AB416" s="21"/>
      <c r="AC416" s="21"/>
      <c r="AD416" s="21">
        <v>0</v>
      </c>
      <c r="AE416" s="21"/>
      <c r="AF416" s="21"/>
      <c r="AG416" s="26">
        <v>0</v>
      </c>
      <c r="AH416" s="26"/>
      <c r="AI416" s="26"/>
      <c r="AJ416" s="50">
        <f t="shared" si="93"/>
        <v>1135291</v>
      </c>
      <c r="AK416" s="52" t="str">
        <f t="shared" si="87"/>
        <v xml:space="preserve"> </v>
      </c>
      <c r="AL416" s="52" t="str">
        <f t="shared" si="88"/>
        <v xml:space="preserve"> </v>
      </c>
    </row>
    <row r="417" spans="1:38" ht="15.95" customHeight="1">
      <c r="A417" s="34" t="s">
        <v>111</v>
      </c>
      <c r="B417" s="34" t="s">
        <v>694</v>
      </c>
      <c r="C417" s="34" t="s">
        <v>38</v>
      </c>
      <c r="D417" s="34" t="s">
        <v>702</v>
      </c>
      <c r="E417" s="18">
        <v>694.66</v>
      </c>
      <c r="F417" s="2">
        <f t="shared" si="89"/>
        <v>1105898.72</v>
      </c>
      <c r="G417" s="45">
        <v>1030285.17</v>
      </c>
      <c r="H417" s="35">
        <v>60686</v>
      </c>
      <c r="I417" s="2">
        <f t="shared" si="95"/>
        <v>45514.5</v>
      </c>
      <c r="J417" s="35">
        <v>45559</v>
      </c>
      <c r="K417" s="35">
        <v>76307</v>
      </c>
      <c r="L417" s="35">
        <v>145303</v>
      </c>
      <c r="M417" s="35">
        <v>118004</v>
      </c>
      <c r="N417" s="2">
        <f t="shared" si="91"/>
        <v>1460972.67</v>
      </c>
      <c r="O417" s="4">
        <f t="shared" si="92"/>
        <v>0</v>
      </c>
      <c r="P417" s="35">
        <v>276</v>
      </c>
      <c r="Q417" s="35">
        <v>95</v>
      </c>
      <c r="R417" s="4">
        <f t="shared" si="94"/>
        <v>36446</v>
      </c>
      <c r="S417" s="6">
        <f t="shared" si="90"/>
        <v>50105.825799999999</v>
      </c>
      <c r="T417" s="43">
        <v>62506651</v>
      </c>
      <c r="U417" s="6">
        <f t="shared" si="96"/>
        <v>62506.650999999998</v>
      </c>
      <c r="V417" s="6">
        <f t="shared" si="97"/>
        <v>0</v>
      </c>
      <c r="W417" s="4">
        <f t="shared" si="84"/>
        <v>0</v>
      </c>
      <c r="X417" s="20">
        <f t="shared" si="85"/>
        <v>36446</v>
      </c>
      <c r="Y417" s="21">
        <v>0</v>
      </c>
      <c r="Z417" s="19">
        <v>0</v>
      </c>
      <c r="AA417" s="4">
        <f t="shared" si="86"/>
        <v>36446</v>
      </c>
      <c r="AB417" s="21"/>
      <c r="AC417" s="21"/>
      <c r="AD417" s="21">
        <v>0</v>
      </c>
      <c r="AE417" s="21"/>
      <c r="AF417" s="21"/>
      <c r="AG417" s="26">
        <v>0</v>
      </c>
      <c r="AH417" s="26"/>
      <c r="AI417" s="26"/>
      <c r="AJ417" s="50">
        <f t="shared" si="93"/>
        <v>36446</v>
      </c>
      <c r="AK417" s="52">
        <f t="shared" si="87"/>
        <v>1</v>
      </c>
      <c r="AL417" s="52">
        <f t="shared" si="88"/>
        <v>1</v>
      </c>
    </row>
    <row r="418" spans="1:38" ht="15.95" customHeight="1">
      <c r="A418" s="34" t="s">
        <v>111</v>
      </c>
      <c r="B418" s="34" t="s">
        <v>694</v>
      </c>
      <c r="C418" s="34" t="s">
        <v>237</v>
      </c>
      <c r="D418" s="34" t="s">
        <v>703</v>
      </c>
      <c r="E418" s="18">
        <v>875.39</v>
      </c>
      <c r="F418" s="2">
        <f t="shared" si="89"/>
        <v>1393620.88</v>
      </c>
      <c r="G418" s="45">
        <v>216610.32</v>
      </c>
      <c r="H418" s="35">
        <v>96596</v>
      </c>
      <c r="I418" s="2">
        <f t="shared" si="95"/>
        <v>72447</v>
      </c>
      <c r="J418" s="35">
        <v>72308</v>
      </c>
      <c r="K418" s="35">
        <v>122494</v>
      </c>
      <c r="L418" s="35">
        <v>209178</v>
      </c>
      <c r="M418" s="35">
        <v>53112</v>
      </c>
      <c r="N418" s="2">
        <f t="shared" si="91"/>
        <v>746149.32000000007</v>
      </c>
      <c r="O418" s="4">
        <f t="shared" si="92"/>
        <v>647472</v>
      </c>
      <c r="P418" s="35">
        <v>284</v>
      </c>
      <c r="Q418" s="35">
        <v>86</v>
      </c>
      <c r="R418" s="4">
        <f t="shared" si="94"/>
        <v>33949</v>
      </c>
      <c r="S418" s="6">
        <f t="shared" si="90"/>
        <v>63141.880700000002</v>
      </c>
      <c r="T418" s="43">
        <v>13528412</v>
      </c>
      <c r="U418" s="6">
        <f t="shared" si="96"/>
        <v>13528.412</v>
      </c>
      <c r="V418" s="6">
        <f t="shared" si="97"/>
        <v>49613.468699999998</v>
      </c>
      <c r="W418" s="4">
        <f t="shared" si="84"/>
        <v>992269</v>
      </c>
      <c r="X418" s="20">
        <f t="shared" si="85"/>
        <v>1673690</v>
      </c>
      <c r="Y418" s="21">
        <v>0</v>
      </c>
      <c r="Z418" s="19">
        <v>0</v>
      </c>
      <c r="AA418" s="4">
        <f t="shared" si="86"/>
        <v>1673690</v>
      </c>
      <c r="AB418" s="21"/>
      <c r="AC418" s="21"/>
      <c r="AD418" s="21">
        <v>0</v>
      </c>
      <c r="AE418" s="21"/>
      <c r="AF418" s="21"/>
      <c r="AG418" s="26">
        <v>0</v>
      </c>
      <c r="AH418" s="26"/>
      <c r="AI418" s="26"/>
      <c r="AJ418" s="50">
        <f t="shared" si="93"/>
        <v>1673690</v>
      </c>
      <c r="AK418" s="52" t="str">
        <f t="shared" si="87"/>
        <v xml:space="preserve"> </v>
      </c>
      <c r="AL418" s="52" t="str">
        <f t="shared" si="88"/>
        <v xml:space="preserve"> </v>
      </c>
    </row>
    <row r="419" spans="1:38" ht="15.95" customHeight="1">
      <c r="A419" s="34" t="s">
        <v>111</v>
      </c>
      <c r="B419" s="34" t="s">
        <v>694</v>
      </c>
      <c r="C419" s="34" t="s">
        <v>209</v>
      </c>
      <c r="D419" s="34" t="s">
        <v>704</v>
      </c>
      <c r="E419" s="18">
        <v>425.47</v>
      </c>
      <c r="F419" s="2">
        <f t="shared" si="89"/>
        <v>677348.24</v>
      </c>
      <c r="G419" s="45">
        <v>323245.55</v>
      </c>
      <c r="H419" s="35">
        <v>45554</v>
      </c>
      <c r="I419" s="2">
        <f t="shared" si="95"/>
        <v>34165.5</v>
      </c>
      <c r="J419" s="35">
        <v>34201</v>
      </c>
      <c r="K419" s="35">
        <v>56948</v>
      </c>
      <c r="L419" s="35">
        <v>171844</v>
      </c>
      <c r="M419" s="35">
        <v>83637</v>
      </c>
      <c r="N419" s="2">
        <f t="shared" si="91"/>
        <v>704041.05</v>
      </c>
      <c r="O419" s="4">
        <f t="shared" si="92"/>
        <v>0</v>
      </c>
      <c r="P419" s="35">
        <v>211</v>
      </c>
      <c r="Q419" s="35">
        <v>95</v>
      </c>
      <c r="R419" s="4">
        <f t="shared" si="94"/>
        <v>27863</v>
      </c>
      <c r="S419" s="6">
        <f t="shared" si="90"/>
        <v>30689.151099999999</v>
      </c>
      <c r="T419" s="43">
        <v>18684714</v>
      </c>
      <c r="U419" s="6">
        <f t="shared" si="96"/>
        <v>18684.714</v>
      </c>
      <c r="V419" s="6">
        <f t="shared" si="97"/>
        <v>12004.437099999999</v>
      </c>
      <c r="W419" s="4">
        <f t="shared" si="84"/>
        <v>240089</v>
      </c>
      <c r="X419" s="20">
        <f t="shared" si="85"/>
        <v>267952</v>
      </c>
      <c r="Y419" s="21">
        <v>0</v>
      </c>
      <c r="Z419" s="19">
        <v>0</v>
      </c>
      <c r="AA419" s="4">
        <f t="shared" si="86"/>
        <v>267952</v>
      </c>
      <c r="AB419" s="21"/>
      <c r="AC419" s="21"/>
      <c r="AD419" s="21">
        <v>0</v>
      </c>
      <c r="AE419" s="21"/>
      <c r="AF419" s="21"/>
      <c r="AG419" s="26">
        <v>0</v>
      </c>
      <c r="AH419" s="26"/>
      <c r="AI419" s="26"/>
      <c r="AJ419" s="50">
        <f t="shared" si="93"/>
        <v>267952</v>
      </c>
      <c r="AK419" s="52">
        <f t="shared" si="87"/>
        <v>1</v>
      </c>
      <c r="AL419" s="52" t="str">
        <f t="shared" si="88"/>
        <v xml:space="preserve"> </v>
      </c>
    </row>
    <row r="420" spans="1:38" ht="15.95" customHeight="1">
      <c r="A420" s="34" t="s">
        <v>111</v>
      </c>
      <c r="B420" s="34" t="s">
        <v>694</v>
      </c>
      <c r="C420" s="34" t="s">
        <v>7</v>
      </c>
      <c r="D420" s="34" t="s">
        <v>705</v>
      </c>
      <c r="E420" s="18">
        <v>817.89</v>
      </c>
      <c r="F420" s="2">
        <f t="shared" si="89"/>
        <v>1302080.8799999999</v>
      </c>
      <c r="G420" s="45">
        <v>341786.48</v>
      </c>
      <c r="H420" s="35">
        <v>92312</v>
      </c>
      <c r="I420" s="2">
        <f t="shared" si="95"/>
        <v>69234</v>
      </c>
      <c r="J420" s="35">
        <v>69354</v>
      </c>
      <c r="K420" s="35">
        <v>116098</v>
      </c>
      <c r="L420" s="35">
        <v>196733</v>
      </c>
      <c r="M420" s="35">
        <v>80151</v>
      </c>
      <c r="N420" s="2">
        <f t="shared" si="91"/>
        <v>873356.48</v>
      </c>
      <c r="O420" s="4">
        <f t="shared" si="92"/>
        <v>428724</v>
      </c>
      <c r="P420" s="35">
        <v>404</v>
      </c>
      <c r="Q420" s="35">
        <v>79</v>
      </c>
      <c r="R420" s="4">
        <f t="shared" si="94"/>
        <v>44363</v>
      </c>
      <c r="S420" s="6">
        <f t="shared" si="90"/>
        <v>58994.405700000003</v>
      </c>
      <c r="T420" s="43">
        <v>20232643</v>
      </c>
      <c r="U420" s="6">
        <f t="shared" si="96"/>
        <v>20232.643</v>
      </c>
      <c r="V420" s="6">
        <f t="shared" si="97"/>
        <v>38761.762700000007</v>
      </c>
      <c r="W420" s="4">
        <f t="shared" si="84"/>
        <v>775235</v>
      </c>
      <c r="X420" s="20">
        <f t="shared" si="85"/>
        <v>1248322</v>
      </c>
      <c r="Y420" s="21">
        <v>0</v>
      </c>
      <c r="Z420" s="19">
        <v>0</v>
      </c>
      <c r="AA420" s="4">
        <f t="shared" si="86"/>
        <v>1248322</v>
      </c>
      <c r="AB420" s="21"/>
      <c r="AC420" s="21"/>
      <c r="AD420" s="21">
        <v>0</v>
      </c>
      <c r="AE420" s="21"/>
      <c r="AF420" s="21"/>
      <c r="AG420" s="26">
        <v>0</v>
      </c>
      <c r="AH420" s="26"/>
      <c r="AI420" s="26"/>
      <c r="AJ420" s="50">
        <f t="shared" si="93"/>
        <v>1248322</v>
      </c>
      <c r="AK420" s="52" t="str">
        <f t="shared" si="87"/>
        <v xml:space="preserve"> </v>
      </c>
      <c r="AL420" s="52" t="str">
        <f t="shared" si="88"/>
        <v xml:space="preserve"> </v>
      </c>
    </row>
    <row r="421" spans="1:38" ht="15.95" customHeight="1">
      <c r="A421" s="34" t="s">
        <v>111</v>
      </c>
      <c r="B421" s="34" t="s">
        <v>694</v>
      </c>
      <c r="C421" s="34" t="s">
        <v>238</v>
      </c>
      <c r="D421" s="34" t="s">
        <v>706</v>
      </c>
      <c r="E421" s="18">
        <v>708.02</v>
      </c>
      <c r="F421" s="2">
        <f t="shared" si="89"/>
        <v>1127167.8400000001</v>
      </c>
      <c r="G421" s="45">
        <v>145256.62</v>
      </c>
      <c r="H421" s="35">
        <v>76771</v>
      </c>
      <c r="I421" s="2">
        <f t="shared" si="95"/>
        <v>57578.25</v>
      </c>
      <c r="J421" s="35">
        <v>58100</v>
      </c>
      <c r="K421" s="35">
        <v>95572</v>
      </c>
      <c r="L421" s="35">
        <v>193273</v>
      </c>
      <c r="M421" s="35">
        <v>36628</v>
      </c>
      <c r="N421" s="2">
        <f t="shared" si="91"/>
        <v>586407.87</v>
      </c>
      <c r="O421" s="4">
        <f t="shared" si="92"/>
        <v>540760</v>
      </c>
      <c r="P421" s="35">
        <v>327</v>
      </c>
      <c r="Q421" s="35">
        <v>79</v>
      </c>
      <c r="R421" s="4">
        <f t="shared" si="94"/>
        <v>35908</v>
      </c>
      <c r="S421" s="6">
        <f t="shared" si="90"/>
        <v>51069.482600000003</v>
      </c>
      <c r="T421" s="43">
        <v>8750399</v>
      </c>
      <c r="U421" s="6">
        <f t="shared" si="96"/>
        <v>8750.3989999999994</v>
      </c>
      <c r="V421" s="6">
        <f t="shared" si="97"/>
        <v>42319.083600000005</v>
      </c>
      <c r="W421" s="4">
        <f t="shared" si="84"/>
        <v>846382</v>
      </c>
      <c r="X421" s="20">
        <f t="shared" si="85"/>
        <v>1423050</v>
      </c>
      <c r="Y421" s="21">
        <v>0</v>
      </c>
      <c r="Z421" s="19">
        <v>0</v>
      </c>
      <c r="AA421" s="4">
        <f t="shared" si="86"/>
        <v>1423050</v>
      </c>
      <c r="AB421" s="21"/>
      <c r="AC421" s="21"/>
      <c r="AD421" s="21">
        <v>0</v>
      </c>
      <c r="AE421" s="21"/>
      <c r="AF421" s="21"/>
      <c r="AG421" s="26">
        <v>0</v>
      </c>
      <c r="AH421" s="26"/>
      <c r="AI421" s="26"/>
      <c r="AJ421" s="50">
        <f t="shared" si="93"/>
        <v>1423050</v>
      </c>
      <c r="AK421" s="52" t="str">
        <f t="shared" si="87"/>
        <v xml:space="preserve"> </v>
      </c>
      <c r="AL421" s="52" t="str">
        <f t="shared" si="88"/>
        <v xml:space="preserve"> </v>
      </c>
    </row>
    <row r="422" spans="1:38" ht="15.95" customHeight="1">
      <c r="A422" s="34" t="s">
        <v>111</v>
      </c>
      <c r="B422" s="34" t="s">
        <v>694</v>
      </c>
      <c r="C422" s="34" t="s">
        <v>8</v>
      </c>
      <c r="D422" s="34" t="s">
        <v>707</v>
      </c>
      <c r="E422" s="18">
        <v>290.43</v>
      </c>
      <c r="F422" s="2">
        <f t="shared" si="89"/>
        <v>462364.56</v>
      </c>
      <c r="G422" s="45">
        <v>78430.740000000005</v>
      </c>
      <c r="H422" s="35">
        <v>27811</v>
      </c>
      <c r="I422" s="2">
        <f t="shared" si="95"/>
        <v>20858.25</v>
      </c>
      <c r="J422" s="35">
        <v>20862</v>
      </c>
      <c r="K422" s="35">
        <v>34753</v>
      </c>
      <c r="L422" s="35">
        <v>68587</v>
      </c>
      <c r="M422" s="35">
        <v>35294</v>
      </c>
      <c r="N422" s="2">
        <f t="shared" si="91"/>
        <v>258784.99</v>
      </c>
      <c r="O422" s="4">
        <f t="shared" si="92"/>
        <v>203580</v>
      </c>
      <c r="P422" s="35">
        <v>140</v>
      </c>
      <c r="Q422" s="35">
        <v>92</v>
      </c>
      <c r="R422" s="4">
        <f t="shared" si="94"/>
        <v>17903</v>
      </c>
      <c r="S422" s="6">
        <f t="shared" si="90"/>
        <v>20948.715899999999</v>
      </c>
      <c r="T422" s="43">
        <v>4752782</v>
      </c>
      <c r="U422" s="6">
        <f t="shared" si="96"/>
        <v>4752.7820000000002</v>
      </c>
      <c r="V422" s="6">
        <f t="shared" si="97"/>
        <v>16195.9339</v>
      </c>
      <c r="W422" s="4">
        <f t="shared" si="84"/>
        <v>323919</v>
      </c>
      <c r="X422" s="20">
        <f t="shared" si="85"/>
        <v>545402</v>
      </c>
      <c r="Y422" s="21">
        <v>0</v>
      </c>
      <c r="Z422" s="19">
        <v>0</v>
      </c>
      <c r="AA422" s="4">
        <f t="shared" si="86"/>
        <v>545402</v>
      </c>
      <c r="AB422" s="21"/>
      <c r="AC422" s="21"/>
      <c r="AD422" s="21">
        <v>0</v>
      </c>
      <c r="AE422" s="21"/>
      <c r="AF422" s="21"/>
      <c r="AG422" s="26">
        <v>0</v>
      </c>
      <c r="AH422" s="26"/>
      <c r="AI422" s="26"/>
      <c r="AJ422" s="50">
        <f t="shared" si="93"/>
        <v>545402</v>
      </c>
      <c r="AK422" s="52" t="str">
        <f t="shared" si="87"/>
        <v xml:space="preserve"> </v>
      </c>
      <c r="AL422" s="52" t="str">
        <f t="shared" si="88"/>
        <v xml:space="preserve"> </v>
      </c>
    </row>
    <row r="423" spans="1:38" ht="15.95" customHeight="1">
      <c r="A423" s="34" t="s">
        <v>111</v>
      </c>
      <c r="B423" s="34" t="s">
        <v>694</v>
      </c>
      <c r="C423" s="34" t="s">
        <v>95</v>
      </c>
      <c r="D423" s="34" t="s">
        <v>708</v>
      </c>
      <c r="E423" s="18">
        <v>4944.3999999999996</v>
      </c>
      <c r="F423" s="2">
        <f t="shared" si="89"/>
        <v>7871484.7999999998</v>
      </c>
      <c r="G423" s="45">
        <v>1339186.6200000001</v>
      </c>
      <c r="H423" s="35">
        <v>574360</v>
      </c>
      <c r="I423" s="2">
        <f t="shared" si="95"/>
        <v>430770</v>
      </c>
      <c r="J423" s="35">
        <v>431102</v>
      </c>
      <c r="K423" s="35">
        <v>720558</v>
      </c>
      <c r="L423" s="35">
        <v>1218206</v>
      </c>
      <c r="M423" s="35">
        <v>4454</v>
      </c>
      <c r="N423" s="2">
        <f t="shared" si="91"/>
        <v>4144276.62</v>
      </c>
      <c r="O423" s="4">
        <f t="shared" si="92"/>
        <v>3727208</v>
      </c>
      <c r="P423" s="35">
        <v>2083</v>
      </c>
      <c r="Q423" s="35">
        <v>33</v>
      </c>
      <c r="R423" s="4">
        <f t="shared" si="94"/>
        <v>95547</v>
      </c>
      <c r="S423" s="6">
        <f t="shared" si="90"/>
        <v>356639.57199999999</v>
      </c>
      <c r="T423" s="43">
        <v>84973770</v>
      </c>
      <c r="U423" s="6">
        <f t="shared" si="96"/>
        <v>84973.77</v>
      </c>
      <c r="V423" s="6">
        <f t="shared" si="97"/>
        <v>271665.80199999997</v>
      </c>
      <c r="W423" s="4">
        <f t="shared" si="84"/>
        <v>5433316</v>
      </c>
      <c r="X423" s="20">
        <f t="shared" si="85"/>
        <v>9256071</v>
      </c>
      <c r="Y423" s="21">
        <v>0</v>
      </c>
      <c r="Z423" s="19">
        <v>0</v>
      </c>
      <c r="AA423" s="4">
        <f t="shared" si="86"/>
        <v>9256071</v>
      </c>
      <c r="AB423" s="21"/>
      <c r="AC423" s="21"/>
      <c r="AD423" s="21">
        <v>0</v>
      </c>
      <c r="AE423" s="21"/>
      <c r="AF423" s="21"/>
      <c r="AG423" s="26">
        <v>0</v>
      </c>
      <c r="AH423" s="26"/>
      <c r="AI423" s="26"/>
      <c r="AJ423" s="50">
        <f t="shared" si="93"/>
        <v>9256071</v>
      </c>
      <c r="AK423" s="52" t="str">
        <f t="shared" si="87"/>
        <v xml:space="preserve"> </v>
      </c>
      <c r="AL423" s="52" t="str">
        <f t="shared" si="88"/>
        <v xml:space="preserve"> </v>
      </c>
    </row>
    <row r="424" spans="1:38" ht="15.95" customHeight="1">
      <c r="A424" s="34" t="s">
        <v>12</v>
      </c>
      <c r="B424" s="34" t="s">
        <v>709</v>
      </c>
      <c r="C424" s="34" t="s">
        <v>51</v>
      </c>
      <c r="D424" s="34" t="s">
        <v>710</v>
      </c>
      <c r="E424" s="18">
        <v>784.12</v>
      </c>
      <c r="F424" s="2">
        <f t="shared" si="89"/>
        <v>1248319.04</v>
      </c>
      <c r="G424" s="45">
        <v>382461.17</v>
      </c>
      <c r="H424" s="35">
        <v>63379</v>
      </c>
      <c r="I424" s="2">
        <f t="shared" si="95"/>
        <v>47534.25</v>
      </c>
      <c r="J424" s="35">
        <v>67449</v>
      </c>
      <c r="K424" s="35">
        <v>89809</v>
      </c>
      <c r="L424" s="35">
        <v>183735</v>
      </c>
      <c r="M424" s="35">
        <v>62626</v>
      </c>
      <c r="N424" s="2">
        <f t="shared" si="91"/>
        <v>833614.41999999993</v>
      </c>
      <c r="O424" s="4">
        <f t="shared" si="92"/>
        <v>414705</v>
      </c>
      <c r="P424" s="35">
        <v>303</v>
      </c>
      <c r="Q424" s="35">
        <v>86</v>
      </c>
      <c r="R424" s="4">
        <f t="shared" si="94"/>
        <v>36221</v>
      </c>
      <c r="S424" s="6">
        <f t="shared" si="90"/>
        <v>56558.575599999996</v>
      </c>
      <c r="T424" s="43">
        <v>23887764</v>
      </c>
      <c r="U424" s="6">
        <f t="shared" si="96"/>
        <v>23887.763999999999</v>
      </c>
      <c r="V424" s="6">
        <f t="shared" si="97"/>
        <v>32670.811599999997</v>
      </c>
      <c r="W424" s="4">
        <f t="shared" si="84"/>
        <v>653416</v>
      </c>
      <c r="X424" s="20">
        <f t="shared" si="85"/>
        <v>1104342</v>
      </c>
      <c r="Y424" s="21">
        <v>0</v>
      </c>
      <c r="Z424" s="19">
        <v>0</v>
      </c>
      <c r="AA424" s="4">
        <f t="shared" si="86"/>
        <v>1104342</v>
      </c>
      <c r="AB424" s="21"/>
      <c r="AC424" s="21"/>
      <c r="AD424" s="21">
        <v>0</v>
      </c>
      <c r="AE424" s="21"/>
      <c r="AF424" s="21"/>
      <c r="AG424" s="26">
        <v>0</v>
      </c>
      <c r="AH424" s="26"/>
      <c r="AI424" s="26"/>
      <c r="AJ424" s="50">
        <f t="shared" si="93"/>
        <v>1104342</v>
      </c>
      <c r="AK424" s="52" t="str">
        <f t="shared" si="87"/>
        <v xml:space="preserve"> </v>
      </c>
      <c r="AL424" s="52" t="str">
        <f t="shared" si="88"/>
        <v xml:space="preserve"> </v>
      </c>
    </row>
    <row r="425" spans="1:38" ht="15.95" customHeight="1">
      <c r="A425" s="34" t="s">
        <v>12</v>
      </c>
      <c r="B425" s="34" t="s">
        <v>709</v>
      </c>
      <c r="C425" s="34" t="s">
        <v>93</v>
      </c>
      <c r="D425" s="34" t="s">
        <v>711</v>
      </c>
      <c r="E425" s="18">
        <v>931.01</v>
      </c>
      <c r="F425" s="2">
        <f t="shared" si="89"/>
        <v>1482167.92</v>
      </c>
      <c r="G425" s="45">
        <v>278663.05</v>
      </c>
      <c r="H425" s="35">
        <v>71725</v>
      </c>
      <c r="I425" s="2">
        <f t="shared" si="95"/>
        <v>53793.75</v>
      </c>
      <c r="J425" s="35">
        <v>76022</v>
      </c>
      <c r="K425" s="35">
        <v>101627</v>
      </c>
      <c r="L425" s="35">
        <v>231392</v>
      </c>
      <c r="M425" s="35">
        <v>108145</v>
      </c>
      <c r="N425" s="2">
        <f t="shared" si="91"/>
        <v>849642.8</v>
      </c>
      <c r="O425" s="4">
        <f t="shared" si="92"/>
        <v>632525</v>
      </c>
      <c r="P425" s="35">
        <v>532</v>
      </c>
      <c r="Q425" s="35">
        <v>70</v>
      </c>
      <c r="R425" s="4">
        <f t="shared" si="94"/>
        <v>51764</v>
      </c>
      <c r="S425" s="6">
        <f t="shared" si="90"/>
        <v>67153.751300000004</v>
      </c>
      <c r="T425" s="43">
        <v>16248574</v>
      </c>
      <c r="U425" s="6">
        <f t="shared" si="96"/>
        <v>16248.574000000001</v>
      </c>
      <c r="V425" s="6">
        <f t="shared" si="97"/>
        <v>50905.177300000003</v>
      </c>
      <c r="W425" s="4">
        <f t="shared" si="84"/>
        <v>1018104</v>
      </c>
      <c r="X425" s="20">
        <f t="shared" si="85"/>
        <v>1702393</v>
      </c>
      <c r="Y425" s="21">
        <v>0</v>
      </c>
      <c r="Z425" s="19">
        <v>0</v>
      </c>
      <c r="AA425" s="4">
        <f t="shared" si="86"/>
        <v>1702393</v>
      </c>
      <c r="AB425" s="21"/>
      <c r="AC425" s="21"/>
      <c r="AD425" s="21">
        <v>0</v>
      </c>
      <c r="AE425" s="21"/>
      <c r="AF425" s="21"/>
      <c r="AG425" s="26">
        <v>0</v>
      </c>
      <c r="AH425" s="26"/>
      <c r="AI425" s="26"/>
      <c r="AJ425" s="50">
        <f t="shared" si="93"/>
        <v>1702393</v>
      </c>
      <c r="AK425" s="52" t="str">
        <f t="shared" si="87"/>
        <v xml:space="preserve"> </v>
      </c>
      <c r="AL425" s="52" t="str">
        <f t="shared" si="88"/>
        <v xml:space="preserve"> </v>
      </c>
    </row>
    <row r="426" spans="1:38" ht="15.95" customHeight="1">
      <c r="A426" s="34" t="s">
        <v>12</v>
      </c>
      <c r="B426" s="34" t="s">
        <v>709</v>
      </c>
      <c r="C426" s="34" t="s">
        <v>13</v>
      </c>
      <c r="D426" s="34" t="s">
        <v>712</v>
      </c>
      <c r="E426" s="18">
        <v>3200.96</v>
      </c>
      <c r="F426" s="2">
        <f t="shared" si="89"/>
        <v>5095928.32</v>
      </c>
      <c r="G426" s="45">
        <v>763007.65999999992</v>
      </c>
      <c r="H426" s="35">
        <v>242217</v>
      </c>
      <c r="I426" s="2">
        <f t="shared" si="95"/>
        <v>181662.75</v>
      </c>
      <c r="J426" s="35">
        <v>257345</v>
      </c>
      <c r="K426" s="35">
        <v>343957</v>
      </c>
      <c r="L426" s="35">
        <v>715326</v>
      </c>
      <c r="M426" s="35">
        <v>98304</v>
      </c>
      <c r="N426" s="2">
        <f t="shared" si="91"/>
        <v>2359602.41</v>
      </c>
      <c r="O426" s="4">
        <f t="shared" si="92"/>
        <v>2736326</v>
      </c>
      <c r="P426" s="35">
        <v>1707</v>
      </c>
      <c r="Q426" s="35">
        <v>33</v>
      </c>
      <c r="R426" s="4">
        <f t="shared" si="94"/>
        <v>78300</v>
      </c>
      <c r="S426" s="6">
        <f t="shared" si="90"/>
        <v>230885.24479999999</v>
      </c>
      <c r="T426" s="43">
        <v>48879414</v>
      </c>
      <c r="U426" s="6">
        <f t="shared" si="96"/>
        <v>48879.413999999997</v>
      </c>
      <c r="V426" s="6">
        <f t="shared" si="97"/>
        <v>182005.8308</v>
      </c>
      <c r="W426" s="4">
        <f t="shared" si="84"/>
        <v>3640117</v>
      </c>
      <c r="X426" s="20">
        <f t="shared" si="85"/>
        <v>6454743</v>
      </c>
      <c r="Y426" s="21">
        <v>0</v>
      </c>
      <c r="Z426" s="19">
        <v>0</v>
      </c>
      <c r="AA426" s="4">
        <f t="shared" si="86"/>
        <v>6454743</v>
      </c>
      <c r="AB426" s="21"/>
      <c r="AC426" s="21"/>
      <c r="AD426" s="21">
        <v>0</v>
      </c>
      <c r="AE426" s="21"/>
      <c r="AF426" s="21"/>
      <c r="AG426" s="26">
        <v>0</v>
      </c>
      <c r="AH426" s="26"/>
      <c r="AI426" s="26"/>
      <c r="AJ426" s="50">
        <f t="shared" si="93"/>
        <v>6454743</v>
      </c>
      <c r="AK426" s="52" t="str">
        <f t="shared" si="87"/>
        <v xml:space="preserve"> </v>
      </c>
      <c r="AL426" s="52" t="str">
        <f t="shared" si="88"/>
        <v xml:space="preserve"> </v>
      </c>
    </row>
    <row r="427" spans="1:38" ht="15.95" customHeight="1">
      <c r="A427" s="34" t="s">
        <v>12</v>
      </c>
      <c r="B427" s="34" t="s">
        <v>709</v>
      </c>
      <c r="C427" s="34" t="s">
        <v>87</v>
      </c>
      <c r="D427" s="34" t="s">
        <v>713</v>
      </c>
      <c r="E427" s="18">
        <v>4726.54</v>
      </c>
      <c r="F427" s="2">
        <f t="shared" si="89"/>
        <v>7524651.6799999997</v>
      </c>
      <c r="G427" s="45">
        <v>1386965.35</v>
      </c>
      <c r="H427" s="35">
        <v>363626</v>
      </c>
      <c r="I427" s="2">
        <f t="shared" si="95"/>
        <v>272719.5</v>
      </c>
      <c r="J427" s="35">
        <v>386984</v>
      </c>
      <c r="K427" s="35">
        <v>516053</v>
      </c>
      <c r="L427" s="35">
        <v>1004658</v>
      </c>
      <c r="M427" s="35">
        <v>9380</v>
      </c>
      <c r="N427" s="2">
        <f t="shared" si="91"/>
        <v>3576759.85</v>
      </c>
      <c r="O427" s="4">
        <f t="shared" si="92"/>
        <v>3947892</v>
      </c>
      <c r="P427" s="35">
        <v>2035</v>
      </c>
      <c r="Q427" s="35">
        <v>33</v>
      </c>
      <c r="R427" s="4">
        <f t="shared" si="94"/>
        <v>93345</v>
      </c>
      <c r="S427" s="6">
        <f t="shared" si="90"/>
        <v>340925.33020000003</v>
      </c>
      <c r="T427" s="43">
        <v>90062685</v>
      </c>
      <c r="U427" s="6">
        <f t="shared" si="96"/>
        <v>90062.684999999998</v>
      </c>
      <c r="V427" s="6">
        <f t="shared" si="97"/>
        <v>250862.64520000003</v>
      </c>
      <c r="W427" s="4">
        <f t="shared" si="84"/>
        <v>5017253</v>
      </c>
      <c r="X427" s="20">
        <f t="shared" si="85"/>
        <v>9058490</v>
      </c>
      <c r="Y427" s="21">
        <v>0</v>
      </c>
      <c r="Z427" s="19">
        <v>0</v>
      </c>
      <c r="AA427" s="4">
        <f t="shared" si="86"/>
        <v>9058490</v>
      </c>
      <c r="AB427" s="21"/>
      <c r="AC427" s="21"/>
      <c r="AD427" s="21">
        <v>0</v>
      </c>
      <c r="AE427" s="21"/>
      <c r="AF427" s="21"/>
      <c r="AG427" s="26">
        <v>0</v>
      </c>
      <c r="AH427" s="26"/>
      <c r="AI427" s="26"/>
      <c r="AJ427" s="50">
        <f t="shared" si="93"/>
        <v>9058490</v>
      </c>
      <c r="AK427" s="52" t="str">
        <f t="shared" si="87"/>
        <v xml:space="preserve"> </v>
      </c>
      <c r="AL427" s="52" t="str">
        <f t="shared" si="88"/>
        <v xml:space="preserve"> </v>
      </c>
    </row>
    <row r="428" spans="1:38" ht="15.95" customHeight="1">
      <c r="A428" s="34" t="s">
        <v>12</v>
      </c>
      <c r="B428" s="34" t="s">
        <v>709</v>
      </c>
      <c r="C428" s="34" t="s">
        <v>46</v>
      </c>
      <c r="D428" s="34" t="s">
        <v>714</v>
      </c>
      <c r="E428" s="18">
        <v>1439.52</v>
      </c>
      <c r="F428" s="2">
        <f t="shared" si="89"/>
        <v>2291715.84</v>
      </c>
      <c r="G428" s="45">
        <v>342637.08</v>
      </c>
      <c r="H428" s="35">
        <v>121498</v>
      </c>
      <c r="I428" s="2">
        <f t="shared" si="95"/>
        <v>91123.5</v>
      </c>
      <c r="J428" s="35">
        <v>129417</v>
      </c>
      <c r="K428" s="35">
        <v>172171</v>
      </c>
      <c r="L428" s="35">
        <v>271537</v>
      </c>
      <c r="M428" s="35">
        <v>47427</v>
      </c>
      <c r="N428" s="2">
        <f t="shared" si="91"/>
        <v>1054312.58</v>
      </c>
      <c r="O428" s="4">
        <f t="shared" si="92"/>
        <v>1237403</v>
      </c>
      <c r="P428" s="35">
        <v>817</v>
      </c>
      <c r="Q428" s="35">
        <v>33</v>
      </c>
      <c r="R428" s="4">
        <f t="shared" si="94"/>
        <v>37476</v>
      </c>
      <c r="S428" s="6">
        <f t="shared" si="90"/>
        <v>103832.5776</v>
      </c>
      <c r="T428" s="43">
        <v>21361414</v>
      </c>
      <c r="U428" s="6">
        <f t="shared" si="96"/>
        <v>21361.414000000001</v>
      </c>
      <c r="V428" s="6">
        <f t="shared" si="97"/>
        <v>82471.1636</v>
      </c>
      <c r="W428" s="4">
        <f t="shared" si="84"/>
        <v>1649423</v>
      </c>
      <c r="X428" s="20">
        <f t="shared" si="85"/>
        <v>2924302</v>
      </c>
      <c r="Y428" s="21">
        <v>0</v>
      </c>
      <c r="Z428" s="19">
        <v>0</v>
      </c>
      <c r="AA428" s="4">
        <f t="shared" si="86"/>
        <v>2924302</v>
      </c>
      <c r="AB428" s="21"/>
      <c r="AC428" s="21"/>
      <c r="AD428" s="21">
        <v>0</v>
      </c>
      <c r="AE428" s="21"/>
      <c r="AF428" s="21"/>
      <c r="AG428" s="26">
        <v>0</v>
      </c>
      <c r="AH428" s="26"/>
      <c r="AI428" s="26"/>
      <c r="AJ428" s="50">
        <f t="shared" si="93"/>
        <v>2924302</v>
      </c>
      <c r="AK428" s="52" t="str">
        <f t="shared" si="87"/>
        <v xml:space="preserve"> </v>
      </c>
      <c r="AL428" s="52" t="str">
        <f t="shared" si="88"/>
        <v xml:space="preserve"> </v>
      </c>
    </row>
    <row r="429" spans="1:38" ht="15.95" customHeight="1">
      <c r="A429" s="34" t="s">
        <v>12</v>
      </c>
      <c r="B429" s="34" t="s">
        <v>709</v>
      </c>
      <c r="C429" s="34" t="s">
        <v>238</v>
      </c>
      <c r="D429" s="34" t="s">
        <v>715</v>
      </c>
      <c r="E429" s="18">
        <v>890.41</v>
      </c>
      <c r="F429" s="2">
        <f t="shared" si="89"/>
        <v>1417532.72</v>
      </c>
      <c r="G429" s="45">
        <v>502093.24</v>
      </c>
      <c r="H429" s="35">
        <v>60481</v>
      </c>
      <c r="I429" s="2">
        <f t="shared" si="95"/>
        <v>45360.75</v>
      </c>
      <c r="J429" s="35">
        <v>64348</v>
      </c>
      <c r="K429" s="35">
        <v>85796</v>
      </c>
      <c r="L429" s="35">
        <v>216982</v>
      </c>
      <c r="M429" s="35">
        <v>110148</v>
      </c>
      <c r="N429" s="2">
        <f t="shared" si="91"/>
        <v>1024727.99</v>
      </c>
      <c r="O429" s="4">
        <f t="shared" si="92"/>
        <v>392805</v>
      </c>
      <c r="P429" s="35">
        <v>435</v>
      </c>
      <c r="Q429" s="35">
        <v>84</v>
      </c>
      <c r="R429" s="4">
        <f t="shared" si="94"/>
        <v>50791</v>
      </c>
      <c r="S429" s="6">
        <f t="shared" si="90"/>
        <v>64225.273300000001</v>
      </c>
      <c r="T429" s="43">
        <v>29878163</v>
      </c>
      <c r="U429" s="6">
        <f t="shared" si="96"/>
        <v>29878.163</v>
      </c>
      <c r="V429" s="6">
        <f t="shared" si="97"/>
        <v>34347.1103</v>
      </c>
      <c r="W429" s="4">
        <f t="shared" si="84"/>
        <v>686942</v>
      </c>
      <c r="X429" s="20">
        <f t="shared" si="85"/>
        <v>1130538</v>
      </c>
      <c r="Y429" s="21">
        <v>0</v>
      </c>
      <c r="Z429" s="19">
        <v>0</v>
      </c>
      <c r="AA429" s="4">
        <f t="shared" si="86"/>
        <v>1130538</v>
      </c>
      <c r="AB429" s="21"/>
      <c r="AC429" s="21"/>
      <c r="AD429" s="21">
        <v>0</v>
      </c>
      <c r="AE429" s="21"/>
      <c r="AF429" s="21"/>
      <c r="AG429" s="26">
        <v>0</v>
      </c>
      <c r="AH429" s="26"/>
      <c r="AI429" s="26"/>
      <c r="AJ429" s="50">
        <f t="shared" si="93"/>
        <v>1130538</v>
      </c>
      <c r="AK429" s="52" t="str">
        <f t="shared" si="87"/>
        <v xml:space="preserve"> </v>
      </c>
      <c r="AL429" s="52" t="str">
        <f t="shared" si="88"/>
        <v xml:space="preserve"> </v>
      </c>
    </row>
    <row r="430" spans="1:38" ht="15.95" customHeight="1">
      <c r="A430" s="34" t="s">
        <v>12</v>
      </c>
      <c r="B430" s="34" t="s">
        <v>709</v>
      </c>
      <c r="C430" s="34" t="s">
        <v>64</v>
      </c>
      <c r="D430" s="34" t="s">
        <v>716</v>
      </c>
      <c r="E430" s="18">
        <v>604.96</v>
      </c>
      <c r="F430" s="2">
        <f t="shared" si="89"/>
        <v>963096.32000000007</v>
      </c>
      <c r="G430" s="45">
        <v>233930.26</v>
      </c>
      <c r="H430" s="35">
        <v>49085</v>
      </c>
      <c r="I430" s="2">
        <f t="shared" si="95"/>
        <v>36813.75</v>
      </c>
      <c r="J430" s="35">
        <v>52232</v>
      </c>
      <c r="K430" s="35">
        <v>69445</v>
      </c>
      <c r="L430" s="35">
        <v>131391</v>
      </c>
      <c r="M430" s="35">
        <v>57222</v>
      </c>
      <c r="N430" s="2">
        <f t="shared" si="91"/>
        <v>581034.01</v>
      </c>
      <c r="O430" s="4">
        <f t="shared" si="92"/>
        <v>382062</v>
      </c>
      <c r="P430" s="35">
        <v>161</v>
      </c>
      <c r="Q430" s="35">
        <v>95</v>
      </c>
      <c r="R430" s="4">
        <f t="shared" si="94"/>
        <v>21260</v>
      </c>
      <c r="S430" s="6">
        <f t="shared" si="90"/>
        <v>43635.764799999997</v>
      </c>
      <c r="T430" s="43">
        <v>13681661</v>
      </c>
      <c r="U430" s="6">
        <f t="shared" si="96"/>
        <v>13681.661</v>
      </c>
      <c r="V430" s="6">
        <f t="shared" si="97"/>
        <v>29954.103799999997</v>
      </c>
      <c r="W430" s="4">
        <f t="shared" si="84"/>
        <v>599082</v>
      </c>
      <c r="X430" s="20">
        <f t="shared" si="85"/>
        <v>1002404</v>
      </c>
      <c r="Y430" s="21">
        <v>0</v>
      </c>
      <c r="Z430" s="19">
        <v>0</v>
      </c>
      <c r="AA430" s="4">
        <f t="shared" si="86"/>
        <v>1002404</v>
      </c>
      <c r="AB430" s="21"/>
      <c r="AC430" s="21"/>
      <c r="AD430" s="21">
        <v>0</v>
      </c>
      <c r="AE430" s="21"/>
      <c r="AF430" s="21"/>
      <c r="AG430" s="26">
        <v>0</v>
      </c>
      <c r="AH430" s="26"/>
      <c r="AI430" s="26"/>
      <c r="AJ430" s="50">
        <f t="shared" si="93"/>
        <v>1002404</v>
      </c>
      <c r="AK430" s="52" t="str">
        <f t="shared" si="87"/>
        <v xml:space="preserve"> </v>
      </c>
      <c r="AL430" s="52" t="str">
        <f t="shared" si="88"/>
        <v xml:space="preserve"> </v>
      </c>
    </row>
    <row r="431" spans="1:38" ht="15.95" customHeight="1">
      <c r="A431" s="34" t="s">
        <v>112</v>
      </c>
      <c r="B431" s="34" t="s">
        <v>113</v>
      </c>
      <c r="C431" s="34" t="s">
        <v>109</v>
      </c>
      <c r="D431" s="34" t="s">
        <v>717</v>
      </c>
      <c r="E431" s="18">
        <v>912.33</v>
      </c>
      <c r="F431" s="2">
        <f t="shared" si="89"/>
        <v>1452429.36</v>
      </c>
      <c r="G431" s="45">
        <v>546958.47</v>
      </c>
      <c r="H431" s="35">
        <v>62556</v>
      </c>
      <c r="I431" s="2">
        <f t="shared" si="95"/>
        <v>46917</v>
      </c>
      <c r="J431" s="35">
        <v>83404</v>
      </c>
      <c r="K431" s="35">
        <v>0</v>
      </c>
      <c r="L431" s="35">
        <v>0</v>
      </c>
      <c r="M431" s="35">
        <v>61781</v>
      </c>
      <c r="N431" s="2">
        <f t="shared" si="91"/>
        <v>739060.47</v>
      </c>
      <c r="O431" s="4">
        <f t="shared" si="92"/>
        <v>713369</v>
      </c>
      <c r="P431" s="35">
        <v>541</v>
      </c>
      <c r="Q431" s="35">
        <v>33</v>
      </c>
      <c r="R431" s="4">
        <f t="shared" si="94"/>
        <v>24816</v>
      </c>
      <c r="S431" s="6">
        <f t="shared" si="90"/>
        <v>65806.362899999993</v>
      </c>
      <c r="T431" s="43">
        <v>35984110</v>
      </c>
      <c r="U431" s="6">
        <f t="shared" si="96"/>
        <v>35984.11</v>
      </c>
      <c r="V431" s="6">
        <f t="shared" si="97"/>
        <v>29822.252899999992</v>
      </c>
      <c r="W431" s="4">
        <f t="shared" si="84"/>
        <v>596445</v>
      </c>
      <c r="X431" s="20">
        <f t="shared" si="85"/>
        <v>1334630</v>
      </c>
      <c r="Y431" s="21">
        <v>0</v>
      </c>
      <c r="Z431" s="19">
        <v>0</v>
      </c>
      <c r="AA431" s="4">
        <f t="shared" si="86"/>
        <v>1334630</v>
      </c>
      <c r="AB431" s="21"/>
      <c r="AC431" s="21"/>
      <c r="AD431" s="21">
        <v>0</v>
      </c>
      <c r="AE431" s="21"/>
      <c r="AF431" s="21"/>
      <c r="AG431" s="26">
        <v>0</v>
      </c>
      <c r="AH431" s="26"/>
      <c r="AI431" s="26"/>
      <c r="AJ431" s="50">
        <f t="shared" si="93"/>
        <v>1334630</v>
      </c>
      <c r="AK431" s="52" t="str">
        <f t="shared" si="87"/>
        <v xml:space="preserve"> </v>
      </c>
      <c r="AL431" s="52" t="str">
        <f t="shared" si="88"/>
        <v xml:space="preserve"> </v>
      </c>
    </row>
    <row r="432" spans="1:38" ht="15.95" customHeight="1">
      <c r="A432" s="34" t="s">
        <v>112</v>
      </c>
      <c r="B432" s="34" t="s">
        <v>113</v>
      </c>
      <c r="C432" s="34" t="s">
        <v>142</v>
      </c>
      <c r="D432" s="34" t="s">
        <v>413</v>
      </c>
      <c r="E432" s="18">
        <v>668.84</v>
      </c>
      <c r="F432" s="2">
        <f t="shared" si="89"/>
        <v>1064793.28</v>
      </c>
      <c r="G432" s="45">
        <v>577224.77</v>
      </c>
      <c r="H432" s="35">
        <v>46548</v>
      </c>
      <c r="I432" s="2">
        <f t="shared" si="95"/>
        <v>34911</v>
      </c>
      <c r="J432" s="35">
        <v>62061</v>
      </c>
      <c r="K432" s="35">
        <v>0</v>
      </c>
      <c r="L432" s="35">
        <v>0</v>
      </c>
      <c r="M432" s="35">
        <v>7927</v>
      </c>
      <c r="N432" s="2">
        <f t="shared" si="91"/>
        <v>682123.77</v>
      </c>
      <c r="O432" s="4">
        <f t="shared" si="92"/>
        <v>382670</v>
      </c>
      <c r="P432" s="35">
        <v>339</v>
      </c>
      <c r="Q432" s="35">
        <v>33</v>
      </c>
      <c r="R432" s="4">
        <f t="shared" si="94"/>
        <v>15550</v>
      </c>
      <c r="S432" s="6">
        <f t="shared" si="90"/>
        <v>48243.429199999999</v>
      </c>
      <c r="T432" s="43">
        <v>37288422</v>
      </c>
      <c r="U432" s="6">
        <f t="shared" si="96"/>
        <v>37288.421999999999</v>
      </c>
      <c r="V432" s="6">
        <f t="shared" si="97"/>
        <v>10955.0072</v>
      </c>
      <c r="W432" s="4">
        <f t="shared" si="84"/>
        <v>219100</v>
      </c>
      <c r="X432" s="20">
        <f t="shared" si="85"/>
        <v>617320</v>
      </c>
      <c r="Y432" s="21">
        <v>0</v>
      </c>
      <c r="Z432" s="19">
        <v>0</v>
      </c>
      <c r="AA432" s="4">
        <f t="shared" si="86"/>
        <v>617320</v>
      </c>
      <c r="AB432" s="21"/>
      <c r="AC432" s="21"/>
      <c r="AD432" s="21">
        <v>0</v>
      </c>
      <c r="AE432" s="21"/>
      <c r="AF432" s="21"/>
      <c r="AG432" s="26">
        <v>0</v>
      </c>
      <c r="AH432" s="26"/>
      <c r="AI432" s="26"/>
      <c r="AJ432" s="50">
        <f t="shared" si="93"/>
        <v>617320</v>
      </c>
      <c r="AK432" s="52" t="str">
        <f t="shared" si="87"/>
        <v xml:space="preserve"> </v>
      </c>
      <c r="AL432" s="52" t="str">
        <f t="shared" si="88"/>
        <v xml:space="preserve"> </v>
      </c>
    </row>
    <row r="433" spans="1:38" ht="15.95" customHeight="1">
      <c r="A433" s="34" t="s">
        <v>112</v>
      </c>
      <c r="B433" s="34" t="s">
        <v>113</v>
      </c>
      <c r="C433" s="34" t="s">
        <v>41</v>
      </c>
      <c r="D433" s="34" t="s">
        <v>718</v>
      </c>
      <c r="E433" s="18">
        <v>526.45000000000005</v>
      </c>
      <c r="F433" s="2">
        <f t="shared" si="89"/>
        <v>838108.4</v>
      </c>
      <c r="G433" s="45">
        <v>48675.92</v>
      </c>
      <c r="H433" s="35">
        <v>28404</v>
      </c>
      <c r="I433" s="2">
        <f t="shared" si="95"/>
        <v>21303</v>
      </c>
      <c r="J433" s="35">
        <v>37871</v>
      </c>
      <c r="K433" s="35">
        <v>0</v>
      </c>
      <c r="L433" s="35">
        <v>0</v>
      </c>
      <c r="M433" s="35">
        <v>244</v>
      </c>
      <c r="N433" s="2">
        <f t="shared" si="91"/>
        <v>108093.92</v>
      </c>
      <c r="O433" s="4">
        <f t="shared" si="92"/>
        <v>730014</v>
      </c>
      <c r="P433" s="35">
        <v>0</v>
      </c>
      <c r="Q433" s="35">
        <v>0</v>
      </c>
      <c r="R433" s="4">
        <f t="shared" si="94"/>
        <v>0</v>
      </c>
      <c r="S433" s="6">
        <f t="shared" si="90"/>
        <v>37972.838499999998</v>
      </c>
      <c r="T433" s="43">
        <v>3142409</v>
      </c>
      <c r="U433" s="6">
        <f t="shared" si="96"/>
        <v>3142.4090000000001</v>
      </c>
      <c r="V433" s="6">
        <f t="shared" si="97"/>
        <v>34830.429499999998</v>
      </c>
      <c r="W433" s="4">
        <f t="shared" si="84"/>
        <v>696609</v>
      </c>
      <c r="X433" s="20">
        <f t="shared" si="85"/>
        <v>1426623</v>
      </c>
      <c r="Y433" s="21">
        <v>0</v>
      </c>
      <c r="Z433" s="19">
        <v>0</v>
      </c>
      <c r="AA433" s="4">
        <f t="shared" si="86"/>
        <v>1426623</v>
      </c>
      <c r="AB433" s="21"/>
      <c r="AC433" s="21"/>
      <c r="AD433" s="21">
        <v>0</v>
      </c>
      <c r="AE433" s="21"/>
      <c r="AF433" s="21"/>
      <c r="AG433" s="26">
        <v>0</v>
      </c>
      <c r="AH433" s="26"/>
      <c r="AI433" s="26"/>
      <c r="AJ433" s="50">
        <f t="shared" si="93"/>
        <v>1426623</v>
      </c>
      <c r="AK433" s="52" t="str">
        <f t="shared" si="87"/>
        <v xml:space="preserve"> </v>
      </c>
      <c r="AL433" s="52" t="str">
        <f t="shared" si="88"/>
        <v xml:space="preserve"> </v>
      </c>
    </row>
    <row r="434" spans="1:38" ht="15.95" customHeight="1">
      <c r="A434" s="34" t="s">
        <v>112</v>
      </c>
      <c r="B434" s="34" t="s">
        <v>113</v>
      </c>
      <c r="C434" s="34" t="s">
        <v>206</v>
      </c>
      <c r="D434" s="34" t="s">
        <v>719</v>
      </c>
      <c r="E434" s="18">
        <v>653.78</v>
      </c>
      <c r="F434" s="2">
        <f t="shared" si="89"/>
        <v>1040817.76</v>
      </c>
      <c r="G434" s="45">
        <v>140849.88</v>
      </c>
      <c r="H434" s="35">
        <v>45558</v>
      </c>
      <c r="I434" s="2">
        <f t="shared" si="95"/>
        <v>34168.5</v>
      </c>
      <c r="J434" s="35">
        <v>60741</v>
      </c>
      <c r="K434" s="35">
        <v>0</v>
      </c>
      <c r="L434" s="35">
        <v>0</v>
      </c>
      <c r="M434" s="35">
        <v>14940</v>
      </c>
      <c r="N434" s="2">
        <f t="shared" si="91"/>
        <v>250699.38</v>
      </c>
      <c r="O434" s="4">
        <f t="shared" si="92"/>
        <v>790118</v>
      </c>
      <c r="P434" s="35">
        <v>265</v>
      </c>
      <c r="Q434" s="35">
        <v>33</v>
      </c>
      <c r="R434" s="4">
        <f t="shared" si="94"/>
        <v>12156</v>
      </c>
      <c r="S434" s="6">
        <f t="shared" si="90"/>
        <v>47157.151400000002</v>
      </c>
      <c r="T434" s="43">
        <v>8931508</v>
      </c>
      <c r="U434" s="6">
        <f t="shared" si="96"/>
        <v>8931.5079999999998</v>
      </c>
      <c r="V434" s="6">
        <f t="shared" si="97"/>
        <v>38225.643400000001</v>
      </c>
      <c r="W434" s="4">
        <f t="shared" si="84"/>
        <v>764513</v>
      </c>
      <c r="X434" s="20">
        <f t="shared" si="85"/>
        <v>1566787</v>
      </c>
      <c r="Y434" s="21">
        <v>0</v>
      </c>
      <c r="Z434" s="19">
        <v>0</v>
      </c>
      <c r="AA434" s="4">
        <f t="shared" si="86"/>
        <v>1566787</v>
      </c>
      <c r="AB434" s="21"/>
      <c r="AC434" s="21"/>
      <c r="AD434" s="21">
        <v>0</v>
      </c>
      <c r="AE434" s="21"/>
      <c r="AF434" s="21"/>
      <c r="AG434" s="26">
        <v>0</v>
      </c>
      <c r="AH434" s="26"/>
      <c r="AI434" s="26"/>
      <c r="AJ434" s="50">
        <f t="shared" si="93"/>
        <v>1566787</v>
      </c>
      <c r="AK434" s="52" t="str">
        <f t="shared" si="87"/>
        <v xml:space="preserve"> </v>
      </c>
      <c r="AL434" s="52" t="str">
        <f t="shared" si="88"/>
        <v xml:space="preserve"> </v>
      </c>
    </row>
    <row r="435" spans="1:38" ht="15.95" customHeight="1">
      <c r="A435" s="34" t="s">
        <v>112</v>
      </c>
      <c r="B435" s="34" t="s">
        <v>113</v>
      </c>
      <c r="C435" s="34" t="s">
        <v>51</v>
      </c>
      <c r="D435" s="34" t="s">
        <v>720</v>
      </c>
      <c r="E435" s="18">
        <v>2949.16</v>
      </c>
      <c r="F435" s="2">
        <f t="shared" si="89"/>
        <v>4695062.72</v>
      </c>
      <c r="G435" s="45">
        <v>660005.23</v>
      </c>
      <c r="H435" s="35">
        <v>196683</v>
      </c>
      <c r="I435" s="2">
        <f t="shared" si="95"/>
        <v>147512.25</v>
      </c>
      <c r="J435" s="35">
        <v>262855</v>
      </c>
      <c r="K435" s="35">
        <v>120106</v>
      </c>
      <c r="L435" s="35">
        <v>753962</v>
      </c>
      <c r="M435" s="35">
        <v>78310</v>
      </c>
      <c r="N435" s="2">
        <f t="shared" si="91"/>
        <v>2022750.48</v>
      </c>
      <c r="O435" s="4">
        <f t="shared" si="92"/>
        <v>2672312</v>
      </c>
      <c r="P435" s="35">
        <v>1151</v>
      </c>
      <c r="Q435" s="35">
        <v>33</v>
      </c>
      <c r="R435" s="4">
        <f t="shared" si="94"/>
        <v>52796</v>
      </c>
      <c r="S435" s="6">
        <f t="shared" si="90"/>
        <v>212722.91080000001</v>
      </c>
      <c r="T435" s="43">
        <v>41602756</v>
      </c>
      <c r="U435" s="6">
        <f t="shared" si="96"/>
        <v>41602.756000000001</v>
      </c>
      <c r="V435" s="6">
        <f t="shared" si="97"/>
        <v>171120.15480000002</v>
      </c>
      <c r="W435" s="4">
        <f t="shared" si="84"/>
        <v>3422403</v>
      </c>
      <c r="X435" s="20">
        <f t="shared" si="85"/>
        <v>6147511</v>
      </c>
      <c r="Y435" s="21">
        <v>0</v>
      </c>
      <c r="Z435" s="19">
        <v>0</v>
      </c>
      <c r="AA435" s="4">
        <f t="shared" si="86"/>
        <v>6147511</v>
      </c>
      <c r="AB435" s="21"/>
      <c r="AC435" s="21"/>
      <c r="AD435" s="21">
        <v>0</v>
      </c>
      <c r="AE435" s="21"/>
      <c r="AF435" s="21"/>
      <c r="AG435" s="26">
        <v>0</v>
      </c>
      <c r="AH435" s="26"/>
      <c r="AI435" s="26"/>
      <c r="AJ435" s="50">
        <f t="shared" si="93"/>
        <v>6147511</v>
      </c>
      <c r="AK435" s="52" t="str">
        <f t="shared" si="87"/>
        <v xml:space="preserve"> </v>
      </c>
      <c r="AL435" s="52" t="str">
        <f t="shared" si="88"/>
        <v xml:space="preserve"> </v>
      </c>
    </row>
    <row r="436" spans="1:38" ht="15.95" customHeight="1">
      <c r="A436" s="34" t="s">
        <v>112</v>
      </c>
      <c r="B436" s="34" t="s">
        <v>113</v>
      </c>
      <c r="C436" s="34" t="s">
        <v>190</v>
      </c>
      <c r="D436" s="34" t="s">
        <v>721</v>
      </c>
      <c r="E436" s="18">
        <v>1190.32</v>
      </c>
      <c r="F436" s="2">
        <f t="shared" si="89"/>
        <v>1894989.44</v>
      </c>
      <c r="G436" s="45">
        <v>227789.05</v>
      </c>
      <c r="H436" s="35">
        <v>78177</v>
      </c>
      <c r="I436" s="2">
        <f t="shared" si="95"/>
        <v>58632.75</v>
      </c>
      <c r="J436" s="35">
        <v>104231</v>
      </c>
      <c r="K436" s="35">
        <v>47630</v>
      </c>
      <c r="L436" s="35">
        <v>247419</v>
      </c>
      <c r="M436" s="35">
        <v>46491</v>
      </c>
      <c r="N436" s="2">
        <f t="shared" si="91"/>
        <v>732192.8</v>
      </c>
      <c r="O436" s="4">
        <f t="shared" si="92"/>
        <v>1162797</v>
      </c>
      <c r="P436" s="35">
        <v>589</v>
      </c>
      <c r="Q436" s="35">
        <v>33</v>
      </c>
      <c r="R436" s="4">
        <f t="shared" si="94"/>
        <v>27017</v>
      </c>
      <c r="S436" s="6">
        <f t="shared" si="90"/>
        <v>85857.781600000002</v>
      </c>
      <c r="T436" s="43">
        <v>14398802</v>
      </c>
      <c r="U436" s="6">
        <f t="shared" si="96"/>
        <v>14398.802</v>
      </c>
      <c r="V436" s="6">
        <f t="shared" si="97"/>
        <v>71458.979600000006</v>
      </c>
      <c r="W436" s="4">
        <f t="shared" si="84"/>
        <v>1429180</v>
      </c>
      <c r="X436" s="20">
        <f t="shared" si="85"/>
        <v>2618994</v>
      </c>
      <c r="Y436" s="21">
        <v>0</v>
      </c>
      <c r="Z436" s="19">
        <v>0</v>
      </c>
      <c r="AA436" s="4">
        <f t="shared" si="86"/>
        <v>2618994</v>
      </c>
      <c r="AB436" s="21"/>
      <c r="AC436" s="21"/>
      <c r="AD436" s="21">
        <v>0</v>
      </c>
      <c r="AE436" s="21"/>
      <c r="AF436" s="21"/>
      <c r="AG436" s="26">
        <v>0</v>
      </c>
      <c r="AH436" s="26"/>
      <c r="AI436" s="26"/>
      <c r="AJ436" s="50">
        <f t="shared" si="93"/>
        <v>2618994</v>
      </c>
      <c r="AK436" s="52" t="str">
        <f t="shared" si="87"/>
        <v xml:space="preserve"> </v>
      </c>
      <c r="AL436" s="52" t="str">
        <f t="shared" si="88"/>
        <v xml:space="preserve"> </v>
      </c>
    </row>
    <row r="437" spans="1:38" ht="15.95" customHeight="1">
      <c r="A437" s="34" t="s">
        <v>112</v>
      </c>
      <c r="B437" s="34" t="s">
        <v>113</v>
      </c>
      <c r="C437" s="34" t="s">
        <v>96</v>
      </c>
      <c r="D437" s="34" t="s">
        <v>722</v>
      </c>
      <c r="E437" s="18">
        <v>2038.09</v>
      </c>
      <c r="F437" s="2">
        <f t="shared" si="89"/>
        <v>3244639.28</v>
      </c>
      <c r="G437" s="45">
        <v>385085.31</v>
      </c>
      <c r="H437" s="35">
        <v>142897</v>
      </c>
      <c r="I437" s="2">
        <f t="shared" si="95"/>
        <v>107172.75</v>
      </c>
      <c r="J437" s="35">
        <v>190907</v>
      </c>
      <c r="K437" s="35">
        <v>87672</v>
      </c>
      <c r="L437" s="35">
        <v>462390</v>
      </c>
      <c r="M437" s="35">
        <v>73303</v>
      </c>
      <c r="N437" s="2">
        <f t="shared" si="91"/>
        <v>1306530.06</v>
      </c>
      <c r="O437" s="4">
        <f t="shared" si="92"/>
        <v>1938109</v>
      </c>
      <c r="P437" s="35">
        <v>1231</v>
      </c>
      <c r="Q437" s="35">
        <v>33</v>
      </c>
      <c r="R437" s="4">
        <f t="shared" si="94"/>
        <v>56466</v>
      </c>
      <c r="S437" s="6">
        <f t="shared" si="90"/>
        <v>147007.43169999999</v>
      </c>
      <c r="T437" s="43">
        <v>24418853</v>
      </c>
      <c r="U437" s="6">
        <f t="shared" si="96"/>
        <v>24418.852999999999</v>
      </c>
      <c r="V437" s="6">
        <f t="shared" si="97"/>
        <v>122588.57869999998</v>
      </c>
      <c r="W437" s="4">
        <f t="shared" si="84"/>
        <v>2451772</v>
      </c>
      <c r="X437" s="20">
        <f t="shared" si="85"/>
        <v>4446347</v>
      </c>
      <c r="Y437" s="21">
        <v>0</v>
      </c>
      <c r="Z437" s="19">
        <v>0</v>
      </c>
      <c r="AA437" s="4">
        <f t="shared" si="86"/>
        <v>4446347</v>
      </c>
      <c r="AB437" s="21"/>
      <c r="AC437" s="21"/>
      <c r="AD437" s="21">
        <v>0</v>
      </c>
      <c r="AE437" s="21"/>
      <c r="AF437" s="21"/>
      <c r="AG437" s="26">
        <v>0</v>
      </c>
      <c r="AH437" s="26"/>
      <c r="AI437" s="26"/>
      <c r="AJ437" s="50">
        <f t="shared" si="93"/>
        <v>4446347</v>
      </c>
      <c r="AK437" s="52" t="str">
        <f t="shared" si="87"/>
        <v xml:space="preserve"> </v>
      </c>
      <c r="AL437" s="52" t="str">
        <f t="shared" si="88"/>
        <v xml:space="preserve"> </v>
      </c>
    </row>
    <row r="438" spans="1:38" ht="15.95" customHeight="1">
      <c r="A438" s="34" t="s">
        <v>112</v>
      </c>
      <c r="B438" s="34" t="s">
        <v>113</v>
      </c>
      <c r="C438" s="34" t="s">
        <v>207</v>
      </c>
      <c r="D438" s="34" t="s">
        <v>723</v>
      </c>
      <c r="E438" s="18">
        <v>516.05999999999995</v>
      </c>
      <c r="F438" s="2">
        <f t="shared" si="89"/>
        <v>821567.5199999999</v>
      </c>
      <c r="G438" s="45">
        <v>130727.83</v>
      </c>
      <c r="H438" s="35">
        <v>34535</v>
      </c>
      <c r="I438" s="2">
        <f t="shared" si="95"/>
        <v>25901.25</v>
      </c>
      <c r="J438" s="35">
        <v>46044</v>
      </c>
      <c r="K438" s="35">
        <v>21109</v>
      </c>
      <c r="L438" s="35">
        <v>148924</v>
      </c>
      <c r="M438" s="35">
        <v>85426</v>
      </c>
      <c r="N438" s="2">
        <f t="shared" si="91"/>
        <v>458132.08</v>
      </c>
      <c r="O438" s="4">
        <f t="shared" si="92"/>
        <v>363435</v>
      </c>
      <c r="P438" s="35">
        <v>257</v>
      </c>
      <c r="Q438" s="35">
        <v>75</v>
      </c>
      <c r="R438" s="4">
        <f t="shared" si="94"/>
        <v>26792</v>
      </c>
      <c r="S438" s="6">
        <f t="shared" si="90"/>
        <v>37223.407800000001</v>
      </c>
      <c r="T438" s="43">
        <v>8201244</v>
      </c>
      <c r="U438" s="6">
        <f t="shared" si="96"/>
        <v>8201.2440000000006</v>
      </c>
      <c r="V438" s="6">
        <f t="shared" si="97"/>
        <v>29022.163800000002</v>
      </c>
      <c r="W438" s="4">
        <f t="shared" si="84"/>
        <v>580443</v>
      </c>
      <c r="X438" s="20">
        <f t="shared" si="85"/>
        <v>970670</v>
      </c>
      <c r="Y438" s="21">
        <v>0</v>
      </c>
      <c r="Z438" s="19">
        <v>0</v>
      </c>
      <c r="AA438" s="4">
        <f t="shared" si="86"/>
        <v>970670</v>
      </c>
      <c r="AB438" s="21"/>
      <c r="AC438" s="21"/>
      <c r="AD438" s="21">
        <v>0</v>
      </c>
      <c r="AE438" s="21"/>
      <c r="AF438" s="21"/>
      <c r="AG438" s="26">
        <v>0</v>
      </c>
      <c r="AH438" s="26"/>
      <c r="AI438" s="26"/>
      <c r="AJ438" s="50">
        <f t="shared" si="93"/>
        <v>970670</v>
      </c>
      <c r="AK438" s="52" t="str">
        <f t="shared" si="87"/>
        <v xml:space="preserve"> </v>
      </c>
      <c r="AL438" s="52" t="str">
        <f t="shared" si="88"/>
        <v xml:space="preserve"> </v>
      </c>
    </row>
    <row r="439" spans="1:38" ht="15.95" customHeight="1">
      <c r="A439" s="34" t="s">
        <v>112</v>
      </c>
      <c r="B439" s="34" t="s">
        <v>113</v>
      </c>
      <c r="C439" s="34" t="s">
        <v>222</v>
      </c>
      <c r="D439" s="34" t="s">
        <v>724</v>
      </c>
      <c r="E439" s="18">
        <v>431.19</v>
      </c>
      <c r="F439" s="2">
        <f t="shared" si="89"/>
        <v>686454.48</v>
      </c>
      <c r="G439" s="45">
        <v>97553.17</v>
      </c>
      <c r="H439" s="35">
        <v>24626</v>
      </c>
      <c r="I439" s="2">
        <f t="shared" si="95"/>
        <v>18469.5</v>
      </c>
      <c r="J439" s="35">
        <v>32833</v>
      </c>
      <c r="K439" s="35">
        <v>15033</v>
      </c>
      <c r="L439" s="35">
        <v>111603</v>
      </c>
      <c r="M439" s="35">
        <v>40644</v>
      </c>
      <c r="N439" s="2">
        <f t="shared" si="91"/>
        <v>316135.67</v>
      </c>
      <c r="O439" s="4">
        <f t="shared" si="92"/>
        <v>370319</v>
      </c>
      <c r="P439" s="35">
        <v>172</v>
      </c>
      <c r="Q439" s="35">
        <v>70</v>
      </c>
      <c r="R439" s="4">
        <f t="shared" si="94"/>
        <v>16736</v>
      </c>
      <c r="S439" s="6">
        <f t="shared" si="90"/>
        <v>31101.734700000001</v>
      </c>
      <c r="T439" s="43">
        <v>6143147</v>
      </c>
      <c r="U439" s="6">
        <f t="shared" si="96"/>
        <v>6143.1469999999999</v>
      </c>
      <c r="V439" s="6">
        <f t="shared" si="97"/>
        <v>24958.5877</v>
      </c>
      <c r="W439" s="4">
        <f t="shared" si="84"/>
        <v>499172</v>
      </c>
      <c r="X439" s="20">
        <f t="shared" si="85"/>
        <v>886227</v>
      </c>
      <c r="Y439" s="21">
        <v>0</v>
      </c>
      <c r="Z439" s="19">
        <v>0</v>
      </c>
      <c r="AA439" s="4">
        <f t="shared" si="86"/>
        <v>886227</v>
      </c>
      <c r="AB439" s="21"/>
      <c r="AC439" s="21"/>
      <c r="AD439" s="21">
        <v>0</v>
      </c>
      <c r="AE439" s="21"/>
      <c r="AF439" s="21"/>
      <c r="AG439" s="26">
        <v>0</v>
      </c>
      <c r="AH439" s="26"/>
      <c r="AI439" s="26"/>
      <c r="AJ439" s="50">
        <f t="shared" si="93"/>
        <v>886227</v>
      </c>
      <c r="AK439" s="52" t="str">
        <f t="shared" si="87"/>
        <v xml:space="preserve"> </v>
      </c>
      <c r="AL439" s="52" t="str">
        <f t="shared" si="88"/>
        <v xml:space="preserve"> </v>
      </c>
    </row>
    <row r="440" spans="1:38" ht="15.95" customHeight="1">
      <c r="A440" s="34" t="s">
        <v>112</v>
      </c>
      <c r="B440" s="34" t="s">
        <v>113</v>
      </c>
      <c r="C440" s="34" t="s">
        <v>231</v>
      </c>
      <c r="D440" s="34" t="s">
        <v>725</v>
      </c>
      <c r="E440" s="18">
        <v>3518.32</v>
      </c>
      <c r="F440" s="2">
        <f t="shared" si="89"/>
        <v>5601165.4400000004</v>
      </c>
      <c r="G440" s="45">
        <v>432249.5</v>
      </c>
      <c r="H440" s="35">
        <v>243955</v>
      </c>
      <c r="I440" s="2">
        <f t="shared" si="95"/>
        <v>182966.25</v>
      </c>
      <c r="J440" s="35">
        <v>326071</v>
      </c>
      <c r="K440" s="35">
        <v>148736</v>
      </c>
      <c r="L440" s="35">
        <v>823853</v>
      </c>
      <c r="M440" s="35">
        <v>127057</v>
      </c>
      <c r="N440" s="2">
        <f t="shared" si="91"/>
        <v>2040932.75</v>
      </c>
      <c r="O440" s="4">
        <f t="shared" si="92"/>
        <v>3560233</v>
      </c>
      <c r="P440" s="35">
        <v>1698</v>
      </c>
      <c r="Q440" s="35">
        <v>33</v>
      </c>
      <c r="R440" s="4">
        <f t="shared" si="94"/>
        <v>77887</v>
      </c>
      <c r="S440" s="6">
        <f t="shared" si="90"/>
        <v>253776.4216</v>
      </c>
      <c r="T440" s="43">
        <v>27514290</v>
      </c>
      <c r="U440" s="6">
        <f t="shared" si="96"/>
        <v>27514.29</v>
      </c>
      <c r="V440" s="6">
        <f t="shared" si="97"/>
        <v>226262.13159999999</v>
      </c>
      <c r="W440" s="4">
        <f t="shared" si="84"/>
        <v>4525243</v>
      </c>
      <c r="X440" s="20">
        <f t="shared" si="85"/>
        <v>8163363</v>
      </c>
      <c r="Y440" s="21">
        <v>0</v>
      </c>
      <c r="Z440" s="19">
        <v>0</v>
      </c>
      <c r="AA440" s="4">
        <f t="shared" si="86"/>
        <v>8163363</v>
      </c>
      <c r="AB440" s="21"/>
      <c r="AC440" s="21"/>
      <c r="AD440" s="21">
        <v>0</v>
      </c>
      <c r="AE440" s="21"/>
      <c r="AF440" s="21"/>
      <c r="AG440" s="26">
        <v>0</v>
      </c>
      <c r="AH440" s="26"/>
      <c r="AI440" s="26"/>
      <c r="AJ440" s="50">
        <f t="shared" si="93"/>
        <v>8163363</v>
      </c>
      <c r="AK440" s="52" t="str">
        <f t="shared" si="87"/>
        <v xml:space="preserve"> </v>
      </c>
      <c r="AL440" s="52" t="str">
        <f t="shared" si="88"/>
        <v xml:space="preserve"> </v>
      </c>
    </row>
    <row r="441" spans="1:38" ht="15.95" customHeight="1">
      <c r="A441" s="34" t="s">
        <v>112</v>
      </c>
      <c r="B441" s="34" t="s">
        <v>113</v>
      </c>
      <c r="C441" s="34" t="s">
        <v>77</v>
      </c>
      <c r="D441" s="34" t="s">
        <v>726</v>
      </c>
      <c r="E441" s="18">
        <v>6383.3</v>
      </c>
      <c r="F441" s="2">
        <f t="shared" si="89"/>
        <v>10162213.6</v>
      </c>
      <c r="G441" s="45">
        <v>1565904.5</v>
      </c>
      <c r="H441" s="35">
        <v>432216</v>
      </c>
      <c r="I441" s="2">
        <f t="shared" si="95"/>
        <v>324162</v>
      </c>
      <c r="J441" s="35">
        <v>577577</v>
      </c>
      <c r="K441" s="35">
        <v>264274</v>
      </c>
      <c r="L441" s="35">
        <v>1653917</v>
      </c>
      <c r="M441" s="35">
        <v>1571</v>
      </c>
      <c r="N441" s="2">
        <f t="shared" si="91"/>
        <v>4387405.5</v>
      </c>
      <c r="O441" s="4">
        <f t="shared" si="92"/>
        <v>5774808</v>
      </c>
      <c r="P441" s="35">
        <v>2576</v>
      </c>
      <c r="Q441" s="35">
        <v>33</v>
      </c>
      <c r="R441" s="4">
        <f t="shared" si="94"/>
        <v>118161</v>
      </c>
      <c r="S441" s="6">
        <f t="shared" si="90"/>
        <v>460427.429</v>
      </c>
      <c r="T441" s="43">
        <v>102279850</v>
      </c>
      <c r="U441" s="6">
        <f t="shared" si="96"/>
        <v>102279.85</v>
      </c>
      <c r="V441" s="6">
        <f t="shared" si="97"/>
        <v>358147.57900000003</v>
      </c>
      <c r="W441" s="4">
        <f t="shared" si="84"/>
        <v>7162952</v>
      </c>
      <c r="X441" s="20">
        <f t="shared" si="85"/>
        <v>13055921</v>
      </c>
      <c r="Y441" s="21">
        <v>0</v>
      </c>
      <c r="Z441" s="19">
        <v>0</v>
      </c>
      <c r="AA441" s="4">
        <f t="shared" si="86"/>
        <v>13055921</v>
      </c>
      <c r="AB441" s="21"/>
      <c r="AC441" s="21"/>
      <c r="AD441" s="21">
        <v>0</v>
      </c>
      <c r="AE441" s="21"/>
      <c r="AF441" s="21"/>
      <c r="AG441" s="26">
        <v>0</v>
      </c>
      <c r="AH441" s="26"/>
      <c r="AI441" s="26">
        <v>242</v>
      </c>
      <c r="AJ441" s="50">
        <f t="shared" si="93"/>
        <v>13056163</v>
      </c>
      <c r="AK441" s="52" t="str">
        <f t="shared" si="87"/>
        <v xml:space="preserve"> </v>
      </c>
      <c r="AL441" s="52" t="str">
        <f t="shared" si="88"/>
        <v xml:space="preserve"> </v>
      </c>
    </row>
    <row r="442" spans="1:38" ht="15.95" customHeight="1">
      <c r="A442" s="34" t="s">
        <v>112</v>
      </c>
      <c r="B442" s="34" t="s">
        <v>113</v>
      </c>
      <c r="C442" s="34" t="s">
        <v>22</v>
      </c>
      <c r="D442" s="34" t="s">
        <v>727</v>
      </c>
      <c r="E442" s="18">
        <v>452.85</v>
      </c>
      <c r="F442" s="2">
        <f t="shared" si="89"/>
        <v>720937.20000000007</v>
      </c>
      <c r="G442" s="45">
        <v>82574.64</v>
      </c>
      <c r="H442" s="35">
        <v>29087</v>
      </c>
      <c r="I442" s="2">
        <f t="shared" si="95"/>
        <v>21815.25</v>
      </c>
      <c r="J442" s="35">
        <v>38884</v>
      </c>
      <c r="K442" s="35">
        <v>17699</v>
      </c>
      <c r="L442" s="35">
        <v>103180</v>
      </c>
      <c r="M442" s="35">
        <v>32726</v>
      </c>
      <c r="N442" s="2">
        <f t="shared" si="91"/>
        <v>296878.89</v>
      </c>
      <c r="O442" s="4">
        <f t="shared" si="92"/>
        <v>424058</v>
      </c>
      <c r="P442" s="35">
        <v>155</v>
      </c>
      <c r="Q442" s="35">
        <v>81</v>
      </c>
      <c r="R442" s="4">
        <f t="shared" si="94"/>
        <v>17451</v>
      </c>
      <c r="S442" s="6">
        <f t="shared" si="90"/>
        <v>32664.070500000002</v>
      </c>
      <c r="T442" s="43">
        <v>5109082</v>
      </c>
      <c r="U442" s="6">
        <f t="shared" si="96"/>
        <v>5109.0820000000003</v>
      </c>
      <c r="V442" s="6">
        <f t="shared" si="97"/>
        <v>27554.988499999999</v>
      </c>
      <c r="W442" s="4">
        <f t="shared" si="84"/>
        <v>551100</v>
      </c>
      <c r="X442" s="20">
        <f t="shared" si="85"/>
        <v>992609</v>
      </c>
      <c r="Y442" s="21">
        <v>0</v>
      </c>
      <c r="Z442" s="19">
        <v>0</v>
      </c>
      <c r="AA442" s="4">
        <f t="shared" si="86"/>
        <v>992609</v>
      </c>
      <c r="AB442" s="21"/>
      <c r="AC442" s="21"/>
      <c r="AD442" s="21">
        <v>0</v>
      </c>
      <c r="AE442" s="21"/>
      <c r="AF442" s="21"/>
      <c r="AG442" s="26">
        <v>0</v>
      </c>
      <c r="AH442" s="26"/>
      <c r="AI442" s="26"/>
      <c r="AJ442" s="50">
        <f t="shared" si="93"/>
        <v>992609</v>
      </c>
      <c r="AK442" s="52" t="str">
        <f t="shared" si="87"/>
        <v xml:space="preserve"> </v>
      </c>
      <c r="AL442" s="52" t="str">
        <f t="shared" si="88"/>
        <v xml:space="preserve"> </v>
      </c>
    </row>
    <row r="443" spans="1:38" ht="15.95" customHeight="1">
      <c r="A443" s="34" t="s">
        <v>112</v>
      </c>
      <c r="B443" s="34" t="s">
        <v>113</v>
      </c>
      <c r="C443" s="34" t="s">
        <v>23</v>
      </c>
      <c r="D443" s="34" t="s">
        <v>728</v>
      </c>
      <c r="E443" s="18">
        <v>364.55</v>
      </c>
      <c r="F443" s="2">
        <f t="shared" si="89"/>
        <v>580363.6</v>
      </c>
      <c r="G443" s="45">
        <v>134101.88</v>
      </c>
      <c r="H443" s="35">
        <v>22153</v>
      </c>
      <c r="I443" s="2">
        <f t="shared" si="95"/>
        <v>16614.75</v>
      </c>
      <c r="J443" s="35">
        <v>29600</v>
      </c>
      <c r="K443" s="35">
        <v>13566</v>
      </c>
      <c r="L443" s="35">
        <v>132540</v>
      </c>
      <c r="M443" s="35">
        <v>79209</v>
      </c>
      <c r="N443" s="2">
        <f t="shared" si="91"/>
        <v>405631.63</v>
      </c>
      <c r="O443" s="4">
        <f t="shared" si="92"/>
        <v>174732</v>
      </c>
      <c r="P443" s="35">
        <v>114</v>
      </c>
      <c r="Q443" s="35">
        <v>106</v>
      </c>
      <c r="R443" s="4">
        <f t="shared" si="94"/>
        <v>16797</v>
      </c>
      <c r="S443" s="6">
        <f t="shared" si="90"/>
        <v>26294.9915</v>
      </c>
      <c r="T443" s="43">
        <v>8293252</v>
      </c>
      <c r="U443" s="6">
        <f t="shared" si="96"/>
        <v>8293.2520000000004</v>
      </c>
      <c r="V443" s="6">
        <f t="shared" si="97"/>
        <v>18001.7395</v>
      </c>
      <c r="W443" s="4">
        <f t="shared" si="84"/>
        <v>360035</v>
      </c>
      <c r="X443" s="20">
        <f t="shared" si="85"/>
        <v>551564</v>
      </c>
      <c r="Y443" s="21">
        <v>0</v>
      </c>
      <c r="Z443" s="19">
        <v>0</v>
      </c>
      <c r="AA443" s="4">
        <f t="shared" si="86"/>
        <v>551564</v>
      </c>
      <c r="AB443" s="21"/>
      <c r="AC443" s="21"/>
      <c r="AD443" s="21">
        <v>0</v>
      </c>
      <c r="AE443" s="21"/>
      <c r="AF443" s="21"/>
      <c r="AG443" s="26">
        <v>0</v>
      </c>
      <c r="AH443" s="26"/>
      <c r="AI443" s="26"/>
      <c r="AJ443" s="50">
        <f t="shared" si="93"/>
        <v>551564</v>
      </c>
      <c r="AK443" s="52" t="str">
        <f t="shared" si="87"/>
        <v xml:space="preserve"> </v>
      </c>
      <c r="AL443" s="52" t="str">
        <f t="shared" si="88"/>
        <v xml:space="preserve"> </v>
      </c>
    </row>
    <row r="444" spans="1:38" ht="15.95" customHeight="1">
      <c r="A444" s="34" t="s">
        <v>112</v>
      </c>
      <c r="B444" s="34" t="s">
        <v>113</v>
      </c>
      <c r="C444" s="34" t="s">
        <v>24</v>
      </c>
      <c r="D444" s="34" t="s">
        <v>729</v>
      </c>
      <c r="E444" s="18">
        <v>568.5</v>
      </c>
      <c r="F444" s="2">
        <f t="shared" si="89"/>
        <v>905052</v>
      </c>
      <c r="G444" s="45">
        <v>114459.36</v>
      </c>
      <c r="H444" s="35">
        <v>35490</v>
      </c>
      <c r="I444" s="2">
        <f t="shared" si="95"/>
        <v>26617.5</v>
      </c>
      <c r="J444" s="35">
        <v>47432</v>
      </c>
      <c r="K444" s="35">
        <v>21661</v>
      </c>
      <c r="L444" s="35">
        <v>178505</v>
      </c>
      <c r="M444" s="35">
        <v>81354</v>
      </c>
      <c r="N444" s="2">
        <f t="shared" si="91"/>
        <v>470028.86</v>
      </c>
      <c r="O444" s="4">
        <f t="shared" si="92"/>
        <v>435023</v>
      </c>
      <c r="P444" s="35">
        <v>178</v>
      </c>
      <c r="Q444" s="35">
        <v>81</v>
      </c>
      <c r="R444" s="4">
        <f t="shared" si="94"/>
        <v>20041</v>
      </c>
      <c r="S444" s="6">
        <f t="shared" si="90"/>
        <v>41005.904999999999</v>
      </c>
      <c r="T444" s="43">
        <v>6971279</v>
      </c>
      <c r="U444" s="6">
        <f t="shared" si="96"/>
        <v>6971.2790000000005</v>
      </c>
      <c r="V444" s="6">
        <f t="shared" si="97"/>
        <v>34034.625999999997</v>
      </c>
      <c r="W444" s="4">
        <f t="shared" si="84"/>
        <v>680693</v>
      </c>
      <c r="X444" s="20">
        <f t="shared" si="85"/>
        <v>1135757</v>
      </c>
      <c r="Y444" s="21">
        <v>0</v>
      </c>
      <c r="Z444" s="19">
        <v>0</v>
      </c>
      <c r="AA444" s="4">
        <f t="shared" si="86"/>
        <v>1135757</v>
      </c>
      <c r="AB444" s="21"/>
      <c r="AC444" s="21"/>
      <c r="AD444" s="21">
        <v>0</v>
      </c>
      <c r="AE444" s="21"/>
      <c r="AF444" s="21"/>
      <c r="AG444" s="26">
        <v>0</v>
      </c>
      <c r="AH444" s="26"/>
      <c r="AI444" s="26"/>
      <c r="AJ444" s="50">
        <f t="shared" si="93"/>
        <v>1135757</v>
      </c>
      <c r="AK444" s="52" t="str">
        <f t="shared" si="87"/>
        <v xml:space="preserve"> </v>
      </c>
      <c r="AL444" s="52" t="str">
        <f t="shared" si="88"/>
        <v xml:space="preserve"> </v>
      </c>
    </row>
    <row r="445" spans="1:38" ht="15.95" customHeight="1">
      <c r="A445" s="34" t="s">
        <v>116</v>
      </c>
      <c r="B445" s="34" t="s">
        <v>730</v>
      </c>
      <c r="C445" s="34" t="s">
        <v>134</v>
      </c>
      <c r="D445" s="34" t="s">
        <v>731</v>
      </c>
      <c r="E445" s="18">
        <v>160.06</v>
      </c>
      <c r="F445" s="2">
        <f t="shared" si="89"/>
        <v>254815.52</v>
      </c>
      <c r="G445" s="45">
        <v>41417.03</v>
      </c>
      <c r="H445" s="35">
        <v>6510</v>
      </c>
      <c r="I445" s="2">
        <f t="shared" si="95"/>
        <v>4882.5</v>
      </c>
      <c r="J445" s="35">
        <v>11158</v>
      </c>
      <c r="K445" s="35">
        <v>0</v>
      </c>
      <c r="L445" s="35">
        <v>0</v>
      </c>
      <c r="M445" s="35">
        <v>15251</v>
      </c>
      <c r="N445" s="2">
        <f t="shared" si="91"/>
        <v>72708.53</v>
      </c>
      <c r="O445" s="4">
        <f t="shared" si="92"/>
        <v>182107</v>
      </c>
      <c r="P445" s="35">
        <v>64</v>
      </c>
      <c r="Q445" s="35">
        <v>123</v>
      </c>
      <c r="R445" s="4">
        <f t="shared" si="94"/>
        <v>10942</v>
      </c>
      <c r="S445" s="6">
        <f t="shared" si="90"/>
        <v>11545.1278</v>
      </c>
      <c r="T445" s="43">
        <v>2604488</v>
      </c>
      <c r="U445" s="6">
        <f t="shared" si="96"/>
        <v>2604.4879999999998</v>
      </c>
      <c r="V445" s="6">
        <f t="shared" si="97"/>
        <v>8940.6398000000008</v>
      </c>
      <c r="W445" s="4">
        <f t="shared" si="84"/>
        <v>178813</v>
      </c>
      <c r="X445" s="20">
        <f t="shared" si="85"/>
        <v>371862</v>
      </c>
      <c r="Y445" s="21">
        <v>0</v>
      </c>
      <c r="Z445" s="19">
        <v>0</v>
      </c>
      <c r="AA445" s="4">
        <f t="shared" si="86"/>
        <v>371862</v>
      </c>
      <c r="AB445" s="21"/>
      <c r="AC445" s="21"/>
      <c r="AD445" s="21">
        <v>0</v>
      </c>
      <c r="AE445" s="21"/>
      <c r="AF445" s="21"/>
      <c r="AG445" s="26">
        <v>0</v>
      </c>
      <c r="AH445" s="26"/>
      <c r="AI445" s="26"/>
      <c r="AJ445" s="50">
        <f t="shared" si="93"/>
        <v>371862</v>
      </c>
      <c r="AK445" s="52" t="str">
        <f t="shared" si="87"/>
        <v xml:space="preserve"> </v>
      </c>
      <c r="AL445" s="52" t="str">
        <f t="shared" si="88"/>
        <v xml:space="preserve"> </v>
      </c>
    </row>
    <row r="446" spans="1:38" ht="15.95" customHeight="1">
      <c r="A446" s="34" t="s">
        <v>116</v>
      </c>
      <c r="B446" s="34" t="s">
        <v>730</v>
      </c>
      <c r="C446" s="34" t="s">
        <v>25</v>
      </c>
      <c r="D446" s="34" t="s">
        <v>732</v>
      </c>
      <c r="E446" s="18">
        <v>200.39</v>
      </c>
      <c r="F446" s="2">
        <f t="shared" si="89"/>
        <v>319020.88</v>
      </c>
      <c r="G446" s="45">
        <v>52443.01</v>
      </c>
      <c r="H446" s="35">
        <v>9123</v>
      </c>
      <c r="I446" s="2">
        <f t="shared" si="95"/>
        <v>6842.25</v>
      </c>
      <c r="J446" s="35">
        <v>15649</v>
      </c>
      <c r="K446" s="35">
        <v>0</v>
      </c>
      <c r="L446" s="35">
        <v>0</v>
      </c>
      <c r="M446" s="35">
        <v>24655</v>
      </c>
      <c r="N446" s="2">
        <f t="shared" si="91"/>
        <v>99589.260000000009</v>
      </c>
      <c r="O446" s="4">
        <f t="shared" si="92"/>
        <v>219432</v>
      </c>
      <c r="P446" s="35">
        <v>88</v>
      </c>
      <c r="Q446" s="35">
        <v>92</v>
      </c>
      <c r="R446" s="4">
        <f t="shared" si="94"/>
        <v>11253</v>
      </c>
      <c r="S446" s="6">
        <f t="shared" si="90"/>
        <v>14454.1307</v>
      </c>
      <c r="T446" s="43">
        <v>3229312</v>
      </c>
      <c r="U446" s="6">
        <f t="shared" si="96"/>
        <v>3229.3119999999999</v>
      </c>
      <c r="V446" s="6">
        <f t="shared" si="97"/>
        <v>11224.8187</v>
      </c>
      <c r="W446" s="4">
        <f t="shared" si="84"/>
        <v>224496</v>
      </c>
      <c r="X446" s="20">
        <f t="shared" si="85"/>
        <v>455181</v>
      </c>
      <c r="Y446" s="21">
        <v>0</v>
      </c>
      <c r="Z446" s="19">
        <v>0</v>
      </c>
      <c r="AA446" s="4">
        <f t="shared" si="86"/>
        <v>455181</v>
      </c>
      <c r="AB446" s="21"/>
      <c r="AC446" s="21"/>
      <c r="AD446" s="21">
        <v>0</v>
      </c>
      <c r="AE446" s="21"/>
      <c r="AF446" s="21"/>
      <c r="AG446" s="26">
        <v>0</v>
      </c>
      <c r="AH446" s="26"/>
      <c r="AI446" s="26"/>
      <c r="AJ446" s="50">
        <f t="shared" si="93"/>
        <v>455181</v>
      </c>
      <c r="AK446" s="52" t="str">
        <f t="shared" si="87"/>
        <v xml:space="preserve"> </v>
      </c>
      <c r="AL446" s="52" t="str">
        <f t="shared" si="88"/>
        <v xml:space="preserve"> </v>
      </c>
    </row>
    <row r="447" spans="1:38" ht="15.95" customHeight="1">
      <c r="A447" s="34" t="s">
        <v>116</v>
      </c>
      <c r="B447" s="34" t="s">
        <v>730</v>
      </c>
      <c r="C447" s="34" t="s">
        <v>212</v>
      </c>
      <c r="D447" s="34" t="s">
        <v>733</v>
      </c>
      <c r="E447" s="18">
        <v>173.39</v>
      </c>
      <c r="F447" s="2">
        <f t="shared" si="89"/>
        <v>276036.88</v>
      </c>
      <c r="G447" s="45">
        <v>57073.81</v>
      </c>
      <c r="H447" s="35">
        <v>4104</v>
      </c>
      <c r="I447" s="2">
        <f t="shared" si="95"/>
        <v>3078</v>
      </c>
      <c r="J447" s="35">
        <v>7141</v>
      </c>
      <c r="K447" s="35">
        <v>0</v>
      </c>
      <c r="L447" s="35">
        <v>0</v>
      </c>
      <c r="M447" s="35">
        <v>18126</v>
      </c>
      <c r="N447" s="2">
        <f t="shared" si="91"/>
        <v>85418.81</v>
      </c>
      <c r="O447" s="4">
        <f t="shared" si="92"/>
        <v>190618</v>
      </c>
      <c r="P447" s="35">
        <v>58</v>
      </c>
      <c r="Q447" s="35">
        <v>163</v>
      </c>
      <c r="R447" s="4">
        <f t="shared" si="94"/>
        <v>13141</v>
      </c>
      <c r="S447" s="6">
        <f t="shared" si="90"/>
        <v>12506.620699999999</v>
      </c>
      <c r="T447" s="43">
        <v>3573814</v>
      </c>
      <c r="U447" s="6">
        <f t="shared" si="96"/>
        <v>3573.8139999999999</v>
      </c>
      <c r="V447" s="6">
        <f t="shared" si="97"/>
        <v>8932.8066999999992</v>
      </c>
      <c r="W447" s="4">
        <f t="shared" si="84"/>
        <v>178656</v>
      </c>
      <c r="X447" s="20">
        <f t="shared" si="85"/>
        <v>382415</v>
      </c>
      <c r="Y447" s="21">
        <v>0</v>
      </c>
      <c r="Z447" s="19">
        <v>0</v>
      </c>
      <c r="AA447" s="4">
        <f t="shared" si="86"/>
        <v>382415</v>
      </c>
      <c r="AB447" s="21"/>
      <c r="AC447" s="21"/>
      <c r="AD447" s="21">
        <v>0</v>
      </c>
      <c r="AE447" s="21"/>
      <c r="AF447" s="21"/>
      <c r="AG447" s="26">
        <v>0</v>
      </c>
      <c r="AH447" s="26"/>
      <c r="AI447" s="26"/>
      <c r="AJ447" s="50">
        <f t="shared" si="93"/>
        <v>382415</v>
      </c>
      <c r="AK447" s="52" t="str">
        <f t="shared" si="87"/>
        <v xml:space="preserve"> </v>
      </c>
      <c r="AL447" s="52" t="str">
        <f t="shared" si="88"/>
        <v xml:space="preserve"> </v>
      </c>
    </row>
    <row r="448" spans="1:38" ht="15.95" customHeight="1">
      <c r="A448" s="34" t="s">
        <v>116</v>
      </c>
      <c r="B448" s="34" t="s">
        <v>730</v>
      </c>
      <c r="C448" s="34" t="s">
        <v>51</v>
      </c>
      <c r="D448" s="34" t="s">
        <v>734</v>
      </c>
      <c r="E448" s="18">
        <v>985.28</v>
      </c>
      <c r="F448" s="2">
        <f t="shared" si="89"/>
        <v>1568565.76</v>
      </c>
      <c r="G448" s="45">
        <v>104973.32</v>
      </c>
      <c r="H448" s="35">
        <v>41408</v>
      </c>
      <c r="I448" s="2">
        <f t="shared" si="95"/>
        <v>31056</v>
      </c>
      <c r="J448" s="35">
        <v>71517</v>
      </c>
      <c r="K448" s="35">
        <v>10717</v>
      </c>
      <c r="L448" s="35">
        <v>185610</v>
      </c>
      <c r="M448" s="35">
        <v>100686</v>
      </c>
      <c r="N448" s="2">
        <f t="shared" si="91"/>
        <v>504559.32</v>
      </c>
      <c r="O448" s="4">
        <f t="shared" si="92"/>
        <v>1064006</v>
      </c>
      <c r="P448" s="35">
        <v>478</v>
      </c>
      <c r="Q448" s="35">
        <v>86</v>
      </c>
      <c r="R448" s="4">
        <f t="shared" si="94"/>
        <v>57140</v>
      </c>
      <c r="S448" s="6">
        <f t="shared" si="90"/>
        <v>71068.246400000004</v>
      </c>
      <c r="T448" s="43">
        <v>6271826</v>
      </c>
      <c r="U448" s="6">
        <f t="shared" si="96"/>
        <v>6271.826</v>
      </c>
      <c r="V448" s="6">
        <f t="shared" si="97"/>
        <v>64796.420400000003</v>
      </c>
      <c r="W448" s="4">
        <f t="shared" si="84"/>
        <v>1295928</v>
      </c>
      <c r="X448" s="20">
        <f t="shared" si="85"/>
        <v>2417074</v>
      </c>
      <c r="Y448" s="21">
        <v>0</v>
      </c>
      <c r="Z448" s="19">
        <v>0</v>
      </c>
      <c r="AA448" s="4">
        <f t="shared" si="86"/>
        <v>2417074</v>
      </c>
      <c r="AB448" s="21"/>
      <c r="AC448" s="21"/>
      <c r="AD448" s="21">
        <v>0</v>
      </c>
      <c r="AE448" s="21"/>
      <c r="AF448" s="21"/>
      <c r="AG448" s="26">
        <v>0</v>
      </c>
      <c r="AH448" s="26"/>
      <c r="AI448" s="26"/>
      <c r="AJ448" s="50">
        <f t="shared" si="93"/>
        <v>2417074</v>
      </c>
      <c r="AK448" s="52" t="str">
        <f t="shared" si="87"/>
        <v xml:space="preserve"> </v>
      </c>
      <c r="AL448" s="52" t="str">
        <f t="shared" si="88"/>
        <v xml:space="preserve"> </v>
      </c>
    </row>
    <row r="449" spans="1:38" ht="15.95" customHeight="1">
      <c r="A449" s="34" t="s">
        <v>116</v>
      </c>
      <c r="B449" s="34" t="s">
        <v>730</v>
      </c>
      <c r="C449" s="34" t="s">
        <v>114</v>
      </c>
      <c r="D449" s="34" t="s">
        <v>735</v>
      </c>
      <c r="E449" s="18">
        <v>767.08</v>
      </c>
      <c r="F449" s="2">
        <f t="shared" si="89"/>
        <v>1221191.3600000001</v>
      </c>
      <c r="G449" s="45">
        <v>114793.92</v>
      </c>
      <c r="H449" s="35">
        <v>25423</v>
      </c>
      <c r="I449" s="2">
        <f t="shared" si="95"/>
        <v>19067.25</v>
      </c>
      <c r="J449" s="35">
        <v>43953</v>
      </c>
      <c r="K449" s="35">
        <v>6580</v>
      </c>
      <c r="L449" s="35">
        <v>147371</v>
      </c>
      <c r="M449" s="35">
        <v>17139</v>
      </c>
      <c r="N449" s="2">
        <f t="shared" si="91"/>
        <v>348904.17</v>
      </c>
      <c r="O449" s="4">
        <f t="shared" si="92"/>
        <v>872287</v>
      </c>
      <c r="P449" s="35">
        <v>221</v>
      </c>
      <c r="Q449" s="35">
        <v>150</v>
      </c>
      <c r="R449" s="4">
        <f t="shared" si="94"/>
        <v>46079</v>
      </c>
      <c r="S449" s="6">
        <f t="shared" si="90"/>
        <v>55329.4804</v>
      </c>
      <c r="T449" s="43">
        <v>7346346</v>
      </c>
      <c r="U449" s="6">
        <f t="shared" si="96"/>
        <v>7346.3459999999995</v>
      </c>
      <c r="V449" s="6">
        <f t="shared" si="97"/>
        <v>47983.134400000003</v>
      </c>
      <c r="W449" s="4">
        <f t="shared" si="84"/>
        <v>959663</v>
      </c>
      <c r="X449" s="20">
        <f t="shared" si="85"/>
        <v>1878029</v>
      </c>
      <c r="Y449" s="21">
        <v>0</v>
      </c>
      <c r="Z449" s="19">
        <v>0</v>
      </c>
      <c r="AA449" s="4">
        <f t="shared" si="86"/>
        <v>1878029</v>
      </c>
      <c r="AB449" s="21"/>
      <c r="AC449" s="21"/>
      <c r="AD449" s="21">
        <v>0</v>
      </c>
      <c r="AE449" s="21"/>
      <c r="AF449" s="21"/>
      <c r="AG449" s="26">
        <v>0</v>
      </c>
      <c r="AH449" s="26"/>
      <c r="AI449" s="26"/>
      <c r="AJ449" s="50">
        <f t="shared" si="93"/>
        <v>1878029</v>
      </c>
      <c r="AK449" s="52" t="str">
        <f t="shared" si="87"/>
        <v xml:space="preserve"> </v>
      </c>
      <c r="AL449" s="52" t="str">
        <f t="shared" si="88"/>
        <v xml:space="preserve"> </v>
      </c>
    </row>
    <row r="450" spans="1:38" ht="15.95" customHeight="1">
      <c r="A450" s="34" t="s">
        <v>116</v>
      </c>
      <c r="B450" s="34" t="s">
        <v>730</v>
      </c>
      <c r="C450" s="34" t="s">
        <v>197</v>
      </c>
      <c r="D450" s="34" t="s">
        <v>736</v>
      </c>
      <c r="E450" s="18">
        <v>1655.93</v>
      </c>
      <c r="F450" s="2">
        <f t="shared" si="89"/>
        <v>2636240.56</v>
      </c>
      <c r="G450" s="45">
        <v>324109.90000000002</v>
      </c>
      <c r="H450" s="35">
        <v>84423</v>
      </c>
      <c r="I450" s="2">
        <f t="shared" si="95"/>
        <v>63317.25</v>
      </c>
      <c r="J450" s="35">
        <v>146141</v>
      </c>
      <c r="K450" s="35">
        <v>21851</v>
      </c>
      <c r="L450" s="35">
        <v>426884</v>
      </c>
      <c r="M450" s="35">
        <v>142256</v>
      </c>
      <c r="N450" s="2">
        <f t="shared" si="91"/>
        <v>1124559.1499999999</v>
      </c>
      <c r="O450" s="4">
        <f t="shared" si="92"/>
        <v>1511681</v>
      </c>
      <c r="P450" s="35">
        <v>862</v>
      </c>
      <c r="Q450" s="35">
        <v>77</v>
      </c>
      <c r="R450" s="4">
        <f t="shared" si="94"/>
        <v>92260</v>
      </c>
      <c r="S450" s="6">
        <f t="shared" si="90"/>
        <v>119442.2309</v>
      </c>
      <c r="T450" s="43">
        <v>20269537</v>
      </c>
      <c r="U450" s="6">
        <f t="shared" si="96"/>
        <v>20269.537</v>
      </c>
      <c r="V450" s="6">
        <f t="shared" si="97"/>
        <v>99172.693899999998</v>
      </c>
      <c r="W450" s="4">
        <f t="shared" si="84"/>
        <v>1983454</v>
      </c>
      <c r="X450" s="20">
        <f t="shared" si="85"/>
        <v>3587395</v>
      </c>
      <c r="Y450" s="21">
        <v>0</v>
      </c>
      <c r="Z450" s="19">
        <v>0</v>
      </c>
      <c r="AA450" s="4">
        <f t="shared" si="86"/>
        <v>3587395</v>
      </c>
      <c r="AB450" s="21"/>
      <c r="AC450" s="21"/>
      <c r="AD450" s="21">
        <v>0</v>
      </c>
      <c r="AE450" s="21"/>
      <c r="AF450" s="21"/>
      <c r="AG450" s="26">
        <v>0</v>
      </c>
      <c r="AH450" s="26"/>
      <c r="AI450" s="26"/>
      <c r="AJ450" s="50">
        <f t="shared" si="93"/>
        <v>3587395</v>
      </c>
      <c r="AK450" s="52" t="str">
        <f t="shared" si="87"/>
        <v xml:space="preserve"> </v>
      </c>
      <c r="AL450" s="52" t="str">
        <f t="shared" si="88"/>
        <v xml:space="preserve"> </v>
      </c>
    </row>
    <row r="451" spans="1:38" ht="15.95" customHeight="1">
      <c r="A451" s="34" t="s">
        <v>116</v>
      </c>
      <c r="B451" s="34" t="s">
        <v>730</v>
      </c>
      <c r="C451" s="34" t="s">
        <v>48</v>
      </c>
      <c r="D451" s="34" t="s">
        <v>737</v>
      </c>
      <c r="E451" s="18">
        <v>429.42</v>
      </c>
      <c r="F451" s="2">
        <f t="shared" si="89"/>
        <v>683636.64</v>
      </c>
      <c r="G451" s="45">
        <v>55192.38</v>
      </c>
      <c r="H451" s="35">
        <v>17566</v>
      </c>
      <c r="I451" s="2">
        <f t="shared" si="95"/>
        <v>13174.5</v>
      </c>
      <c r="J451" s="35">
        <v>30600</v>
      </c>
      <c r="K451" s="35">
        <v>4545</v>
      </c>
      <c r="L451" s="35">
        <v>76838</v>
      </c>
      <c r="M451" s="35">
        <v>28778</v>
      </c>
      <c r="N451" s="2">
        <f t="shared" si="91"/>
        <v>209127.88</v>
      </c>
      <c r="O451" s="4">
        <f t="shared" si="92"/>
        <v>474509</v>
      </c>
      <c r="P451" s="35">
        <v>192</v>
      </c>
      <c r="Q451" s="35">
        <v>92</v>
      </c>
      <c r="R451" s="4">
        <f t="shared" si="94"/>
        <v>24553</v>
      </c>
      <c r="S451" s="6">
        <f t="shared" si="90"/>
        <v>30974.064600000002</v>
      </c>
      <c r="T451" s="43">
        <v>3336903</v>
      </c>
      <c r="U451" s="6">
        <f t="shared" si="96"/>
        <v>3336.9029999999998</v>
      </c>
      <c r="V451" s="6">
        <f t="shared" si="97"/>
        <v>27637.161600000003</v>
      </c>
      <c r="W451" s="4">
        <f t="shared" si="84"/>
        <v>552743</v>
      </c>
      <c r="X451" s="20">
        <f t="shared" si="85"/>
        <v>1051805</v>
      </c>
      <c r="Y451" s="21">
        <v>0</v>
      </c>
      <c r="Z451" s="19">
        <v>0</v>
      </c>
      <c r="AA451" s="4">
        <f t="shared" si="86"/>
        <v>1051805</v>
      </c>
      <c r="AB451" s="21"/>
      <c r="AC451" s="21"/>
      <c r="AD451" s="21">
        <v>0</v>
      </c>
      <c r="AE451" s="21"/>
      <c r="AF451" s="21"/>
      <c r="AG451" s="26">
        <v>0</v>
      </c>
      <c r="AH451" s="26"/>
      <c r="AI451" s="26"/>
      <c r="AJ451" s="50">
        <f t="shared" si="93"/>
        <v>1051805</v>
      </c>
      <c r="AK451" s="52" t="str">
        <f t="shared" si="87"/>
        <v xml:space="preserve"> </v>
      </c>
      <c r="AL451" s="52" t="str">
        <f t="shared" si="88"/>
        <v xml:space="preserve"> </v>
      </c>
    </row>
    <row r="452" spans="1:38" ht="15.95" customHeight="1">
      <c r="A452" s="34" t="s">
        <v>220</v>
      </c>
      <c r="B452" s="34" t="s">
        <v>738</v>
      </c>
      <c r="C452" s="34" t="s">
        <v>96</v>
      </c>
      <c r="D452" s="34" t="s">
        <v>739</v>
      </c>
      <c r="E452" s="18">
        <v>504.1</v>
      </c>
      <c r="F452" s="2">
        <f t="shared" si="89"/>
        <v>802527.20000000007</v>
      </c>
      <c r="G452" s="45">
        <v>557787.96</v>
      </c>
      <c r="H452" s="35">
        <v>212314</v>
      </c>
      <c r="I452" s="2">
        <f t="shared" si="95"/>
        <v>159235.5</v>
      </c>
      <c r="J452" s="35">
        <v>30745</v>
      </c>
      <c r="K452" s="35">
        <v>891961</v>
      </c>
      <c r="L452" s="35">
        <v>94870</v>
      </c>
      <c r="M452" s="35">
        <v>152763</v>
      </c>
      <c r="N452" s="2">
        <f t="shared" si="91"/>
        <v>1887362.46</v>
      </c>
      <c r="O452" s="4">
        <f t="shared" si="92"/>
        <v>0</v>
      </c>
      <c r="P452" s="35">
        <v>102</v>
      </c>
      <c r="Q452" s="35">
        <v>165</v>
      </c>
      <c r="R452" s="4">
        <f t="shared" si="94"/>
        <v>23394</v>
      </c>
      <c r="S452" s="6">
        <f t="shared" si="90"/>
        <v>36360.733</v>
      </c>
      <c r="T452" s="43">
        <v>33540753</v>
      </c>
      <c r="U452" s="6">
        <f t="shared" si="96"/>
        <v>33540.752999999997</v>
      </c>
      <c r="V452" s="6">
        <f t="shared" si="97"/>
        <v>2819.9800000000032</v>
      </c>
      <c r="W452" s="4">
        <f t="shared" ref="W452:W515" si="98">IF(V452&gt;0,ROUND(SUM(V452*$W$3),0),0)</f>
        <v>56400</v>
      </c>
      <c r="X452" s="20">
        <f t="shared" ref="X452:X515" si="99">SUM(O452+R452+W452)</f>
        <v>79794</v>
      </c>
      <c r="Y452" s="21">
        <v>0</v>
      </c>
      <c r="Z452" s="19">
        <v>0</v>
      </c>
      <c r="AA452" s="4">
        <f t="shared" ref="AA452:AA515" si="100">ROUND(X452+Z452,0)</f>
        <v>79794</v>
      </c>
      <c r="AB452" s="21"/>
      <c r="AC452" s="21"/>
      <c r="AD452" s="21">
        <v>68498</v>
      </c>
      <c r="AE452" s="21"/>
      <c r="AF452" s="21"/>
      <c r="AG452" s="26">
        <v>2744</v>
      </c>
      <c r="AH452" s="26"/>
      <c r="AI452" s="26"/>
      <c r="AJ452" s="50">
        <f t="shared" si="93"/>
        <v>14040</v>
      </c>
      <c r="AK452" s="52">
        <f t="shared" ref="AK452:AK515" si="101">IF(O452&gt;0," ",1)</f>
        <v>1</v>
      </c>
      <c r="AL452" s="52" t="str">
        <f t="shared" ref="AL452:AL515" si="102">IF(W452&gt;0," ",1)</f>
        <v xml:space="preserve"> </v>
      </c>
    </row>
    <row r="453" spans="1:38" ht="15.95" customHeight="1">
      <c r="A453" s="34" t="s">
        <v>220</v>
      </c>
      <c r="B453" s="34" t="s">
        <v>738</v>
      </c>
      <c r="C453" s="34" t="s">
        <v>191</v>
      </c>
      <c r="D453" s="34" t="s">
        <v>740</v>
      </c>
      <c r="E453" s="18">
        <v>301.27</v>
      </c>
      <c r="F453" s="2">
        <f t="shared" ref="F453:F516" si="103">SUM(E453*$F$3)</f>
        <v>479621.83999999997</v>
      </c>
      <c r="G453" s="45">
        <v>731378.27</v>
      </c>
      <c r="H453" s="35">
        <v>128681</v>
      </c>
      <c r="I453" s="2">
        <f t="shared" si="95"/>
        <v>96510.75</v>
      </c>
      <c r="J453" s="35">
        <v>18635</v>
      </c>
      <c r="K453" s="35">
        <v>540407</v>
      </c>
      <c r="L453" s="35">
        <v>70543</v>
      </c>
      <c r="M453" s="35">
        <v>131297</v>
      </c>
      <c r="N453" s="2">
        <f t="shared" si="91"/>
        <v>1588771.02</v>
      </c>
      <c r="O453" s="4">
        <f t="shared" si="92"/>
        <v>0</v>
      </c>
      <c r="P453" s="35">
        <v>64</v>
      </c>
      <c r="Q453" s="35">
        <v>167</v>
      </c>
      <c r="R453" s="4">
        <f t="shared" si="94"/>
        <v>14856</v>
      </c>
      <c r="S453" s="6">
        <f t="shared" ref="S453:S516" si="104">ROUND(SUM(E453*$S$3),4)</f>
        <v>21730.605100000001</v>
      </c>
      <c r="T453" s="43">
        <v>42795686</v>
      </c>
      <c r="U453" s="6">
        <f t="shared" si="96"/>
        <v>42795.686000000002</v>
      </c>
      <c r="V453" s="6">
        <f t="shared" si="97"/>
        <v>0</v>
      </c>
      <c r="W453" s="4">
        <f t="shared" si="98"/>
        <v>0</v>
      </c>
      <c r="X453" s="20">
        <f t="shared" si="99"/>
        <v>14856</v>
      </c>
      <c r="Y453" s="21">
        <v>0</v>
      </c>
      <c r="Z453" s="19">
        <v>0</v>
      </c>
      <c r="AA453" s="4">
        <f t="shared" si="100"/>
        <v>14856</v>
      </c>
      <c r="AB453" s="21"/>
      <c r="AC453" s="21"/>
      <c r="AD453" s="21">
        <v>0</v>
      </c>
      <c r="AE453" s="21"/>
      <c r="AF453" s="21">
        <v>4160</v>
      </c>
      <c r="AG453" s="26">
        <v>0</v>
      </c>
      <c r="AH453" s="26"/>
      <c r="AI453" s="26"/>
      <c r="AJ453" s="50">
        <f t="shared" si="93"/>
        <v>10696</v>
      </c>
      <c r="AK453" s="52">
        <f t="shared" si="101"/>
        <v>1</v>
      </c>
      <c r="AL453" s="52">
        <f t="shared" si="102"/>
        <v>1</v>
      </c>
    </row>
    <row r="454" spans="1:38" ht="15.95" customHeight="1">
      <c r="A454" s="34" t="s">
        <v>220</v>
      </c>
      <c r="B454" s="34" t="s">
        <v>738</v>
      </c>
      <c r="C454" s="34" t="s">
        <v>56</v>
      </c>
      <c r="D454" s="34" t="s">
        <v>741</v>
      </c>
      <c r="E454" s="18">
        <v>717.57</v>
      </c>
      <c r="F454" s="2">
        <f t="shared" si="103"/>
        <v>1142371.4400000002</v>
      </c>
      <c r="G454" s="45">
        <v>1110966.23</v>
      </c>
      <c r="H454" s="35">
        <v>369474</v>
      </c>
      <c r="I454" s="2">
        <f t="shared" si="95"/>
        <v>277105.5</v>
      </c>
      <c r="J454" s="35">
        <v>53555</v>
      </c>
      <c r="K454" s="35">
        <v>1539143</v>
      </c>
      <c r="L454" s="35">
        <v>154201</v>
      </c>
      <c r="M454" s="35">
        <v>113979</v>
      </c>
      <c r="N454" s="2">
        <f t="shared" ref="N454:N521" si="105">SUM(G454+I454+J454+K454+L454+M454)</f>
        <v>3248949.73</v>
      </c>
      <c r="O454" s="4">
        <f t="shared" ref="O454:O521" si="106">IF(F454&gt;N454,ROUND(SUM(F454-N454),0),0)</f>
        <v>0</v>
      </c>
      <c r="P454" s="35">
        <v>196</v>
      </c>
      <c r="Q454" s="35">
        <v>150</v>
      </c>
      <c r="R454" s="4">
        <f t="shared" si="94"/>
        <v>40866</v>
      </c>
      <c r="S454" s="6">
        <f t="shared" si="104"/>
        <v>51758.324099999998</v>
      </c>
      <c r="T454" s="43">
        <v>65582422</v>
      </c>
      <c r="U454" s="6">
        <f t="shared" si="96"/>
        <v>65582.422000000006</v>
      </c>
      <c r="V454" s="6">
        <f t="shared" si="97"/>
        <v>0</v>
      </c>
      <c r="W454" s="4">
        <f t="shared" si="98"/>
        <v>0</v>
      </c>
      <c r="X454" s="20">
        <f t="shared" si="99"/>
        <v>40866</v>
      </c>
      <c r="Y454" s="21">
        <v>0</v>
      </c>
      <c r="Z454" s="19">
        <v>0</v>
      </c>
      <c r="AA454" s="4">
        <f t="shared" si="100"/>
        <v>40866</v>
      </c>
      <c r="AB454" s="21"/>
      <c r="AC454" s="21"/>
      <c r="AD454" s="21">
        <v>0</v>
      </c>
      <c r="AE454" s="21"/>
      <c r="AF454" s="21">
        <v>11442</v>
      </c>
      <c r="AG454" s="26">
        <v>0</v>
      </c>
      <c r="AH454" s="26"/>
      <c r="AI454" s="26"/>
      <c r="AJ454" s="50">
        <f t="shared" si="93"/>
        <v>29424</v>
      </c>
      <c r="AK454" s="52">
        <f t="shared" si="101"/>
        <v>1</v>
      </c>
      <c r="AL454" s="52">
        <f t="shared" si="102"/>
        <v>1</v>
      </c>
    </row>
    <row r="455" spans="1:38" ht="15.95" customHeight="1">
      <c r="A455" s="34" t="s">
        <v>220</v>
      </c>
      <c r="B455" s="34" t="s">
        <v>738</v>
      </c>
      <c r="C455" s="34" t="s">
        <v>86</v>
      </c>
      <c r="D455" s="34" t="s">
        <v>742</v>
      </c>
      <c r="E455" s="18">
        <v>269.10000000000002</v>
      </c>
      <c r="F455" s="2">
        <f t="shared" si="103"/>
        <v>428407.2</v>
      </c>
      <c r="G455" s="45">
        <v>1100057.05</v>
      </c>
      <c r="H455" s="35">
        <v>132920</v>
      </c>
      <c r="I455" s="2">
        <f t="shared" si="95"/>
        <v>99690</v>
      </c>
      <c r="J455" s="35">
        <v>19283</v>
      </c>
      <c r="K455" s="35">
        <v>549469</v>
      </c>
      <c r="L455" s="35">
        <v>48294</v>
      </c>
      <c r="M455" s="35">
        <v>106002</v>
      </c>
      <c r="N455" s="2">
        <f t="shared" si="105"/>
        <v>1922795.05</v>
      </c>
      <c r="O455" s="4">
        <f t="shared" si="106"/>
        <v>0</v>
      </c>
      <c r="P455" s="35">
        <v>103</v>
      </c>
      <c r="Q455" s="35">
        <v>136</v>
      </c>
      <c r="R455" s="4">
        <f t="shared" si="94"/>
        <v>19471</v>
      </c>
      <c r="S455" s="6">
        <f t="shared" si="104"/>
        <v>19410.183000000001</v>
      </c>
      <c r="T455" s="43">
        <v>66594610</v>
      </c>
      <c r="U455" s="6">
        <f t="shared" si="96"/>
        <v>66594.61</v>
      </c>
      <c r="V455" s="6">
        <f t="shared" si="97"/>
        <v>0</v>
      </c>
      <c r="W455" s="4">
        <f t="shared" si="98"/>
        <v>0</v>
      </c>
      <c r="X455" s="20">
        <f t="shared" si="99"/>
        <v>19471</v>
      </c>
      <c r="Y455" s="21">
        <v>0</v>
      </c>
      <c r="Z455" s="19">
        <v>0</v>
      </c>
      <c r="AA455" s="4">
        <f t="shared" si="100"/>
        <v>19471</v>
      </c>
      <c r="AB455" s="21"/>
      <c r="AC455" s="21">
        <v>19471</v>
      </c>
      <c r="AD455" s="21">
        <v>0</v>
      </c>
      <c r="AE455" s="21"/>
      <c r="AF455" s="21"/>
      <c r="AG455" s="26">
        <v>8608</v>
      </c>
      <c r="AH455" s="26"/>
      <c r="AI455" s="26"/>
      <c r="AJ455" s="50">
        <f t="shared" ref="AJ455:AJ522" si="107">SUM(AA455-AB455-AC455-AD455-AE455-AF455+AG455-AH455+AI455)</f>
        <v>8608</v>
      </c>
      <c r="AK455" s="52">
        <f t="shared" si="101"/>
        <v>1</v>
      </c>
      <c r="AL455" s="52">
        <f t="shared" si="102"/>
        <v>1</v>
      </c>
    </row>
    <row r="456" spans="1:38" ht="15.95" customHeight="1">
      <c r="A456" s="34" t="s">
        <v>220</v>
      </c>
      <c r="B456" s="34" t="s">
        <v>738</v>
      </c>
      <c r="C456" s="34" t="s">
        <v>125</v>
      </c>
      <c r="D456" s="34" t="s">
        <v>743</v>
      </c>
      <c r="E456" s="18">
        <v>552.59</v>
      </c>
      <c r="F456" s="2">
        <f t="shared" si="103"/>
        <v>879723.28</v>
      </c>
      <c r="G456" s="45">
        <v>934832.09</v>
      </c>
      <c r="H456" s="35">
        <v>269967</v>
      </c>
      <c r="I456" s="2">
        <f t="shared" si="95"/>
        <v>202475.25</v>
      </c>
      <c r="J456" s="35">
        <v>39111</v>
      </c>
      <c r="K456" s="35">
        <v>1129816</v>
      </c>
      <c r="L456" s="35">
        <v>115430</v>
      </c>
      <c r="M456" s="35">
        <v>90619</v>
      </c>
      <c r="N456" s="2">
        <f t="shared" si="105"/>
        <v>2512283.34</v>
      </c>
      <c r="O456" s="4">
        <f t="shared" si="106"/>
        <v>0</v>
      </c>
      <c r="P456" s="35">
        <v>102</v>
      </c>
      <c r="Q456" s="35">
        <v>152</v>
      </c>
      <c r="R456" s="4">
        <f t="shared" si="94"/>
        <v>21551</v>
      </c>
      <c r="S456" s="6">
        <f t="shared" si="104"/>
        <v>39858.316700000003</v>
      </c>
      <c r="T456" s="43">
        <v>57376165</v>
      </c>
      <c r="U456" s="6">
        <f t="shared" si="96"/>
        <v>57376.165000000001</v>
      </c>
      <c r="V456" s="6">
        <f t="shared" si="97"/>
        <v>0</v>
      </c>
      <c r="W456" s="4">
        <f t="shared" si="98"/>
        <v>0</v>
      </c>
      <c r="X456" s="20">
        <f t="shared" si="99"/>
        <v>21551</v>
      </c>
      <c r="Y456" s="21">
        <v>0</v>
      </c>
      <c r="Z456" s="19">
        <v>0</v>
      </c>
      <c r="AA456" s="4">
        <f t="shared" si="100"/>
        <v>21551</v>
      </c>
      <c r="AB456" s="21"/>
      <c r="AC456" s="21"/>
      <c r="AD456" s="21">
        <v>0</v>
      </c>
      <c r="AE456" s="21"/>
      <c r="AF456" s="21"/>
      <c r="AG456" s="26">
        <v>0</v>
      </c>
      <c r="AH456" s="26"/>
      <c r="AI456" s="26"/>
      <c r="AJ456" s="50">
        <f t="shared" si="107"/>
        <v>21551</v>
      </c>
      <c r="AK456" s="52">
        <f t="shared" si="101"/>
        <v>1</v>
      </c>
      <c r="AL456" s="52">
        <f t="shared" si="102"/>
        <v>1</v>
      </c>
    </row>
    <row r="457" spans="1:38" ht="15.95" customHeight="1">
      <c r="A457" s="34" t="s">
        <v>162</v>
      </c>
      <c r="B457" s="34" t="s">
        <v>744</v>
      </c>
      <c r="C457" s="34" t="s">
        <v>202</v>
      </c>
      <c r="D457" s="34" t="s">
        <v>745</v>
      </c>
      <c r="E457" s="18">
        <v>740.28</v>
      </c>
      <c r="F457" s="2">
        <f t="shared" si="103"/>
        <v>1178525.76</v>
      </c>
      <c r="G457" s="45">
        <v>474734.86</v>
      </c>
      <c r="H457" s="35">
        <v>97181</v>
      </c>
      <c r="I457" s="2">
        <f t="shared" si="95"/>
        <v>72885.75</v>
      </c>
      <c r="J457" s="35">
        <v>72887</v>
      </c>
      <c r="K457" s="35">
        <v>0</v>
      </c>
      <c r="L457" s="35">
        <v>0</v>
      </c>
      <c r="M457" s="35">
        <v>28464</v>
      </c>
      <c r="N457" s="2">
        <f t="shared" si="105"/>
        <v>648971.61</v>
      </c>
      <c r="O457" s="4">
        <f t="shared" si="106"/>
        <v>529554</v>
      </c>
      <c r="P457" s="35">
        <v>371</v>
      </c>
      <c r="Q457" s="35">
        <v>33</v>
      </c>
      <c r="R457" s="4">
        <f t="shared" si="94"/>
        <v>17018</v>
      </c>
      <c r="S457" s="6">
        <f t="shared" si="104"/>
        <v>53396.396399999998</v>
      </c>
      <c r="T457" s="43">
        <v>28806727</v>
      </c>
      <c r="U457" s="6">
        <f t="shared" si="96"/>
        <v>28806.726999999999</v>
      </c>
      <c r="V457" s="6">
        <f t="shared" si="97"/>
        <v>24589.669399999999</v>
      </c>
      <c r="W457" s="4">
        <f t="shared" si="98"/>
        <v>491793</v>
      </c>
      <c r="X457" s="20">
        <f t="shared" si="99"/>
        <v>1038365</v>
      </c>
      <c r="Y457" s="21">
        <v>0</v>
      </c>
      <c r="Z457" s="19">
        <v>0</v>
      </c>
      <c r="AA457" s="4">
        <f t="shared" si="100"/>
        <v>1038365</v>
      </c>
      <c r="AB457" s="21"/>
      <c r="AC457" s="21"/>
      <c r="AD457" s="21">
        <v>0</v>
      </c>
      <c r="AE457" s="21"/>
      <c r="AF457" s="21"/>
      <c r="AG457" s="26">
        <v>0</v>
      </c>
      <c r="AH457" s="26"/>
      <c r="AI457" s="26"/>
      <c r="AJ457" s="50">
        <f t="shared" si="107"/>
        <v>1038365</v>
      </c>
      <c r="AK457" s="52" t="str">
        <f t="shared" si="101"/>
        <v xml:space="preserve"> </v>
      </c>
      <c r="AL457" s="52" t="str">
        <f t="shared" si="102"/>
        <v xml:space="preserve"> </v>
      </c>
    </row>
    <row r="458" spans="1:38" ht="15.95" customHeight="1">
      <c r="A458" s="34" t="s">
        <v>162</v>
      </c>
      <c r="B458" s="34" t="s">
        <v>744</v>
      </c>
      <c r="C458" s="34" t="s">
        <v>51</v>
      </c>
      <c r="D458" s="34" t="s">
        <v>746</v>
      </c>
      <c r="E458" s="18">
        <v>6163.65</v>
      </c>
      <c r="F458" s="2">
        <f t="shared" si="103"/>
        <v>9812530.7999999989</v>
      </c>
      <c r="G458" s="45">
        <v>2411032.2799999998</v>
      </c>
      <c r="H458" s="35">
        <v>774198</v>
      </c>
      <c r="I458" s="2">
        <f t="shared" si="95"/>
        <v>580648.5</v>
      </c>
      <c r="J458" s="35">
        <v>580739</v>
      </c>
      <c r="K458" s="35">
        <v>4265</v>
      </c>
      <c r="L458" s="35">
        <v>1551959</v>
      </c>
      <c r="M458" s="35">
        <v>20920</v>
      </c>
      <c r="N458" s="2">
        <f t="shared" si="105"/>
        <v>5149563.7799999993</v>
      </c>
      <c r="O458" s="4">
        <f t="shared" si="106"/>
        <v>4662967</v>
      </c>
      <c r="P458" s="35">
        <v>2920</v>
      </c>
      <c r="Q458" s="35">
        <v>33</v>
      </c>
      <c r="R458" s="4">
        <f t="shared" ref="R458:R525" si="108">ROUND(SUM(P458*Q458*1.39),0)</f>
        <v>133940</v>
      </c>
      <c r="S458" s="6">
        <f t="shared" si="104"/>
        <v>444584.07449999999</v>
      </c>
      <c r="T458" s="43">
        <v>150972591</v>
      </c>
      <c r="U458" s="6">
        <f t="shared" si="96"/>
        <v>150972.59099999999</v>
      </c>
      <c r="V458" s="6">
        <f t="shared" si="97"/>
        <v>293611.48349999997</v>
      </c>
      <c r="W458" s="4">
        <f t="shared" si="98"/>
        <v>5872230</v>
      </c>
      <c r="X458" s="20">
        <f t="shared" si="99"/>
        <v>10669137</v>
      </c>
      <c r="Y458" s="21">
        <v>0</v>
      </c>
      <c r="Z458" s="19">
        <v>0</v>
      </c>
      <c r="AA458" s="4">
        <f t="shared" si="100"/>
        <v>10669137</v>
      </c>
      <c r="AB458" s="21"/>
      <c r="AC458" s="21"/>
      <c r="AD458" s="21">
        <v>0</v>
      </c>
      <c r="AE458" s="21"/>
      <c r="AF458" s="21"/>
      <c r="AG458" s="26">
        <v>0</v>
      </c>
      <c r="AH458" s="26"/>
      <c r="AI458" s="26"/>
      <c r="AJ458" s="50">
        <f t="shared" si="107"/>
        <v>10669137</v>
      </c>
      <c r="AK458" s="52" t="str">
        <f t="shared" si="101"/>
        <v xml:space="preserve"> </v>
      </c>
      <c r="AL458" s="52" t="str">
        <f t="shared" si="102"/>
        <v xml:space="preserve"> </v>
      </c>
    </row>
    <row r="459" spans="1:38" ht="15.95" customHeight="1">
      <c r="A459" s="34" t="s">
        <v>162</v>
      </c>
      <c r="B459" s="34" t="s">
        <v>744</v>
      </c>
      <c r="C459" s="34" t="s">
        <v>190</v>
      </c>
      <c r="D459" s="34" t="s">
        <v>747</v>
      </c>
      <c r="E459" s="18">
        <v>3432.2</v>
      </c>
      <c r="F459" s="2">
        <f t="shared" si="103"/>
        <v>5464062.3999999994</v>
      </c>
      <c r="G459" s="45">
        <v>2549784.1800000002</v>
      </c>
      <c r="H459" s="35">
        <v>405192</v>
      </c>
      <c r="I459" s="2">
        <f t="shared" ref="I459:I526" si="109">ROUND(H459*0.75,2)</f>
        <v>303894</v>
      </c>
      <c r="J459" s="35">
        <v>303957</v>
      </c>
      <c r="K459" s="35">
        <v>2233</v>
      </c>
      <c r="L459" s="35">
        <v>964839</v>
      </c>
      <c r="M459" s="35">
        <v>17896</v>
      </c>
      <c r="N459" s="2">
        <f t="shared" si="105"/>
        <v>4142603.18</v>
      </c>
      <c r="O459" s="4">
        <f t="shared" si="106"/>
        <v>1321459</v>
      </c>
      <c r="P459" s="35">
        <v>1459</v>
      </c>
      <c r="Q459" s="35">
        <v>33</v>
      </c>
      <c r="R459" s="4">
        <f t="shared" si="108"/>
        <v>66924</v>
      </c>
      <c r="S459" s="6">
        <f t="shared" si="104"/>
        <v>247564.58600000001</v>
      </c>
      <c r="T459" s="43">
        <v>164509149</v>
      </c>
      <c r="U459" s="6">
        <f t="shared" ref="U459:U526" si="110">ROUND(T459/1000,4)</f>
        <v>164509.149</v>
      </c>
      <c r="V459" s="6">
        <f t="shared" ref="V459:V526" si="111">IF(S459-U459&lt;0,0,S459-U459)</f>
        <v>83055.437000000005</v>
      </c>
      <c r="W459" s="4">
        <f t="shared" si="98"/>
        <v>1661109</v>
      </c>
      <c r="X459" s="20">
        <f t="shared" si="99"/>
        <v>3049492</v>
      </c>
      <c r="Y459" s="21">
        <v>0</v>
      </c>
      <c r="Z459" s="19">
        <v>0</v>
      </c>
      <c r="AA459" s="4">
        <f t="shared" si="100"/>
        <v>3049492</v>
      </c>
      <c r="AB459" s="21"/>
      <c r="AC459" s="21"/>
      <c r="AD459" s="21">
        <v>0</v>
      </c>
      <c r="AE459" s="21"/>
      <c r="AF459" s="21"/>
      <c r="AG459" s="26">
        <v>0</v>
      </c>
      <c r="AH459" s="26"/>
      <c r="AI459" s="26"/>
      <c r="AJ459" s="50">
        <f t="shared" si="107"/>
        <v>3049492</v>
      </c>
      <c r="AK459" s="52" t="str">
        <f t="shared" si="101"/>
        <v xml:space="preserve"> </v>
      </c>
      <c r="AL459" s="52" t="str">
        <f t="shared" si="102"/>
        <v xml:space="preserve"> </v>
      </c>
    </row>
    <row r="460" spans="1:38" ht="15.95" customHeight="1">
      <c r="A460" s="34" t="s">
        <v>162</v>
      </c>
      <c r="B460" s="34" t="s">
        <v>744</v>
      </c>
      <c r="C460" s="34" t="s">
        <v>96</v>
      </c>
      <c r="D460" s="34" t="s">
        <v>748</v>
      </c>
      <c r="E460" s="18">
        <v>1550.26</v>
      </c>
      <c r="F460" s="2">
        <f t="shared" si="103"/>
        <v>2468013.92</v>
      </c>
      <c r="G460" s="45">
        <v>402293.11</v>
      </c>
      <c r="H460" s="35">
        <v>179411</v>
      </c>
      <c r="I460" s="2">
        <f t="shared" si="109"/>
        <v>134558.25</v>
      </c>
      <c r="J460" s="35">
        <v>134593</v>
      </c>
      <c r="K460" s="35">
        <v>989</v>
      </c>
      <c r="L460" s="35">
        <v>433662</v>
      </c>
      <c r="M460" s="35">
        <v>73870</v>
      </c>
      <c r="N460" s="2">
        <f t="shared" si="105"/>
        <v>1179965.3599999999</v>
      </c>
      <c r="O460" s="4">
        <f t="shared" si="106"/>
        <v>1288049</v>
      </c>
      <c r="P460" s="35">
        <v>606</v>
      </c>
      <c r="Q460" s="35">
        <v>77</v>
      </c>
      <c r="R460" s="4">
        <f t="shared" si="108"/>
        <v>64860</v>
      </c>
      <c r="S460" s="6">
        <f t="shared" si="104"/>
        <v>111820.25380000001</v>
      </c>
      <c r="T460" s="43">
        <v>24316622</v>
      </c>
      <c r="U460" s="6">
        <f t="shared" si="110"/>
        <v>24316.621999999999</v>
      </c>
      <c r="V460" s="6">
        <f t="shared" si="111"/>
        <v>87503.631800000003</v>
      </c>
      <c r="W460" s="4">
        <f t="shared" si="98"/>
        <v>1750073</v>
      </c>
      <c r="X460" s="20">
        <f t="shared" si="99"/>
        <v>3102982</v>
      </c>
      <c r="Y460" s="21">
        <v>0</v>
      </c>
      <c r="Z460" s="19">
        <v>0</v>
      </c>
      <c r="AA460" s="4">
        <f t="shared" si="100"/>
        <v>3102982</v>
      </c>
      <c r="AB460" s="21"/>
      <c r="AC460" s="21"/>
      <c r="AD460" s="21">
        <v>0</v>
      </c>
      <c r="AE460" s="21"/>
      <c r="AF460" s="21"/>
      <c r="AG460" s="26">
        <v>0</v>
      </c>
      <c r="AH460" s="26"/>
      <c r="AI460" s="26"/>
      <c r="AJ460" s="50">
        <f t="shared" si="107"/>
        <v>3102982</v>
      </c>
      <c r="AK460" s="52" t="str">
        <f t="shared" si="101"/>
        <v xml:space="preserve"> </v>
      </c>
      <c r="AL460" s="52" t="str">
        <f t="shared" si="102"/>
        <v xml:space="preserve"> </v>
      </c>
    </row>
    <row r="461" spans="1:38" ht="15.95" customHeight="1">
      <c r="A461" s="34" t="s">
        <v>162</v>
      </c>
      <c r="B461" s="34" t="s">
        <v>744</v>
      </c>
      <c r="C461" s="34" t="s">
        <v>207</v>
      </c>
      <c r="D461" s="34" t="s">
        <v>749</v>
      </c>
      <c r="E461" s="18">
        <v>2715.65</v>
      </c>
      <c r="F461" s="2">
        <f t="shared" si="103"/>
        <v>4323314.8</v>
      </c>
      <c r="G461" s="45">
        <v>1954817.52</v>
      </c>
      <c r="H461" s="35">
        <v>350878</v>
      </c>
      <c r="I461" s="2">
        <f t="shared" si="109"/>
        <v>263158.5</v>
      </c>
      <c r="J461" s="35">
        <v>263289</v>
      </c>
      <c r="K461" s="35">
        <v>1932</v>
      </c>
      <c r="L461" s="35">
        <v>613417</v>
      </c>
      <c r="M461" s="35">
        <v>95220</v>
      </c>
      <c r="N461" s="2">
        <f t="shared" si="105"/>
        <v>3191834.02</v>
      </c>
      <c r="O461" s="4">
        <f t="shared" si="106"/>
        <v>1131481</v>
      </c>
      <c r="P461" s="35">
        <v>1391</v>
      </c>
      <c r="Q461" s="35">
        <v>46</v>
      </c>
      <c r="R461" s="4">
        <f t="shared" si="108"/>
        <v>88941</v>
      </c>
      <c r="S461" s="6">
        <f t="shared" si="104"/>
        <v>195879.8345</v>
      </c>
      <c r="T461" s="43">
        <v>127101269</v>
      </c>
      <c r="U461" s="6">
        <f t="shared" si="110"/>
        <v>127101.269</v>
      </c>
      <c r="V461" s="6">
        <f t="shared" si="111"/>
        <v>68778.565499999997</v>
      </c>
      <c r="W461" s="4">
        <f t="shared" si="98"/>
        <v>1375571</v>
      </c>
      <c r="X461" s="20">
        <f t="shared" si="99"/>
        <v>2595993</v>
      </c>
      <c r="Y461" s="21">
        <v>0</v>
      </c>
      <c r="Z461" s="19">
        <v>0</v>
      </c>
      <c r="AA461" s="4">
        <f t="shared" si="100"/>
        <v>2595993</v>
      </c>
      <c r="AB461" s="21"/>
      <c r="AC461" s="21"/>
      <c r="AD461" s="21">
        <v>0</v>
      </c>
      <c r="AE461" s="21"/>
      <c r="AF461" s="21"/>
      <c r="AG461" s="26">
        <v>0</v>
      </c>
      <c r="AH461" s="26"/>
      <c r="AI461" s="26">
        <v>182</v>
      </c>
      <c r="AJ461" s="50">
        <f t="shared" si="107"/>
        <v>2596175</v>
      </c>
      <c r="AK461" s="52" t="str">
        <f t="shared" si="101"/>
        <v xml:space="preserve"> </v>
      </c>
      <c r="AL461" s="52" t="str">
        <f t="shared" si="102"/>
        <v xml:space="preserve"> </v>
      </c>
    </row>
    <row r="462" spans="1:38" ht="15.95" customHeight="1">
      <c r="A462" s="34" t="s">
        <v>162</v>
      </c>
      <c r="B462" s="34" t="s">
        <v>744</v>
      </c>
      <c r="C462" s="34" t="s">
        <v>222</v>
      </c>
      <c r="D462" s="34" t="s">
        <v>750</v>
      </c>
      <c r="E462" s="18">
        <v>2186.4</v>
      </c>
      <c r="F462" s="2">
        <f t="shared" si="103"/>
        <v>3480748.8000000003</v>
      </c>
      <c r="G462" s="45">
        <v>622162.35</v>
      </c>
      <c r="H462" s="35">
        <v>269331</v>
      </c>
      <c r="I462" s="2">
        <f t="shared" si="109"/>
        <v>201998.25</v>
      </c>
      <c r="J462" s="35">
        <v>202180</v>
      </c>
      <c r="K462" s="35">
        <v>1480</v>
      </c>
      <c r="L462" s="35">
        <v>472041</v>
      </c>
      <c r="M462" s="35">
        <v>35251</v>
      </c>
      <c r="N462" s="2">
        <f t="shared" si="105"/>
        <v>1535112.6</v>
      </c>
      <c r="O462" s="4">
        <f t="shared" si="106"/>
        <v>1945636</v>
      </c>
      <c r="P462" s="35">
        <v>939</v>
      </c>
      <c r="Q462" s="35">
        <v>46</v>
      </c>
      <c r="R462" s="4">
        <f t="shared" si="108"/>
        <v>60040</v>
      </c>
      <c r="S462" s="6">
        <f t="shared" si="104"/>
        <v>157705.03200000001</v>
      </c>
      <c r="T462" s="43">
        <v>38055012</v>
      </c>
      <c r="U462" s="6">
        <f t="shared" si="110"/>
        <v>38055.012000000002</v>
      </c>
      <c r="V462" s="6">
        <f t="shared" si="111"/>
        <v>119650.02</v>
      </c>
      <c r="W462" s="4">
        <f t="shared" si="98"/>
        <v>2393000</v>
      </c>
      <c r="X462" s="20">
        <f t="shared" si="99"/>
        <v>4398676</v>
      </c>
      <c r="Y462" s="21">
        <v>0</v>
      </c>
      <c r="Z462" s="19">
        <v>0</v>
      </c>
      <c r="AA462" s="4">
        <f t="shared" si="100"/>
        <v>4398676</v>
      </c>
      <c r="AB462" s="21"/>
      <c r="AC462" s="21"/>
      <c r="AD462" s="21">
        <v>0</v>
      </c>
      <c r="AE462" s="21"/>
      <c r="AF462" s="21"/>
      <c r="AG462" s="26">
        <v>0</v>
      </c>
      <c r="AH462" s="26"/>
      <c r="AI462" s="26"/>
      <c r="AJ462" s="50">
        <f t="shared" si="107"/>
        <v>4398676</v>
      </c>
      <c r="AK462" s="52" t="str">
        <f t="shared" si="101"/>
        <v xml:space="preserve"> </v>
      </c>
      <c r="AL462" s="52" t="str">
        <f t="shared" si="102"/>
        <v xml:space="preserve"> </v>
      </c>
    </row>
    <row r="463" spans="1:38" ht="15.95" customHeight="1">
      <c r="A463" s="34" t="s">
        <v>162</v>
      </c>
      <c r="B463" s="34" t="s">
        <v>744</v>
      </c>
      <c r="C463" s="34" t="s">
        <v>191</v>
      </c>
      <c r="D463" s="34" t="s">
        <v>751</v>
      </c>
      <c r="E463" s="18">
        <v>2020.05</v>
      </c>
      <c r="F463" s="2">
        <f t="shared" si="103"/>
        <v>3215919.6</v>
      </c>
      <c r="G463" s="45">
        <v>573022.54</v>
      </c>
      <c r="H463" s="35">
        <v>263967</v>
      </c>
      <c r="I463" s="2">
        <f t="shared" si="109"/>
        <v>197975.25</v>
      </c>
      <c r="J463" s="35">
        <v>198138</v>
      </c>
      <c r="K463" s="35">
        <v>1451</v>
      </c>
      <c r="L463" s="35">
        <v>455646</v>
      </c>
      <c r="M463" s="35">
        <v>50309</v>
      </c>
      <c r="N463" s="2">
        <f t="shared" si="105"/>
        <v>1476541.79</v>
      </c>
      <c r="O463" s="4">
        <f t="shared" si="106"/>
        <v>1739378</v>
      </c>
      <c r="P463" s="35">
        <v>1039</v>
      </c>
      <c r="Q463" s="35">
        <v>33</v>
      </c>
      <c r="R463" s="4">
        <f t="shared" si="108"/>
        <v>47659</v>
      </c>
      <c r="S463" s="6">
        <f t="shared" si="104"/>
        <v>145706.2065</v>
      </c>
      <c r="T463" s="43">
        <v>34333286</v>
      </c>
      <c r="U463" s="6">
        <f t="shared" si="110"/>
        <v>34333.286</v>
      </c>
      <c r="V463" s="6">
        <f t="shared" si="111"/>
        <v>111372.92050000001</v>
      </c>
      <c r="W463" s="4">
        <f t="shared" si="98"/>
        <v>2227458</v>
      </c>
      <c r="X463" s="20">
        <f t="shared" si="99"/>
        <v>4014495</v>
      </c>
      <c r="Y463" s="21">
        <v>0</v>
      </c>
      <c r="Z463" s="19">
        <v>0</v>
      </c>
      <c r="AA463" s="4">
        <f t="shared" si="100"/>
        <v>4014495</v>
      </c>
      <c r="AB463" s="21"/>
      <c r="AC463" s="21"/>
      <c r="AD463" s="21">
        <v>0</v>
      </c>
      <c r="AE463" s="21"/>
      <c r="AF463" s="21"/>
      <c r="AG463" s="26">
        <v>0</v>
      </c>
      <c r="AH463" s="26"/>
      <c r="AI463" s="26"/>
      <c r="AJ463" s="50">
        <f t="shared" si="107"/>
        <v>4014495</v>
      </c>
      <c r="AK463" s="52" t="str">
        <f t="shared" si="101"/>
        <v xml:space="preserve"> </v>
      </c>
      <c r="AL463" s="52" t="str">
        <f t="shared" si="102"/>
        <v xml:space="preserve"> </v>
      </c>
    </row>
    <row r="464" spans="1:38" ht="15.95" customHeight="1">
      <c r="A464" s="34" t="s">
        <v>162</v>
      </c>
      <c r="B464" s="34" t="s">
        <v>744</v>
      </c>
      <c r="C464" s="34" t="s">
        <v>56</v>
      </c>
      <c r="D464" s="34" t="s">
        <v>752</v>
      </c>
      <c r="E464" s="18">
        <v>945.79</v>
      </c>
      <c r="F464" s="2">
        <f t="shared" si="103"/>
        <v>1505697.68</v>
      </c>
      <c r="G464" s="45">
        <v>174038.11</v>
      </c>
      <c r="H464" s="35">
        <v>109788</v>
      </c>
      <c r="I464" s="2">
        <f t="shared" si="109"/>
        <v>82341</v>
      </c>
      <c r="J464" s="35">
        <v>82324</v>
      </c>
      <c r="K464" s="35">
        <v>607</v>
      </c>
      <c r="L464" s="35">
        <v>217652</v>
      </c>
      <c r="M464" s="35">
        <v>26115</v>
      </c>
      <c r="N464" s="2">
        <f t="shared" si="105"/>
        <v>583077.11</v>
      </c>
      <c r="O464" s="4">
        <f t="shared" si="106"/>
        <v>922621</v>
      </c>
      <c r="P464" s="35">
        <v>498</v>
      </c>
      <c r="Q464" s="35">
        <v>33</v>
      </c>
      <c r="R464" s="4">
        <f t="shared" si="108"/>
        <v>22843</v>
      </c>
      <c r="S464" s="6">
        <f t="shared" si="104"/>
        <v>68219.832699999999</v>
      </c>
      <c r="T464" s="43">
        <v>10599154</v>
      </c>
      <c r="U464" s="6">
        <f t="shared" si="110"/>
        <v>10599.154</v>
      </c>
      <c r="V464" s="6">
        <f t="shared" si="111"/>
        <v>57620.678699999997</v>
      </c>
      <c r="W464" s="4">
        <f t="shared" si="98"/>
        <v>1152414</v>
      </c>
      <c r="X464" s="20">
        <f t="shared" si="99"/>
        <v>2097878</v>
      </c>
      <c r="Y464" s="21">
        <v>0</v>
      </c>
      <c r="Z464" s="19">
        <v>0</v>
      </c>
      <c r="AA464" s="4">
        <f t="shared" si="100"/>
        <v>2097878</v>
      </c>
      <c r="AB464" s="21"/>
      <c r="AC464" s="21"/>
      <c r="AD464" s="21">
        <v>0</v>
      </c>
      <c r="AE464" s="21"/>
      <c r="AF464" s="21"/>
      <c r="AG464" s="26">
        <v>0</v>
      </c>
      <c r="AH464" s="26"/>
      <c r="AI464" s="26"/>
      <c r="AJ464" s="50">
        <f t="shared" si="107"/>
        <v>2097878</v>
      </c>
      <c r="AK464" s="52" t="str">
        <f t="shared" si="101"/>
        <v xml:space="preserve"> </v>
      </c>
      <c r="AL464" s="52" t="str">
        <f t="shared" si="102"/>
        <v xml:space="preserve"> </v>
      </c>
    </row>
    <row r="465" spans="1:38" ht="15.95" customHeight="1">
      <c r="A465" s="34" t="s">
        <v>162</v>
      </c>
      <c r="B465" s="34" t="s">
        <v>744</v>
      </c>
      <c r="C465" s="34" t="s">
        <v>29</v>
      </c>
      <c r="D465" s="34" t="s">
        <v>753</v>
      </c>
      <c r="E465" s="18">
        <v>1891.76</v>
      </c>
      <c r="F465" s="2">
        <f t="shared" si="103"/>
        <v>3011681.92</v>
      </c>
      <c r="G465" s="45">
        <v>1730954.57</v>
      </c>
      <c r="H465" s="35">
        <v>237184</v>
      </c>
      <c r="I465" s="2">
        <f t="shared" si="109"/>
        <v>177888</v>
      </c>
      <c r="J465" s="35">
        <v>177984</v>
      </c>
      <c r="K465" s="35">
        <v>1306</v>
      </c>
      <c r="L465" s="35">
        <v>261300</v>
      </c>
      <c r="M465" s="35">
        <v>14249</v>
      </c>
      <c r="N465" s="2">
        <f t="shared" si="105"/>
        <v>2363681.5700000003</v>
      </c>
      <c r="O465" s="4">
        <f t="shared" si="106"/>
        <v>648000</v>
      </c>
      <c r="P465" s="35">
        <v>1027</v>
      </c>
      <c r="Q465" s="35">
        <v>33</v>
      </c>
      <c r="R465" s="4">
        <f t="shared" si="108"/>
        <v>47108</v>
      </c>
      <c r="S465" s="6">
        <f t="shared" si="104"/>
        <v>136452.6488</v>
      </c>
      <c r="T465" s="43">
        <v>110604126</v>
      </c>
      <c r="U465" s="6">
        <f t="shared" si="110"/>
        <v>110604.126</v>
      </c>
      <c r="V465" s="6">
        <f t="shared" si="111"/>
        <v>25848.522799999992</v>
      </c>
      <c r="W465" s="4">
        <f t="shared" si="98"/>
        <v>516970</v>
      </c>
      <c r="X465" s="20">
        <f t="shared" si="99"/>
        <v>1212078</v>
      </c>
      <c r="Y465" s="21">
        <v>0</v>
      </c>
      <c r="Z465" s="19">
        <v>0</v>
      </c>
      <c r="AA465" s="4">
        <f t="shared" si="100"/>
        <v>1212078</v>
      </c>
      <c r="AB465" s="21"/>
      <c r="AC465" s="21"/>
      <c r="AD465" s="21">
        <v>0</v>
      </c>
      <c r="AE465" s="21"/>
      <c r="AF465" s="21"/>
      <c r="AG465" s="26">
        <v>0</v>
      </c>
      <c r="AH465" s="26"/>
      <c r="AI465" s="26"/>
      <c r="AJ465" s="50">
        <f t="shared" si="107"/>
        <v>1212078</v>
      </c>
      <c r="AK465" s="52" t="str">
        <f t="shared" si="101"/>
        <v xml:space="preserve"> </v>
      </c>
      <c r="AL465" s="52" t="str">
        <f t="shared" si="102"/>
        <v xml:space="preserve"> </v>
      </c>
    </row>
    <row r="466" spans="1:38" ht="15.95" customHeight="1">
      <c r="A466" s="34" t="s">
        <v>234</v>
      </c>
      <c r="B466" s="34" t="s">
        <v>754</v>
      </c>
      <c r="C466" s="34" t="s">
        <v>235</v>
      </c>
      <c r="D466" s="34" t="s">
        <v>755</v>
      </c>
      <c r="E466" s="18">
        <v>321.52999999999997</v>
      </c>
      <c r="F466" s="2">
        <f t="shared" si="103"/>
        <v>511875.75999999995</v>
      </c>
      <c r="G466" s="45">
        <v>23232.71</v>
      </c>
      <c r="H466" s="35">
        <v>22141</v>
      </c>
      <c r="I466" s="2">
        <f t="shared" si="109"/>
        <v>16605.75</v>
      </c>
      <c r="J466" s="35">
        <v>23269</v>
      </c>
      <c r="K466" s="35">
        <v>0</v>
      </c>
      <c r="L466" s="35">
        <v>0</v>
      </c>
      <c r="M466" s="35">
        <v>6003</v>
      </c>
      <c r="N466" s="2">
        <f t="shared" si="105"/>
        <v>69110.459999999992</v>
      </c>
      <c r="O466" s="4">
        <f t="shared" si="106"/>
        <v>442765</v>
      </c>
      <c r="P466" s="35">
        <v>165</v>
      </c>
      <c r="Q466" s="35">
        <v>33</v>
      </c>
      <c r="R466" s="4">
        <f t="shared" si="108"/>
        <v>7569</v>
      </c>
      <c r="S466" s="6">
        <f t="shared" si="104"/>
        <v>23191.958900000001</v>
      </c>
      <c r="T466" s="43">
        <v>1279334</v>
      </c>
      <c r="U466" s="6">
        <f t="shared" si="110"/>
        <v>1279.3340000000001</v>
      </c>
      <c r="V466" s="6">
        <f t="shared" si="111"/>
        <v>21912.624900000003</v>
      </c>
      <c r="W466" s="4">
        <f t="shared" si="98"/>
        <v>438252</v>
      </c>
      <c r="X466" s="20">
        <f t="shared" si="99"/>
        <v>888586</v>
      </c>
      <c r="Y466" s="21">
        <v>0</v>
      </c>
      <c r="Z466" s="19">
        <v>0</v>
      </c>
      <c r="AA466" s="4">
        <f t="shared" si="100"/>
        <v>888586</v>
      </c>
      <c r="AB466" s="21"/>
      <c r="AC466" s="21"/>
      <c r="AD466" s="21">
        <v>0</v>
      </c>
      <c r="AE466" s="21"/>
      <c r="AF466" s="21"/>
      <c r="AG466" s="26">
        <v>0</v>
      </c>
      <c r="AH466" s="26"/>
      <c r="AI466" s="26"/>
      <c r="AJ466" s="50">
        <f t="shared" si="107"/>
        <v>888586</v>
      </c>
      <c r="AK466" s="52" t="str">
        <f t="shared" si="101"/>
        <v xml:space="preserve"> </v>
      </c>
      <c r="AL466" s="52" t="str">
        <f t="shared" si="102"/>
        <v xml:space="preserve"> </v>
      </c>
    </row>
    <row r="467" spans="1:38" ht="15.95" customHeight="1">
      <c r="A467" s="34" t="s">
        <v>234</v>
      </c>
      <c r="B467" s="34" t="s">
        <v>754</v>
      </c>
      <c r="C467" s="34" t="s">
        <v>51</v>
      </c>
      <c r="D467" s="34" t="s">
        <v>756</v>
      </c>
      <c r="E467" s="18">
        <v>2793.14</v>
      </c>
      <c r="F467" s="2">
        <f t="shared" si="103"/>
        <v>4446678.88</v>
      </c>
      <c r="G467" s="45">
        <v>637963.61</v>
      </c>
      <c r="H467" s="35">
        <v>239675</v>
      </c>
      <c r="I467" s="2">
        <f t="shared" si="109"/>
        <v>179756.25</v>
      </c>
      <c r="J467" s="35">
        <v>251470</v>
      </c>
      <c r="K467" s="35">
        <v>414347</v>
      </c>
      <c r="L467" s="35">
        <v>667943</v>
      </c>
      <c r="M467" s="35">
        <v>17366</v>
      </c>
      <c r="N467" s="2">
        <f t="shared" si="105"/>
        <v>2168845.86</v>
      </c>
      <c r="O467" s="4">
        <f t="shared" si="106"/>
        <v>2277833</v>
      </c>
      <c r="P467" s="35">
        <v>941</v>
      </c>
      <c r="Q467" s="35">
        <v>33</v>
      </c>
      <c r="R467" s="4">
        <f t="shared" si="108"/>
        <v>43164</v>
      </c>
      <c r="S467" s="6">
        <f t="shared" si="104"/>
        <v>201469.1882</v>
      </c>
      <c r="T467" s="43">
        <v>39453532</v>
      </c>
      <c r="U467" s="6">
        <f t="shared" si="110"/>
        <v>39453.531999999999</v>
      </c>
      <c r="V467" s="6">
        <f t="shared" si="111"/>
        <v>162015.6562</v>
      </c>
      <c r="W467" s="4">
        <f t="shared" si="98"/>
        <v>3240313</v>
      </c>
      <c r="X467" s="20">
        <f t="shared" si="99"/>
        <v>5561310</v>
      </c>
      <c r="Y467" s="21">
        <v>0</v>
      </c>
      <c r="Z467" s="19">
        <v>0</v>
      </c>
      <c r="AA467" s="4">
        <f t="shared" si="100"/>
        <v>5561310</v>
      </c>
      <c r="AB467" s="21"/>
      <c r="AC467" s="21"/>
      <c r="AD467" s="21">
        <v>0</v>
      </c>
      <c r="AE467" s="21"/>
      <c r="AF467" s="21"/>
      <c r="AG467" s="26">
        <v>0</v>
      </c>
      <c r="AH467" s="26"/>
      <c r="AI467" s="26"/>
      <c r="AJ467" s="50">
        <f t="shared" si="107"/>
        <v>5561310</v>
      </c>
      <c r="AK467" s="52" t="str">
        <f t="shared" si="101"/>
        <v xml:space="preserve"> </v>
      </c>
      <c r="AL467" s="52" t="str">
        <f t="shared" si="102"/>
        <v xml:space="preserve"> </v>
      </c>
    </row>
    <row r="468" spans="1:38" ht="15.95" customHeight="1">
      <c r="A468" s="34" t="s">
        <v>234</v>
      </c>
      <c r="B468" s="34" t="s">
        <v>754</v>
      </c>
      <c r="C468" s="34" t="s">
        <v>190</v>
      </c>
      <c r="D468" s="34" t="s">
        <v>757</v>
      </c>
      <c r="E468" s="18">
        <v>1293.5</v>
      </c>
      <c r="F468" s="2">
        <f t="shared" si="103"/>
        <v>2059252</v>
      </c>
      <c r="G468" s="45">
        <v>246901.51</v>
      </c>
      <c r="H468" s="35">
        <v>104468</v>
      </c>
      <c r="I468" s="2">
        <f t="shared" si="109"/>
        <v>78351</v>
      </c>
      <c r="J468" s="35">
        <v>109816</v>
      </c>
      <c r="K468" s="35">
        <v>180517</v>
      </c>
      <c r="L468" s="35">
        <v>375875</v>
      </c>
      <c r="M468" s="35">
        <v>8297</v>
      </c>
      <c r="N468" s="2">
        <f t="shared" si="105"/>
        <v>999757.51</v>
      </c>
      <c r="O468" s="4">
        <f t="shared" si="106"/>
        <v>1059494</v>
      </c>
      <c r="P468" s="35">
        <v>227</v>
      </c>
      <c r="Q468" s="35">
        <v>55</v>
      </c>
      <c r="R468" s="4">
        <f t="shared" si="108"/>
        <v>17354</v>
      </c>
      <c r="S468" s="6">
        <f t="shared" si="104"/>
        <v>93300.154999999999</v>
      </c>
      <c r="T468" s="43">
        <v>14518958</v>
      </c>
      <c r="U468" s="6">
        <f t="shared" si="110"/>
        <v>14518.958000000001</v>
      </c>
      <c r="V468" s="6">
        <f t="shared" si="111"/>
        <v>78781.197</v>
      </c>
      <c r="W468" s="4">
        <f t="shared" si="98"/>
        <v>1575624</v>
      </c>
      <c r="X468" s="20">
        <f t="shared" si="99"/>
        <v>2652472</v>
      </c>
      <c r="Y468" s="21">
        <v>0</v>
      </c>
      <c r="Z468" s="19">
        <v>0</v>
      </c>
      <c r="AA468" s="4">
        <f t="shared" si="100"/>
        <v>2652472</v>
      </c>
      <c r="AB468" s="21"/>
      <c r="AC468" s="21"/>
      <c r="AD468" s="21">
        <v>0</v>
      </c>
      <c r="AE468" s="21"/>
      <c r="AF468" s="21"/>
      <c r="AG468" s="26">
        <v>0</v>
      </c>
      <c r="AH468" s="26"/>
      <c r="AI468" s="26"/>
      <c r="AJ468" s="50">
        <f t="shared" si="107"/>
        <v>2652472</v>
      </c>
      <c r="AK468" s="52" t="str">
        <f t="shared" si="101"/>
        <v xml:space="preserve"> </v>
      </c>
      <c r="AL468" s="52" t="str">
        <f t="shared" si="102"/>
        <v xml:space="preserve"> </v>
      </c>
    </row>
    <row r="469" spans="1:38" ht="15.95" customHeight="1">
      <c r="A469" s="34" t="s">
        <v>234</v>
      </c>
      <c r="B469" s="34" t="s">
        <v>754</v>
      </c>
      <c r="C469" s="34" t="s">
        <v>96</v>
      </c>
      <c r="D469" s="34" t="s">
        <v>758</v>
      </c>
      <c r="E469" s="18">
        <v>490.42</v>
      </c>
      <c r="F469" s="2">
        <f t="shared" si="103"/>
        <v>780748.64</v>
      </c>
      <c r="G469" s="45">
        <v>138716.26999999999</v>
      </c>
      <c r="H469" s="35">
        <v>37919</v>
      </c>
      <c r="I469" s="2">
        <f t="shared" si="109"/>
        <v>28439.25</v>
      </c>
      <c r="J469" s="35">
        <v>39951</v>
      </c>
      <c r="K469" s="35">
        <v>65549</v>
      </c>
      <c r="L469" s="35">
        <v>137079</v>
      </c>
      <c r="M469" s="35">
        <v>31970</v>
      </c>
      <c r="N469" s="2">
        <f t="shared" si="105"/>
        <v>441704.52</v>
      </c>
      <c r="O469" s="4">
        <f t="shared" si="106"/>
        <v>339044</v>
      </c>
      <c r="P469" s="35">
        <v>235</v>
      </c>
      <c r="Q469" s="35">
        <v>77</v>
      </c>
      <c r="R469" s="4">
        <f t="shared" si="108"/>
        <v>25152</v>
      </c>
      <c r="S469" s="6">
        <f t="shared" si="104"/>
        <v>35373.994599999998</v>
      </c>
      <c r="T469" s="43">
        <v>7895064</v>
      </c>
      <c r="U469" s="6">
        <f t="shared" si="110"/>
        <v>7895.0640000000003</v>
      </c>
      <c r="V469" s="6">
        <f t="shared" si="111"/>
        <v>27478.9306</v>
      </c>
      <c r="W469" s="4">
        <f t="shared" si="98"/>
        <v>549579</v>
      </c>
      <c r="X469" s="20">
        <f t="shared" si="99"/>
        <v>913775</v>
      </c>
      <c r="Y469" s="21">
        <v>0</v>
      </c>
      <c r="Z469" s="19">
        <v>0</v>
      </c>
      <c r="AA469" s="4">
        <f t="shared" si="100"/>
        <v>913775</v>
      </c>
      <c r="AB469" s="21"/>
      <c r="AC469" s="21"/>
      <c r="AD469" s="21">
        <v>0</v>
      </c>
      <c r="AE469" s="21"/>
      <c r="AF469" s="21"/>
      <c r="AG469" s="26">
        <v>0</v>
      </c>
      <c r="AH469" s="26"/>
      <c r="AI469" s="26"/>
      <c r="AJ469" s="50">
        <f t="shared" si="107"/>
        <v>913775</v>
      </c>
      <c r="AK469" s="52" t="str">
        <f t="shared" si="101"/>
        <v xml:space="preserve"> </v>
      </c>
      <c r="AL469" s="52" t="str">
        <f t="shared" si="102"/>
        <v xml:space="preserve"> </v>
      </c>
    </row>
    <row r="470" spans="1:38" ht="15.95" customHeight="1">
      <c r="A470" s="34" t="s">
        <v>234</v>
      </c>
      <c r="B470" s="34" t="s">
        <v>754</v>
      </c>
      <c r="C470" s="34" t="s">
        <v>207</v>
      </c>
      <c r="D470" s="34" t="s">
        <v>759</v>
      </c>
      <c r="E470" s="18">
        <v>1119.1300000000001</v>
      </c>
      <c r="F470" s="2">
        <f t="shared" si="103"/>
        <v>1781654.9600000002</v>
      </c>
      <c r="G470" s="45">
        <v>719677.26</v>
      </c>
      <c r="H470" s="35">
        <v>96498</v>
      </c>
      <c r="I470" s="2">
        <f t="shared" si="109"/>
        <v>72373.5</v>
      </c>
      <c r="J470" s="35">
        <v>102048</v>
      </c>
      <c r="K470" s="35">
        <v>167500</v>
      </c>
      <c r="L470" s="35">
        <v>315182</v>
      </c>
      <c r="M470" s="35">
        <v>65990</v>
      </c>
      <c r="N470" s="2">
        <f t="shared" si="105"/>
        <v>1442770.76</v>
      </c>
      <c r="O470" s="4">
        <f t="shared" si="106"/>
        <v>338884</v>
      </c>
      <c r="P470" s="35">
        <v>449</v>
      </c>
      <c r="Q470" s="35">
        <v>77</v>
      </c>
      <c r="R470" s="4">
        <f t="shared" si="108"/>
        <v>48056</v>
      </c>
      <c r="S470" s="6">
        <f t="shared" si="104"/>
        <v>80722.846900000004</v>
      </c>
      <c r="T470" s="43">
        <v>46282286</v>
      </c>
      <c r="U470" s="6">
        <f t="shared" si="110"/>
        <v>46282.286</v>
      </c>
      <c r="V470" s="6">
        <f t="shared" si="111"/>
        <v>34440.560900000004</v>
      </c>
      <c r="W470" s="4">
        <f t="shared" si="98"/>
        <v>688811</v>
      </c>
      <c r="X470" s="20">
        <f t="shared" si="99"/>
        <v>1075751</v>
      </c>
      <c r="Y470" s="21">
        <v>0</v>
      </c>
      <c r="Z470" s="19">
        <v>0</v>
      </c>
      <c r="AA470" s="4">
        <f t="shared" si="100"/>
        <v>1075751</v>
      </c>
      <c r="AB470" s="21"/>
      <c r="AC470" s="21"/>
      <c r="AD470" s="21">
        <v>0</v>
      </c>
      <c r="AE470" s="21"/>
      <c r="AF470" s="21"/>
      <c r="AG470" s="26">
        <v>0</v>
      </c>
      <c r="AH470" s="26"/>
      <c r="AI470" s="26"/>
      <c r="AJ470" s="50">
        <f t="shared" si="107"/>
        <v>1075751</v>
      </c>
      <c r="AK470" s="52" t="str">
        <f t="shared" si="101"/>
        <v xml:space="preserve"> </v>
      </c>
      <c r="AL470" s="52" t="str">
        <f t="shared" si="102"/>
        <v xml:space="preserve"> </v>
      </c>
    </row>
    <row r="471" spans="1:38" ht="15.95" customHeight="1">
      <c r="A471" s="34" t="s">
        <v>234</v>
      </c>
      <c r="B471" s="34" t="s">
        <v>754</v>
      </c>
      <c r="C471" s="34" t="s">
        <v>191</v>
      </c>
      <c r="D471" s="34" t="s">
        <v>760</v>
      </c>
      <c r="E471" s="18">
        <v>527.66999999999996</v>
      </c>
      <c r="F471" s="2">
        <f t="shared" si="103"/>
        <v>840050.6399999999</v>
      </c>
      <c r="G471" s="45">
        <v>115549.75</v>
      </c>
      <c r="H471" s="35">
        <v>38956</v>
      </c>
      <c r="I471" s="2">
        <f t="shared" si="109"/>
        <v>29217</v>
      </c>
      <c r="J471" s="35">
        <v>40775</v>
      </c>
      <c r="K471" s="35">
        <v>66542</v>
      </c>
      <c r="L471" s="35">
        <v>121511</v>
      </c>
      <c r="M471" s="35">
        <v>34168</v>
      </c>
      <c r="N471" s="2">
        <f t="shared" si="105"/>
        <v>407762.75</v>
      </c>
      <c r="O471" s="4">
        <f t="shared" si="106"/>
        <v>432288</v>
      </c>
      <c r="P471" s="35">
        <v>290</v>
      </c>
      <c r="Q471" s="35">
        <v>66</v>
      </c>
      <c r="R471" s="4">
        <f t="shared" si="108"/>
        <v>26605</v>
      </c>
      <c r="S471" s="6">
        <f t="shared" si="104"/>
        <v>38060.837099999997</v>
      </c>
      <c r="T471" s="43">
        <v>6569059</v>
      </c>
      <c r="U471" s="6">
        <f t="shared" si="110"/>
        <v>6569.0590000000002</v>
      </c>
      <c r="V471" s="6">
        <f t="shared" si="111"/>
        <v>31491.778099999996</v>
      </c>
      <c r="W471" s="4">
        <f t="shared" si="98"/>
        <v>629836</v>
      </c>
      <c r="X471" s="20">
        <f t="shared" si="99"/>
        <v>1088729</v>
      </c>
      <c r="Y471" s="21">
        <v>0</v>
      </c>
      <c r="Z471" s="19">
        <v>0</v>
      </c>
      <c r="AA471" s="4">
        <f t="shared" si="100"/>
        <v>1088729</v>
      </c>
      <c r="AB471" s="21"/>
      <c r="AC471" s="21"/>
      <c r="AD471" s="21">
        <v>0</v>
      </c>
      <c r="AE471" s="21"/>
      <c r="AF471" s="21"/>
      <c r="AG471" s="26">
        <v>0</v>
      </c>
      <c r="AH471" s="26"/>
      <c r="AI471" s="26"/>
      <c r="AJ471" s="50">
        <f t="shared" si="107"/>
        <v>1088729</v>
      </c>
      <c r="AK471" s="52" t="str">
        <f t="shared" si="101"/>
        <v xml:space="preserve"> </v>
      </c>
      <c r="AL471" s="52" t="str">
        <f t="shared" si="102"/>
        <v xml:space="preserve"> </v>
      </c>
    </row>
    <row r="472" spans="1:38" ht="15.95" customHeight="1">
      <c r="A472" s="34" t="s">
        <v>234</v>
      </c>
      <c r="B472" s="34" t="s">
        <v>754</v>
      </c>
      <c r="C472" s="34" t="s">
        <v>56</v>
      </c>
      <c r="D472" s="34" t="s">
        <v>761</v>
      </c>
      <c r="E472" s="18">
        <v>475.44</v>
      </c>
      <c r="F472" s="2">
        <f t="shared" si="103"/>
        <v>756900.48</v>
      </c>
      <c r="G472" s="45">
        <v>114611.72</v>
      </c>
      <c r="H472" s="35">
        <v>39573</v>
      </c>
      <c r="I472" s="2">
        <f t="shared" si="109"/>
        <v>29679.75</v>
      </c>
      <c r="J472" s="35">
        <v>41644</v>
      </c>
      <c r="K472" s="35">
        <v>68403</v>
      </c>
      <c r="L472" s="35">
        <v>108450</v>
      </c>
      <c r="M472" s="35">
        <v>31504</v>
      </c>
      <c r="N472" s="2">
        <f t="shared" si="105"/>
        <v>394292.47</v>
      </c>
      <c r="O472" s="4">
        <f t="shared" si="106"/>
        <v>362608</v>
      </c>
      <c r="P472" s="35">
        <v>270</v>
      </c>
      <c r="Q472" s="35">
        <v>53</v>
      </c>
      <c r="R472" s="4">
        <f t="shared" si="108"/>
        <v>19891</v>
      </c>
      <c r="S472" s="6">
        <f t="shared" si="104"/>
        <v>34293.487200000003</v>
      </c>
      <c r="T472" s="43">
        <v>6252685</v>
      </c>
      <c r="U472" s="6">
        <f t="shared" si="110"/>
        <v>6252.6850000000004</v>
      </c>
      <c r="V472" s="6">
        <f t="shared" si="111"/>
        <v>28040.802200000002</v>
      </c>
      <c r="W472" s="4">
        <f t="shared" si="98"/>
        <v>560816</v>
      </c>
      <c r="X472" s="20">
        <f t="shared" si="99"/>
        <v>943315</v>
      </c>
      <c r="Y472" s="21">
        <v>0</v>
      </c>
      <c r="Z472" s="19">
        <v>0</v>
      </c>
      <c r="AA472" s="4">
        <f t="shared" si="100"/>
        <v>943315</v>
      </c>
      <c r="AB472" s="21"/>
      <c r="AC472" s="21"/>
      <c r="AD472" s="21">
        <v>0</v>
      </c>
      <c r="AE472" s="21"/>
      <c r="AF472" s="21"/>
      <c r="AG472" s="26">
        <v>0</v>
      </c>
      <c r="AH472" s="26"/>
      <c r="AI472" s="26"/>
      <c r="AJ472" s="50">
        <f t="shared" si="107"/>
        <v>943315</v>
      </c>
      <c r="AK472" s="52" t="str">
        <f t="shared" si="101"/>
        <v xml:space="preserve"> </v>
      </c>
      <c r="AL472" s="52" t="str">
        <f t="shared" si="102"/>
        <v xml:space="preserve"> </v>
      </c>
    </row>
    <row r="473" spans="1:38" ht="15.95" customHeight="1">
      <c r="A473" s="34" t="s">
        <v>234</v>
      </c>
      <c r="B473" s="34" t="s">
        <v>754</v>
      </c>
      <c r="C473" s="34" t="s">
        <v>114</v>
      </c>
      <c r="D473" s="34" t="s">
        <v>762</v>
      </c>
      <c r="E473" s="18">
        <v>396.3</v>
      </c>
      <c r="F473" s="2">
        <f t="shared" si="103"/>
        <v>630909.6</v>
      </c>
      <c r="G473" s="45">
        <v>112406.47</v>
      </c>
      <c r="H473" s="35">
        <v>27617</v>
      </c>
      <c r="I473" s="2">
        <f t="shared" si="109"/>
        <v>20712.75</v>
      </c>
      <c r="J473" s="35">
        <v>29041</v>
      </c>
      <c r="K473" s="35">
        <v>47880</v>
      </c>
      <c r="L473" s="35">
        <v>93230</v>
      </c>
      <c r="M473" s="35">
        <v>46220</v>
      </c>
      <c r="N473" s="2">
        <f t="shared" si="105"/>
        <v>349490.22</v>
      </c>
      <c r="O473" s="4">
        <f t="shared" si="106"/>
        <v>281419</v>
      </c>
      <c r="P473" s="35">
        <v>186</v>
      </c>
      <c r="Q473" s="35">
        <v>81</v>
      </c>
      <c r="R473" s="4">
        <f t="shared" si="108"/>
        <v>20942</v>
      </c>
      <c r="S473" s="6">
        <f t="shared" si="104"/>
        <v>28585.118999999999</v>
      </c>
      <c r="T473" s="43">
        <v>6289004</v>
      </c>
      <c r="U473" s="6">
        <f t="shared" si="110"/>
        <v>6289.0039999999999</v>
      </c>
      <c r="V473" s="6">
        <f t="shared" si="111"/>
        <v>22296.114999999998</v>
      </c>
      <c r="W473" s="4">
        <f t="shared" si="98"/>
        <v>445922</v>
      </c>
      <c r="X473" s="20">
        <f t="shared" si="99"/>
        <v>748283</v>
      </c>
      <c r="Y473" s="21">
        <v>0</v>
      </c>
      <c r="Z473" s="19">
        <v>0</v>
      </c>
      <c r="AA473" s="4">
        <f t="shared" si="100"/>
        <v>748283</v>
      </c>
      <c r="AB473" s="21"/>
      <c r="AC473" s="21"/>
      <c r="AD473" s="21">
        <v>0</v>
      </c>
      <c r="AE473" s="21"/>
      <c r="AF473" s="21"/>
      <c r="AG473" s="26">
        <v>0</v>
      </c>
      <c r="AH473" s="26"/>
      <c r="AI473" s="26"/>
      <c r="AJ473" s="50">
        <f t="shared" si="107"/>
        <v>748283</v>
      </c>
      <c r="AK473" s="52" t="str">
        <f t="shared" si="101"/>
        <v xml:space="preserve"> </v>
      </c>
      <c r="AL473" s="52" t="str">
        <f t="shared" si="102"/>
        <v xml:space="preserve"> </v>
      </c>
    </row>
    <row r="474" spans="1:38" ht="15.95" customHeight="1">
      <c r="A474" s="34" t="s">
        <v>234</v>
      </c>
      <c r="B474" s="34" t="s">
        <v>754</v>
      </c>
      <c r="C474" s="34" t="s">
        <v>38</v>
      </c>
      <c r="D474" s="34" t="s">
        <v>763</v>
      </c>
      <c r="E474" s="18">
        <v>667.47</v>
      </c>
      <c r="F474" s="2">
        <f t="shared" si="103"/>
        <v>1062612.24</v>
      </c>
      <c r="G474" s="45">
        <v>291920.74</v>
      </c>
      <c r="H474" s="35">
        <v>60393</v>
      </c>
      <c r="I474" s="2">
        <f t="shared" si="109"/>
        <v>45294.75</v>
      </c>
      <c r="J474" s="35">
        <v>64162</v>
      </c>
      <c r="K474" s="35">
        <v>104202</v>
      </c>
      <c r="L474" s="35">
        <v>161328</v>
      </c>
      <c r="M474" s="35">
        <v>97775</v>
      </c>
      <c r="N474" s="2">
        <f t="shared" si="105"/>
        <v>764682.49</v>
      </c>
      <c r="O474" s="4">
        <f t="shared" si="106"/>
        <v>297930</v>
      </c>
      <c r="P474" s="35">
        <v>387</v>
      </c>
      <c r="Q474" s="35">
        <v>70</v>
      </c>
      <c r="R474" s="4">
        <f t="shared" si="108"/>
        <v>37655</v>
      </c>
      <c r="S474" s="6">
        <f t="shared" si="104"/>
        <v>48144.611100000002</v>
      </c>
      <c r="T474" s="43">
        <v>15286563</v>
      </c>
      <c r="U474" s="6">
        <f t="shared" si="110"/>
        <v>15286.563</v>
      </c>
      <c r="V474" s="6">
        <f t="shared" si="111"/>
        <v>32858.0481</v>
      </c>
      <c r="W474" s="4">
        <f t="shared" si="98"/>
        <v>657161</v>
      </c>
      <c r="X474" s="20">
        <f t="shared" si="99"/>
        <v>992746</v>
      </c>
      <c r="Y474" s="21">
        <v>0</v>
      </c>
      <c r="Z474" s="19">
        <v>0</v>
      </c>
      <c r="AA474" s="4">
        <f t="shared" si="100"/>
        <v>992746</v>
      </c>
      <c r="AB474" s="21"/>
      <c r="AC474" s="21"/>
      <c r="AD474" s="21">
        <v>0</v>
      </c>
      <c r="AE474" s="21"/>
      <c r="AF474" s="21"/>
      <c r="AG474" s="26">
        <v>0</v>
      </c>
      <c r="AH474" s="26"/>
      <c r="AI474" s="26"/>
      <c r="AJ474" s="50">
        <f t="shared" si="107"/>
        <v>992746</v>
      </c>
      <c r="AK474" s="52" t="str">
        <f t="shared" si="101"/>
        <v xml:space="preserve"> </v>
      </c>
      <c r="AL474" s="52" t="str">
        <f t="shared" si="102"/>
        <v xml:space="preserve"> </v>
      </c>
    </row>
    <row r="475" spans="1:38" ht="15.95" customHeight="1">
      <c r="A475" s="34" t="s">
        <v>234</v>
      </c>
      <c r="B475" s="34" t="s">
        <v>754</v>
      </c>
      <c r="C475" s="34" t="s">
        <v>86</v>
      </c>
      <c r="D475" s="34" t="s">
        <v>764</v>
      </c>
      <c r="E475" s="18">
        <v>420.4</v>
      </c>
      <c r="F475" s="2">
        <f t="shared" si="103"/>
        <v>669276.79999999993</v>
      </c>
      <c r="G475" s="45">
        <v>355183.68</v>
      </c>
      <c r="H475" s="35">
        <v>32913</v>
      </c>
      <c r="I475" s="2">
        <f t="shared" si="109"/>
        <v>24684.75</v>
      </c>
      <c r="J475" s="35">
        <v>34630</v>
      </c>
      <c r="K475" s="35">
        <v>56312</v>
      </c>
      <c r="L475" s="35">
        <v>132904</v>
      </c>
      <c r="M475" s="35">
        <v>83368</v>
      </c>
      <c r="N475" s="2">
        <f t="shared" si="105"/>
        <v>687082.42999999993</v>
      </c>
      <c r="O475" s="4">
        <f t="shared" si="106"/>
        <v>0</v>
      </c>
      <c r="P475" s="35">
        <v>186</v>
      </c>
      <c r="Q475" s="35">
        <v>90</v>
      </c>
      <c r="R475" s="4">
        <f t="shared" si="108"/>
        <v>23269</v>
      </c>
      <c r="S475" s="6">
        <f t="shared" si="104"/>
        <v>30323.452000000001</v>
      </c>
      <c r="T475" s="43">
        <v>19699852</v>
      </c>
      <c r="U475" s="6">
        <f t="shared" si="110"/>
        <v>19699.851999999999</v>
      </c>
      <c r="V475" s="6">
        <f t="shared" si="111"/>
        <v>10623.600000000002</v>
      </c>
      <c r="W475" s="4">
        <f t="shared" si="98"/>
        <v>212472</v>
      </c>
      <c r="X475" s="20">
        <f t="shared" si="99"/>
        <v>235741</v>
      </c>
      <c r="Y475" s="21">
        <v>0</v>
      </c>
      <c r="Z475" s="19">
        <v>0</v>
      </c>
      <c r="AA475" s="4">
        <f t="shared" si="100"/>
        <v>235741</v>
      </c>
      <c r="AB475" s="21"/>
      <c r="AC475" s="21"/>
      <c r="AD475" s="21">
        <v>0</v>
      </c>
      <c r="AE475" s="21"/>
      <c r="AF475" s="21"/>
      <c r="AG475" s="26">
        <v>0</v>
      </c>
      <c r="AH475" s="26"/>
      <c r="AI475" s="26"/>
      <c r="AJ475" s="50">
        <f t="shared" si="107"/>
        <v>235741</v>
      </c>
      <c r="AK475" s="52">
        <f t="shared" si="101"/>
        <v>1</v>
      </c>
      <c r="AL475" s="52" t="str">
        <f t="shared" si="102"/>
        <v xml:space="preserve"> </v>
      </c>
    </row>
    <row r="476" spans="1:38" ht="15.95" customHeight="1">
      <c r="A476" s="34" t="s">
        <v>140</v>
      </c>
      <c r="B476" s="34" t="s">
        <v>765</v>
      </c>
      <c r="C476" s="34" t="s">
        <v>204</v>
      </c>
      <c r="D476" s="34" t="s">
        <v>766</v>
      </c>
      <c r="E476" s="18">
        <v>508.77</v>
      </c>
      <c r="F476" s="2">
        <f t="shared" si="103"/>
        <v>809961.84</v>
      </c>
      <c r="G476" s="45">
        <v>134454.31</v>
      </c>
      <c r="H476" s="35">
        <v>24195</v>
      </c>
      <c r="I476" s="2">
        <f t="shared" si="109"/>
        <v>18146.25</v>
      </c>
      <c r="J476" s="35">
        <v>36928</v>
      </c>
      <c r="K476" s="35">
        <v>0</v>
      </c>
      <c r="L476" s="35">
        <v>0</v>
      </c>
      <c r="M476" s="35">
        <v>12581</v>
      </c>
      <c r="N476" s="2">
        <f t="shared" si="105"/>
        <v>202109.56</v>
      </c>
      <c r="O476" s="4">
        <f t="shared" si="106"/>
        <v>607852</v>
      </c>
      <c r="P476" s="35">
        <v>200</v>
      </c>
      <c r="Q476" s="35">
        <v>55</v>
      </c>
      <c r="R476" s="4">
        <f t="shared" si="108"/>
        <v>15290</v>
      </c>
      <c r="S476" s="6">
        <f t="shared" si="104"/>
        <v>36697.580099999999</v>
      </c>
      <c r="T476" s="43">
        <v>7909077</v>
      </c>
      <c r="U476" s="6">
        <f t="shared" si="110"/>
        <v>7909.0770000000002</v>
      </c>
      <c r="V476" s="6">
        <f t="shared" si="111"/>
        <v>28788.503099999998</v>
      </c>
      <c r="W476" s="4">
        <f t="shared" si="98"/>
        <v>575770</v>
      </c>
      <c r="X476" s="20">
        <f t="shared" si="99"/>
        <v>1198912</v>
      </c>
      <c r="Y476" s="21">
        <v>0</v>
      </c>
      <c r="Z476" s="19">
        <v>0</v>
      </c>
      <c r="AA476" s="4">
        <f t="shared" si="100"/>
        <v>1198912</v>
      </c>
      <c r="AB476" s="21"/>
      <c r="AC476" s="21"/>
      <c r="AD476" s="21">
        <v>0</v>
      </c>
      <c r="AE476" s="21"/>
      <c r="AF476" s="21"/>
      <c r="AG476" s="26">
        <v>0</v>
      </c>
      <c r="AH476" s="26"/>
      <c r="AI476" s="26"/>
      <c r="AJ476" s="50">
        <f t="shared" si="107"/>
        <v>1198912</v>
      </c>
      <c r="AK476" s="52" t="str">
        <f t="shared" si="101"/>
        <v xml:space="preserve"> </v>
      </c>
      <c r="AL476" s="52" t="str">
        <f t="shared" si="102"/>
        <v xml:space="preserve"> </v>
      </c>
    </row>
    <row r="477" spans="1:38" ht="15.95" customHeight="1">
      <c r="A477" s="34" t="s">
        <v>140</v>
      </c>
      <c r="B477" s="34" t="s">
        <v>765</v>
      </c>
      <c r="C477" s="34" t="s">
        <v>106</v>
      </c>
      <c r="D477" s="34" t="s">
        <v>767</v>
      </c>
      <c r="E477" s="18">
        <v>258.97000000000003</v>
      </c>
      <c r="F477" s="2">
        <f t="shared" si="103"/>
        <v>412280.24000000005</v>
      </c>
      <c r="G477" s="45">
        <v>57234.09</v>
      </c>
      <c r="H477" s="35">
        <v>11667</v>
      </c>
      <c r="I477" s="2">
        <f t="shared" si="109"/>
        <v>8750.25</v>
      </c>
      <c r="J477" s="35">
        <v>17814</v>
      </c>
      <c r="K477" s="35">
        <v>0</v>
      </c>
      <c r="L477" s="35">
        <v>0</v>
      </c>
      <c r="M477" s="35">
        <v>25731</v>
      </c>
      <c r="N477" s="2">
        <f t="shared" si="105"/>
        <v>109529.34</v>
      </c>
      <c r="O477" s="4">
        <f t="shared" si="106"/>
        <v>302751</v>
      </c>
      <c r="P477" s="35">
        <v>125</v>
      </c>
      <c r="Q477" s="35">
        <v>66</v>
      </c>
      <c r="R477" s="4">
        <f t="shared" si="108"/>
        <v>11468</v>
      </c>
      <c r="S477" s="6">
        <f t="shared" si="104"/>
        <v>18679.506099999999</v>
      </c>
      <c r="T477" s="43">
        <v>3617831</v>
      </c>
      <c r="U477" s="6">
        <f t="shared" si="110"/>
        <v>3617.8310000000001</v>
      </c>
      <c r="V477" s="6">
        <f t="shared" si="111"/>
        <v>15061.675099999999</v>
      </c>
      <c r="W477" s="4">
        <f t="shared" si="98"/>
        <v>301234</v>
      </c>
      <c r="X477" s="20">
        <f t="shared" si="99"/>
        <v>615453</v>
      </c>
      <c r="Y477" s="21">
        <v>0</v>
      </c>
      <c r="Z477" s="19">
        <v>0</v>
      </c>
      <c r="AA477" s="4">
        <f t="shared" si="100"/>
        <v>615453</v>
      </c>
      <c r="AB477" s="21"/>
      <c r="AC477" s="21"/>
      <c r="AD477" s="21">
        <v>0</v>
      </c>
      <c r="AE477" s="21"/>
      <c r="AF477" s="21"/>
      <c r="AG477" s="26">
        <v>0</v>
      </c>
      <c r="AH477" s="26"/>
      <c r="AI477" s="26"/>
      <c r="AJ477" s="50">
        <f t="shared" si="107"/>
        <v>615453</v>
      </c>
      <c r="AK477" s="52" t="str">
        <f t="shared" si="101"/>
        <v xml:space="preserve"> </v>
      </c>
      <c r="AL477" s="52" t="str">
        <f t="shared" si="102"/>
        <v xml:space="preserve"> </v>
      </c>
    </row>
    <row r="478" spans="1:38" ht="15.95" customHeight="1">
      <c r="A478" s="34" t="s">
        <v>140</v>
      </c>
      <c r="B478" s="34" t="s">
        <v>765</v>
      </c>
      <c r="C478" s="34" t="s">
        <v>141</v>
      </c>
      <c r="D478" s="34" t="s">
        <v>768</v>
      </c>
      <c r="E478" s="18">
        <v>636.08000000000004</v>
      </c>
      <c r="F478" s="2">
        <f t="shared" si="103"/>
        <v>1012639.3600000001</v>
      </c>
      <c r="G478" s="45">
        <v>61479.839999999997</v>
      </c>
      <c r="H478" s="35">
        <v>39505</v>
      </c>
      <c r="I478" s="2">
        <f t="shared" si="109"/>
        <v>29628.75</v>
      </c>
      <c r="J478" s="35">
        <v>60342</v>
      </c>
      <c r="K478" s="35">
        <v>0</v>
      </c>
      <c r="L478" s="35">
        <v>0</v>
      </c>
      <c r="M478" s="35">
        <v>45065</v>
      </c>
      <c r="N478" s="2">
        <f t="shared" si="105"/>
        <v>196515.59</v>
      </c>
      <c r="O478" s="4">
        <f t="shared" si="106"/>
        <v>816124</v>
      </c>
      <c r="P478" s="35">
        <v>277</v>
      </c>
      <c r="Q478" s="35">
        <v>57</v>
      </c>
      <c r="R478" s="4">
        <f t="shared" si="108"/>
        <v>21947</v>
      </c>
      <c r="S478" s="6">
        <f t="shared" si="104"/>
        <v>45880.450400000002</v>
      </c>
      <c r="T478" s="43">
        <v>3633560</v>
      </c>
      <c r="U478" s="6">
        <f t="shared" si="110"/>
        <v>3633.56</v>
      </c>
      <c r="V478" s="6">
        <f t="shared" si="111"/>
        <v>42246.890400000004</v>
      </c>
      <c r="W478" s="4">
        <f t="shared" si="98"/>
        <v>844938</v>
      </c>
      <c r="X478" s="20">
        <f t="shared" si="99"/>
        <v>1683009</v>
      </c>
      <c r="Y478" s="21">
        <v>0</v>
      </c>
      <c r="Z478" s="19">
        <v>0</v>
      </c>
      <c r="AA478" s="4">
        <f t="shared" si="100"/>
        <v>1683009</v>
      </c>
      <c r="AB478" s="21"/>
      <c r="AC478" s="21"/>
      <c r="AD478" s="21">
        <v>0</v>
      </c>
      <c r="AE478" s="21"/>
      <c r="AF478" s="21"/>
      <c r="AG478" s="26">
        <v>0</v>
      </c>
      <c r="AH478" s="26"/>
      <c r="AI478" s="26"/>
      <c r="AJ478" s="50">
        <f t="shared" si="107"/>
        <v>1683009</v>
      </c>
      <c r="AK478" s="52" t="str">
        <f t="shared" si="101"/>
        <v xml:space="preserve"> </v>
      </c>
      <c r="AL478" s="52" t="str">
        <f t="shared" si="102"/>
        <v xml:space="preserve"> </v>
      </c>
    </row>
    <row r="479" spans="1:38" ht="15.95" customHeight="1">
      <c r="A479" s="34" t="s">
        <v>140</v>
      </c>
      <c r="B479" s="34" t="s">
        <v>765</v>
      </c>
      <c r="C479" s="34" t="s">
        <v>203</v>
      </c>
      <c r="D479" s="34" t="s">
        <v>769</v>
      </c>
      <c r="E479" s="18">
        <v>375.19</v>
      </c>
      <c r="F479" s="2">
        <f t="shared" si="103"/>
        <v>597302.48</v>
      </c>
      <c r="G479" s="45">
        <v>31234.720000000001</v>
      </c>
      <c r="H479" s="35">
        <v>20008</v>
      </c>
      <c r="I479" s="2">
        <f t="shared" si="109"/>
        <v>15006</v>
      </c>
      <c r="J479" s="35">
        <v>30516</v>
      </c>
      <c r="K479" s="35">
        <v>0</v>
      </c>
      <c r="L479" s="35">
        <v>0</v>
      </c>
      <c r="M479" s="35">
        <v>21042</v>
      </c>
      <c r="N479" s="2">
        <f t="shared" si="105"/>
        <v>97798.720000000001</v>
      </c>
      <c r="O479" s="4">
        <f t="shared" si="106"/>
        <v>499504</v>
      </c>
      <c r="P479" s="35">
        <v>192</v>
      </c>
      <c r="Q479" s="35">
        <v>62</v>
      </c>
      <c r="R479" s="4">
        <f t="shared" si="108"/>
        <v>16547</v>
      </c>
      <c r="S479" s="6">
        <f t="shared" si="104"/>
        <v>27062.454699999998</v>
      </c>
      <c r="T479" s="43">
        <v>1900148</v>
      </c>
      <c r="U479" s="6">
        <f t="shared" si="110"/>
        <v>1900.1479999999999</v>
      </c>
      <c r="V479" s="6">
        <f t="shared" si="111"/>
        <v>25162.306699999997</v>
      </c>
      <c r="W479" s="4">
        <f t="shared" si="98"/>
        <v>503246</v>
      </c>
      <c r="X479" s="20">
        <f t="shared" si="99"/>
        <v>1019297</v>
      </c>
      <c r="Y479" s="21">
        <v>0</v>
      </c>
      <c r="Z479" s="19">
        <v>0</v>
      </c>
      <c r="AA479" s="4">
        <f t="shared" si="100"/>
        <v>1019297</v>
      </c>
      <c r="AB479" s="21"/>
      <c r="AC479" s="21"/>
      <c r="AD479" s="21">
        <v>0</v>
      </c>
      <c r="AE479" s="21"/>
      <c r="AF479" s="21"/>
      <c r="AG479" s="26">
        <v>0</v>
      </c>
      <c r="AH479" s="26"/>
      <c r="AI479" s="26"/>
      <c r="AJ479" s="50">
        <f t="shared" si="107"/>
        <v>1019297</v>
      </c>
      <c r="AK479" s="52" t="str">
        <f t="shared" si="101"/>
        <v xml:space="preserve"> </v>
      </c>
      <c r="AL479" s="52" t="str">
        <f t="shared" si="102"/>
        <v xml:space="preserve"> </v>
      </c>
    </row>
    <row r="480" spans="1:38" ht="15.95" customHeight="1">
      <c r="A480" s="34" t="s">
        <v>140</v>
      </c>
      <c r="B480" s="34" t="s">
        <v>765</v>
      </c>
      <c r="C480" s="34" t="s">
        <v>176</v>
      </c>
      <c r="D480" s="34" t="s">
        <v>770</v>
      </c>
      <c r="E480" s="18">
        <v>594.65</v>
      </c>
      <c r="F480" s="2">
        <f t="shared" si="103"/>
        <v>946682.79999999993</v>
      </c>
      <c r="G480" s="45">
        <v>15547.72</v>
      </c>
      <c r="H480" s="35">
        <v>33257</v>
      </c>
      <c r="I480" s="2">
        <f t="shared" si="109"/>
        <v>24942.75</v>
      </c>
      <c r="J480" s="35">
        <v>50754</v>
      </c>
      <c r="K480" s="35">
        <v>0</v>
      </c>
      <c r="L480" s="35">
        <v>0</v>
      </c>
      <c r="M480" s="35">
        <v>478</v>
      </c>
      <c r="N480" s="2">
        <f t="shared" si="105"/>
        <v>91722.47</v>
      </c>
      <c r="O480" s="4">
        <f t="shared" si="106"/>
        <v>854960</v>
      </c>
      <c r="P480" s="35">
        <v>0</v>
      </c>
      <c r="Q480" s="35">
        <v>0</v>
      </c>
      <c r="R480" s="4">
        <f t="shared" si="108"/>
        <v>0</v>
      </c>
      <c r="S480" s="6">
        <f t="shared" si="104"/>
        <v>42892.104500000001</v>
      </c>
      <c r="T480" s="43">
        <v>1033071</v>
      </c>
      <c r="U480" s="6">
        <f t="shared" si="110"/>
        <v>1033.0709999999999</v>
      </c>
      <c r="V480" s="6">
        <f t="shared" si="111"/>
        <v>41859.033500000005</v>
      </c>
      <c r="W480" s="4">
        <f t="shared" si="98"/>
        <v>837181</v>
      </c>
      <c r="X480" s="20">
        <f t="shared" si="99"/>
        <v>1692141</v>
      </c>
      <c r="Y480" s="21">
        <v>0</v>
      </c>
      <c r="Z480" s="19">
        <v>0</v>
      </c>
      <c r="AA480" s="4">
        <f t="shared" si="100"/>
        <v>1692141</v>
      </c>
      <c r="AB480" s="21"/>
      <c r="AC480" s="21"/>
      <c r="AD480" s="21">
        <v>0</v>
      </c>
      <c r="AE480" s="21"/>
      <c r="AF480" s="21"/>
      <c r="AG480" s="26">
        <v>0</v>
      </c>
      <c r="AH480" s="26"/>
      <c r="AI480" s="26"/>
      <c r="AJ480" s="50">
        <f t="shared" si="107"/>
        <v>1692141</v>
      </c>
      <c r="AK480" s="52" t="str">
        <f t="shared" si="101"/>
        <v xml:space="preserve"> </v>
      </c>
      <c r="AL480" s="52" t="str">
        <f t="shared" si="102"/>
        <v xml:space="preserve"> </v>
      </c>
    </row>
    <row r="481" spans="1:38" ht="15.95" customHeight="1">
      <c r="A481" s="34" t="s">
        <v>140</v>
      </c>
      <c r="B481" s="34" t="s">
        <v>765</v>
      </c>
      <c r="C481" s="34" t="s">
        <v>51</v>
      </c>
      <c r="D481" s="34" t="s">
        <v>771</v>
      </c>
      <c r="E481" s="18">
        <v>3298.8</v>
      </c>
      <c r="F481" s="2">
        <f t="shared" si="103"/>
        <v>5251689.6000000006</v>
      </c>
      <c r="G481" s="45">
        <v>867168.36</v>
      </c>
      <c r="H481" s="35">
        <v>191751</v>
      </c>
      <c r="I481" s="2">
        <f t="shared" si="109"/>
        <v>143813.25</v>
      </c>
      <c r="J481" s="35">
        <v>292809</v>
      </c>
      <c r="K481" s="35">
        <v>3386</v>
      </c>
      <c r="L481" s="35">
        <v>797002</v>
      </c>
      <c r="M481" s="35">
        <v>70340</v>
      </c>
      <c r="N481" s="2">
        <f t="shared" si="105"/>
        <v>2174518.61</v>
      </c>
      <c r="O481" s="4">
        <f t="shared" si="106"/>
        <v>3077171</v>
      </c>
      <c r="P481" s="35">
        <v>1550</v>
      </c>
      <c r="Q481" s="35">
        <v>51</v>
      </c>
      <c r="R481" s="4">
        <f t="shared" si="108"/>
        <v>109880</v>
      </c>
      <c r="S481" s="6">
        <f t="shared" si="104"/>
        <v>237942.44399999999</v>
      </c>
      <c r="T481" s="43">
        <v>53961939</v>
      </c>
      <c r="U481" s="6">
        <f t="shared" si="110"/>
        <v>53961.938999999998</v>
      </c>
      <c r="V481" s="6">
        <f t="shared" si="111"/>
        <v>183980.505</v>
      </c>
      <c r="W481" s="4">
        <f t="shared" si="98"/>
        <v>3679610</v>
      </c>
      <c r="X481" s="20">
        <f t="shared" si="99"/>
        <v>6866661</v>
      </c>
      <c r="Y481" s="21">
        <v>0</v>
      </c>
      <c r="Z481" s="19">
        <v>0</v>
      </c>
      <c r="AA481" s="4">
        <f t="shared" si="100"/>
        <v>6866661</v>
      </c>
      <c r="AB481" s="21"/>
      <c r="AC481" s="21"/>
      <c r="AD481" s="21">
        <v>0</v>
      </c>
      <c r="AE481" s="21"/>
      <c r="AF481" s="21"/>
      <c r="AG481" s="26">
        <v>0</v>
      </c>
      <c r="AH481" s="26"/>
      <c r="AI481" s="26"/>
      <c r="AJ481" s="50">
        <f t="shared" si="107"/>
        <v>6866661</v>
      </c>
      <c r="AK481" s="52" t="str">
        <f t="shared" si="101"/>
        <v xml:space="preserve"> </v>
      </c>
      <c r="AL481" s="52" t="str">
        <f t="shared" si="102"/>
        <v xml:space="preserve"> </v>
      </c>
    </row>
    <row r="482" spans="1:38" ht="15.95" customHeight="1">
      <c r="A482" s="34" t="s">
        <v>140</v>
      </c>
      <c r="B482" s="34" t="s">
        <v>765</v>
      </c>
      <c r="C482" s="34" t="s">
        <v>190</v>
      </c>
      <c r="D482" s="34" t="s">
        <v>772</v>
      </c>
      <c r="E482" s="18">
        <v>1574.49</v>
      </c>
      <c r="F482" s="2">
        <f t="shared" si="103"/>
        <v>2506588.08</v>
      </c>
      <c r="G482" s="45">
        <v>311147.89</v>
      </c>
      <c r="H482" s="35">
        <v>93544</v>
      </c>
      <c r="I482" s="2">
        <f t="shared" si="109"/>
        <v>70158</v>
      </c>
      <c r="J482" s="35">
        <v>142791</v>
      </c>
      <c r="K482" s="35">
        <v>1658</v>
      </c>
      <c r="L482" s="35">
        <v>358974</v>
      </c>
      <c r="M482" s="35">
        <v>92928</v>
      </c>
      <c r="N482" s="2">
        <f t="shared" si="105"/>
        <v>977656.89</v>
      </c>
      <c r="O482" s="4">
        <f t="shared" si="106"/>
        <v>1528931</v>
      </c>
      <c r="P482" s="35">
        <v>892</v>
      </c>
      <c r="Q482" s="35">
        <v>53</v>
      </c>
      <c r="R482" s="4">
        <f t="shared" si="108"/>
        <v>65714</v>
      </c>
      <c r="S482" s="6">
        <f t="shared" si="104"/>
        <v>113567.96369999999</v>
      </c>
      <c r="T482" s="43">
        <v>19159353</v>
      </c>
      <c r="U482" s="6">
        <f t="shared" si="110"/>
        <v>19159.352999999999</v>
      </c>
      <c r="V482" s="6">
        <f t="shared" si="111"/>
        <v>94408.61069999999</v>
      </c>
      <c r="W482" s="4">
        <f t="shared" si="98"/>
        <v>1888172</v>
      </c>
      <c r="X482" s="20">
        <f t="shared" si="99"/>
        <v>3482817</v>
      </c>
      <c r="Y482" s="21">
        <v>0</v>
      </c>
      <c r="Z482" s="19">
        <v>0</v>
      </c>
      <c r="AA482" s="4">
        <f t="shared" si="100"/>
        <v>3482817</v>
      </c>
      <c r="AB482" s="21"/>
      <c r="AC482" s="21"/>
      <c r="AD482" s="21">
        <v>0</v>
      </c>
      <c r="AE482" s="21"/>
      <c r="AF482" s="21"/>
      <c r="AG482" s="26">
        <v>0</v>
      </c>
      <c r="AH482" s="26"/>
      <c r="AI482" s="26"/>
      <c r="AJ482" s="50">
        <f t="shared" si="107"/>
        <v>3482817</v>
      </c>
      <c r="AK482" s="52" t="str">
        <f t="shared" si="101"/>
        <v xml:space="preserve"> </v>
      </c>
      <c r="AL482" s="52" t="str">
        <f t="shared" si="102"/>
        <v xml:space="preserve"> </v>
      </c>
    </row>
    <row r="483" spans="1:38" ht="15.95" customHeight="1">
      <c r="A483" s="34" t="s">
        <v>140</v>
      </c>
      <c r="B483" s="34" t="s">
        <v>765</v>
      </c>
      <c r="C483" s="34" t="s">
        <v>96</v>
      </c>
      <c r="D483" s="34" t="s">
        <v>773</v>
      </c>
      <c r="E483" s="18">
        <v>2536.54</v>
      </c>
      <c r="F483" s="2">
        <f t="shared" si="103"/>
        <v>4038171.68</v>
      </c>
      <c r="G483" s="45">
        <v>468586.13</v>
      </c>
      <c r="H483" s="35">
        <v>151721</v>
      </c>
      <c r="I483" s="2">
        <f t="shared" si="109"/>
        <v>113790.75</v>
      </c>
      <c r="J483" s="35">
        <v>231660</v>
      </c>
      <c r="K483" s="35">
        <v>2681</v>
      </c>
      <c r="L483" s="35">
        <v>591918</v>
      </c>
      <c r="M483" s="35">
        <v>45384</v>
      </c>
      <c r="N483" s="2">
        <f t="shared" si="105"/>
        <v>1454019.88</v>
      </c>
      <c r="O483" s="4">
        <f t="shared" si="106"/>
        <v>2584152</v>
      </c>
      <c r="P483" s="35">
        <v>939</v>
      </c>
      <c r="Q483" s="35">
        <v>53</v>
      </c>
      <c r="R483" s="4">
        <f t="shared" si="108"/>
        <v>69176</v>
      </c>
      <c r="S483" s="6">
        <f t="shared" si="104"/>
        <v>182960.63020000001</v>
      </c>
      <c r="T483" s="43">
        <v>28624687</v>
      </c>
      <c r="U483" s="6">
        <f t="shared" si="110"/>
        <v>28624.687000000002</v>
      </c>
      <c r="V483" s="6">
        <f t="shared" si="111"/>
        <v>154335.94320000001</v>
      </c>
      <c r="W483" s="4">
        <f t="shared" si="98"/>
        <v>3086719</v>
      </c>
      <c r="X483" s="20">
        <f t="shared" si="99"/>
        <v>5740047</v>
      </c>
      <c r="Y483" s="21">
        <v>0</v>
      </c>
      <c r="Z483" s="19">
        <v>0</v>
      </c>
      <c r="AA483" s="4">
        <f t="shared" si="100"/>
        <v>5740047</v>
      </c>
      <c r="AB483" s="21"/>
      <c r="AC483" s="21"/>
      <c r="AD483" s="21">
        <v>0</v>
      </c>
      <c r="AE483" s="21"/>
      <c r="AF483" s="21"/>
      <c r="AG483" s="26">
        <v>0</v>
      </c>
      <c r="AH483" s="26"/>
      <c r="AI483" s="26"/>
      <c r="AJ483" s="50">
        <f t="shared" si="107"/>
        <v>5740047</v>
      </c>
      <c r="AK483" s="52" t="str">
        <f t="shared" si="101"/>
        <v xml:space="preserve"> </v>
      </c>
      <c r="AL483" s="52" t="str">
        <f t="shared" si="102"/>
        <v xml:space="preserve"> </v>
      </c>
    </row>
    <row r="484" spans="1:38" ht="15.95" customHeight="1">
      <c r="A484" s="34" t="s">
        <v>140</v>
      </c>
      <c r="B484" s="34" t="s">
        <v>765</v>
      </c>
      <c r="C484" s="34" t="s">
        <v>207</v>
      </c>
      <c r="D484" s="34" t="s">
        <v>774</v>
      </c>
      <c r="E484" s="18">
        <v>759.42</v>
      </c>
      <c r="F484" s="2">
        <f t="shared" si="103"/>
        <v>1208996.6399999999</v>
      </c>
      <c r="G484" s="45">
        <v>98499</v>
      </c>
      <c r="H484" s="35">
        <v>37298</v>
      </c>
      <c r="I484" s="2">
        <f t="shared" si="109"/>
        <v>27973.5</v>
      </c>
      <c r="J484" s="35">
        <v>56965</v>
      </c>
      <c r="K484" s="35">
        <v>658</v>
      </c>
      <c r="L484" s="35">
        <v>119370</v>
      </c>
      <c r="M484" s="35">
        <v>24043</v>
      </c>
      <c r="N484" s="2">
        <f t="shared" si="105"/>
        <v>327508.5</v>
      </c>
      <c r="O484" s="4">
        <f t="shared" si="106"/>
        <v>881488</v>
      </c>
      <c r="P484" s="35">
        <v>349</v>
      </c>
      <c r="Q484" s="35">
        <v>53</v>
      </c>
      <c r="R484" s="4">
        <f t="shared" si="108"/>
        <v>25711</v>
      </c>
      <c r="S484" s="6">
        <f t="shared" si="104"/>
        <v>54776.964599999999</v>
      </c>
      <c r="T484" s="43">
        <v>5948007</v>
      </c>
      <c r="U484" s="6">
        <f t="shared" si="110"/>
        <v>5948.0069999999996</v>
      </c>
      <c r="V484" s="6">
        <f t="shared" si="111"/>
        <v>48828.957600000002</v>
      </c>
      <c r="W484" s="4">
        <f t="shared" si="98"/>
        <v>976579</v>
      </c>
      <c r="X484" s="20">
        <f t="shared" si="99"/>
        <v>1883778</v>
      </c>
      <c r="Y484" s="21">
        <v>0</v>
      </c>
      <c r="Z484" s="19">
        <v>0</v>
      </c>
      <c r="AA484" s="4">
        <f t="shared" si="100"/>
        <v>1883778</v>
      </c>
      <c r="AB484" s="21"/>
      <c r="AC484" s="21"/>
      <c r="AD484" s="21">
        <v>0</v>
      </c>
      <c r="AE484" s="21"/>
      <c r="AF484" s="21"/>
      <c r="AG484" s="26">
        <v>0</v>
      </c>
      <c r="AH484" s="26"/>
      <c r="AI484" s="26"/>
      <c r="AJ484" s="50">
        <f t="shared" si="107"/>
        <v>1883778</v>
      </c>
      <c r="AK484" s="52" t="str">
        <f t="shared" si="101"/>
        <v xml:space="preserve"> </v>
      </c>
      <c r="AL484" s="52" t="str">
        <f t="shared" si="102"/>
        <v xml:space="preserve"> </v>
      </c>
    </row>
    <row r="485" spans="1:38" ht="15.95" customHeight="1">
      <c r="A485" s="34" t="s">
        <v>140</v>
      </c>
      <c r="B485" s="34" t="s">
        <v>765</v>
      </c>
      <c r="C485" s="34" t="s">
        <v>222</v>
      </c>
      <c r="D485" s="34" t="s">
        <v>775</v>
      </c>
      <c r="E485" s="18">
        <v>1818.38</v>
      </c>
      <c r="F485" s="2">
        <f t="shared" si="103"/>
        <v>2894860.96</v>
      </c>
      <c r="G485" s="45">
        <v>374311.4</v>
      </c>
      <c r="H485" s="35">
        <v>104618</v>
      </c>
      <c r="I485" s="2">
        <f t="shared" si="109"/>
        <v>78463.5</v>
      </c>
      <c r="J485" s="35">
        <v>159709</v>
      </c>
      <c r="K485" s="35">
        <v>1852</v>
      </c>
      <c r="L485" s="35">
        <v>450878</v>
      </c>
      <c r="M485" s="35">
        <v>46989</v>
      </c>
      <c r="N485" s="2">
        <f t="shared" si="105"/>
        <v>1112202.8999999999</v>
      </c>
      <c r="O485" s="4">
        <f t="shared" si="106"/>
        <v>1782658</v>
      </c>
      <c r="P485" s="35">
        <v>930</v>
      </c>
      <c r="Q485" s="35">
        <v>33</v>
      </c>
      <c r="R485" s="4">
        <f t="shared" si="108"/>
        <v>42659</v>
      </c>
      <c r="S485" s="6">
        <f t="shared" si="104"/>
        <v>131159.7494</v>
      </c>
      <c r="T485" s="43">
        <v>23497263</v>
      </c>
      <c r="U485" s="6">
        <f t="shared" si="110"/>
        <v>23497.262999999999</v>
      </c>
      <c r="V485" s="6">
        <f t="shared" si="111"/>
        <v>107662.48639999999</v>
      </c>
      <c r="W485" s="4">
        <f t="shared" si="98"/>
        <v>2153250</v>
      </c>
      <c r="X485" s="20">
        <f t="shared" si="99"/>
        <v>3978567</v>
      </c>
      <c r="Y485" s="21">
        <v>0</v>
      </c>
      <c r="Z485" s="19">
        <v>0</v>
      </c>
      <c r="AA485" s="4">
        <f t="shared" si="100"/>
        <v>3978567</v>
      </c>
      <c r="AB485" s="21"/>
      <c r="AC485" s="21"/>
      <c r="AD485" s="21">
        <v>0</v>
      </c>
      <c r="AE485" s="21"/>
      <c r="AF485" s="21"/>
      <c r="AG485" s="26">
        <v>0</v>
      </c>
      <c r="AH485" s="26"/>
      <c r="AI485" s="26"/>
      <c r="AJ485" s="50">
        <f t="shared" si="107"/>
        <v>3978567</v>
      </c>
      <c r="AK485" s="52" t="str">
        <f t="shared" si="101"/>
        <v xml:space="preserve"> </v>
      </c>
      <c r="AL485" s="52" t="str">
        <f t="shared" si="102"/>
        <v xml:space="preserve"> </v>
      </c>
    </row>
    <row r="486" spans="1:38" ht="15.95" customHeight="1">
      <c r="A486" s="34" t="s">
        <v>140</v>
      </c>
      <c r="B486" s="34" t="s">
        <v>765</v>
      </c>
      <c r="C486" s="34" t="s">
        <v>191</v>
      </c>
      <c r="D486" s="34" t="s">
        <v>776</v>
      </c>
      <c r="E486" s="18">
        <v>821.76</v>
      </c>
      <c r="F486" s="2">
        <f t="shared" si="103"/>
        <v>1308241.9199999999</v>
      </c>
      <c r="G486" s="45">
        <v>277622.93</v>
      </c>
      <c r="H486" s="35">
        <v>48418</v>
      </c>
      <c r="I486" s="2">
        <f t="shared" si="109"/>
        <v>36313.5</v>
      </c>
      <c r="J486" s="35">
        <v>73913</v>
      </c>
      <c r="K486" s="35">
        <v>857</v>
      </c>
      <c r="L486" s="35">
        <v>212386</v>
      </c>
      <c r="M486" s="35">
        <v>75992</v>
      </c>
      <c r="N486" s="2">
        <f t="shared" si="105"/>
        <v>677084.42999999993</v>
      </c>
      <c r="O486" s="4">
        <f t="shared" si="106"/>
        <v>631157</v>
      </c>
      <c r="P486" s="35">
        <v>377</v>
      </c>
      <c r="Q486" s="35">
        <v>59</v>
      </c>
      <c r="R486" s="4">
        <f t="shared" si="108"/>
        <v>30918</v>
      </c>
      <c r="S486" s="6">
        <f t="shared" si="104"/>
        <v>59273.548799999997</v>
      </c>
      <c r="T486" s="43">
        <v>17501294</v>
      </c>
      <c r="U486" s="6">
        <f t="shared" si="110"/>
        <v>17501.294000000002</v>
      </c>
      <c r="V486" s="6">
        <f t="shared" si="111"/>
        <v>41772.254799999995</v>
      </c>
      <c r="W486" s="4">
        <f t="shared" si="98"/>
        <v>835445</v>
      </c>
      <c r="X486" s="20">
        <f t="shared" si="99"/>
        <v>1497520</v>
      </c>
      <c r="Y486" s="21">
        <v>0</v>
      </c>
      <c r="Z486" s="19">
        <v>0</v>
      </c>
      <c r="AA486" s="4">
        <f t="shared" si="100"/>
        <v>1497520</v>
      </c>
      <c r="AB486" s="21"/>
      <c r="AC486" s="21"/>
      <c r="AD486" s="21">
        <v>0</v>
      </c>
      <c r="AE486" s="21"/>
      <c r="AF486" s="21"/>
      <c r="AG486" s="26">
        <v>0</v>
      </c>
      <c r="AH486" s="26"/>
      <c r="AI486" s="26"/>
      <c r="AJ486" s="50">
        <f t="shared" si="107"/>
        <v>1497520</v>
      </c>
      <c r="AK486" s="52" t="str">
        <f t="shared" si="101"/>
        <v xml:space="preserve"> </v>
      </c>
      <c r="AL486" s="52" t="str">
        <f t="shared" si="102"/>
        <v xml:space="preserve"> </v>
      </c>
    </row>
    <row r="487" spans="1:38" ht="15.95" customHeight="1">
      <c r="A487" s="34" t="s">
        <v>140</v>
      </c>
      <c r="B487" s="34" t="s">
        <v>765</v>
      </c>
      <c r="C487" s="34" t="s">
        <v>56</v>
      </c>
      <c r="D487" s="34" t="s">
        <v>777</v>
      </c>
      <c r="E487" s="18">
        <v>820.27</v>
      </c>
      <c r="F487" s="2">
        <f t="shared" si="103"/>
        <v>1305869.8400000001</v>
      </c>
      <c r="G487" s="45">
        <v>142829.57999999999</v>
      </c>
      <c r="H487" s="35">
        <v>51313</v>
      </c>
      <c r="I487" s="2">
        <f t="shared" si="109"/>
        <v>38484.75</v>
      </c>
      <c r="J487" s="35">
        <v>78376</v>
      </c>
      <c r="K487" s="35">
        <v>904</v>
      </c>
      <c r="L487" s="35">
        <v>160197</v>
      </c>
      <c r="M487" s="35">
        <v>25687</v>
      </c>
      <c r="N487" s="2">
        <f t="shared" si="105"/>
        <v>446478.32999999996</v>
      </c>
      <c r="O487" s="4">
        <f t="shared" si="106"/>
        <v>859392</v>
      </c>
      <c r="P487" s="35">
        <v>491</v>
      </c>
      <c r="Q487" s="35">
        <v>33</v>
      </c>
      <c r="R487" s="4">
        <f t="shared" si="108"/>
        <v>22522</v>
      </c>
      <c r="S487" s="6">
        <f t="shared" si="104"/>
        <v>59166.075100000002</v>
      </c>
      <c r="T487" s="43">
        <v>8476533</v>
      </c>
      <c r="U487" s="6">
        <f t="shared" si="110"/>
        <v>8476.5329999999994</v>
      </c>
      <c r="V487" s="6">
        <f t="shared" si="111"/>
        <v>50689.542100000006</v>
      </c>
      <c r="W487" s="4">
        <f t="shared" si="98"/>
        <v>1013791</v>
      </c>
      <c r="X487" s="20">
        <f t="shared" si="99"/>
        <v>1895705</v>
      </c>
      <c r="Y487" s="21">
        <v>0</v>
      </c>
      <c r="Z487" s="19">
        <v>0</v>
      </c>
      <c r="AA487" s="4">
        <f t="shared" si="100"/>
        <v>1895705</v>
      </c>
      <c r="AB487" s="21"/>
      <c r="AC487" s="21"/>
      <c r="AD487" s="21">
        <v>0</v>
      </c>
      <c r="AE487" s="21"/>
      <c r="AF487" s="21"/>
      <c r="AG487" s="26">
        <v>0</v>
      </c>
      <c r="AH487" s="26"/>
      <c r="AI487" s="26"/>
      <c r="AJ487" s="50">
        <f t="shared" si="107"/>
        <v>1895705</v>
      </c>
      <c r="AK487" s="52" t="str">
        <f t="shared" si="101"/>
        <v xml:space="preserve"> </v>
      </c>
      <c r="AL487" s="52" t="str">
        <f t="shared" si="102"/>
        <v xml:space="preserve"> </v>
      </c>
    </row>
    <row r="488" spans="1:38" ht="15.95" customHeight="1">
      <c r="A488" s="34" t="s">
        <v>107</v>
      </c>
      <c r="B488" s="34" t="s">
        <v>778</v>
      </c>
      <c r="C488" s="34" t="s">
        <v>108</v>
      </c>
      <c r="D488" s="34" t="s">
        <v>779</v>
      </c>
      <c r="E488" s="18">
        <v>264.24</v>
      </c>
      <c r="F488" s="2">
        <f t="shared" si="103"/>
        <v>420670.08</v>
      </c>
      <c r="G488" s="45">
        <v>61942.54</v>
      </c>
      <c r="H488" s="35">
        <v>28934</v>
      </c>
      <c r="I488" s="2">
        <f t="shared" si="109"/>
        <v>21700.5</v>
      </c>
      <c r="J488" s="35">
        <v>24080</v>
      </c>
      <c r="K488" s="35">
        <v>0</v>
      </c>
      <c r="L488" s="35">
        <v>0</v>
      </c>
      <c r="M488" s="35">
        <v>54450</v>
      </c>
      <c r="N488" s="2">
        <f t="shared" si="105"/>
        <v>162173.04</v>
      </c>
      <c r="O488" s="4">
        <f t="shared" si="106"/>
        <v>258497</v>
      </c>
      <c r="P488" s="35">
        <v>129</v>
      </c>
      <c r="Q488" s="35">
        <v>77</v>
      </c>
      <c r="R488" s="4">
        <f t="shared" si="108"/>
        <v>13807</v>
      </c>
      <c r="S488" s="6">
        <f t="shared" si="104"/>
        <v>19059.6312</v>
      </c>
      <c r="T488" s="43">
        <v>3819707</v>
      </c>
      <c r="U488" s="6">
        <f t="shared" si="110"/>
        <v>3819.7069999999999</v>
      </c>
      <c r="V488" s="6">
        <f t="shared" si="111"/>
        <v>15239.924199999999</v>
      </c>
      <c r="W488" s="4">
        <f t="shared" si="98"/>
        <v>304798</v>
      </c>
      <c r="X488" s="20">
        <f t="shared" si="99"/>
        <v>577102</v>
      </c>
      <c r="Y488" s="21">
        <v>0</v>
      </c>
      <c r="Z488" s="19">
        <v>0</v>
      </c>
      <c r="AA488" s="4">
        <f t="shared" si="100"/>
        <v>577102</v>
      </c>
      <c r="AB488" s="21"/>
      <c r="AC488" s="21"/>
      <c r="AD488" s="21">
        <v>0</v>
      </c>
      <c r="AE488" s="21"/>
      <c r="AF488" s="21"/>
      <c r="AG488" s="26">
        <v>0</v>
      </c>
      <c r="AH488" s="26"/>
      <c r="AI488" s="26"/>
      <c r="AJ488" s="50">
        <f t="shared" si="107"/>
        <v>577102</v>
      </c>
      <c r="AK488" s="52" t="str">
        <f t="shared" si="101"/>
        <v xml:space="preserve"> </v>
      </c>
      <c r="AL488" s="52" t="str">
        <f t="shared" si="102"/>
        <v xml:space="preserve"> </v>
      </c>
    </row>
    <row r="489" spans="1:38" ht="15.95" customHeight="1">
      <c r="A489" s="34" t="s">
        <v>107</v>
      </c>
      <c r="B489" s="34" t="s">
        <v>778</v>
      </c>
      <c r="C489" s="34" t="s">
        <v>51</v>
      </c>
      <c r="D489" s="34" t="s">
        <v>780</v>
      </c>
      <c r="E489" s="18">
        <v>5681.77</v>
      </c>
      <c r="F489" s="2">
        <f t="shared" si="103"/>
        <v>9045377.8399999999</v>
      </c>
      <c r="G489" s="45">
        <v>2596702.87</v>
      </c>
      <c r="H489" s="35">
        <v>643863</v>
      </c>
      <c r="I489" s="2">
        <f t="shared" si="109"/>
        <v>482897.25</v>
      </c>
      <c r="J489" s="35">
        <v>532112</v>
      </c>
      <c r="K489" s="35">
        <v>1985018</v>
      </c>
      <c r="L489" s="35">
        <v>1802475</v>
      </c>
      <c r="M489" s="35">
        <v>94350</v>
      </c>
      <c r="N489" s="2">
        <f t="shared" si="105"/>
        <v>7493555.1200000001</v>
      </c>
      <c r="O489" s="4">
        <f t="shared" si="106"/>
        <v>1551823</v>
      </c>
      <c r="P489" s="35">
        <v>2302</v>
      </c>
      <c r="Q489" s="35">
        <v>33</v>
      </c>
      <c r="R489" s="4">
        <f t="shared" si="108"/>
        <v>105593</v>
      </c>
      <c r="S489" s="6">
        <f t="shared" si="104"/>
        <v>409826.07010000001</v>
      </c>
      <c r="T489" s="43">
        <v>165184661</v>
      </c>
      <c r="U489" s="6">
        <f t="shared" si="110"/>
        <v>165184.66099999999</v>
      </c>
      <c r="V489" s="6">
        <f t="shared" si="111"/>
        <v>244641.40910000002</v>
      </c>
      <c r="W489" s="4">
        <f t="shared" si="98"/>
        <v>4892828</v>
      </c>
      <c r="X489" s="20">
        <f t="shared" si="99"/>
        <v>6550244</v>
      </c>
      <c r="Y489" s="21">
        <v>0</v>
      </c>
      <c r="Z489" s="19">
        <v>0</v>
      </c>
      <c r="AA489" s="4">
        <f t="shared" si="100"/>
        <v>6550244</v>
      </c>
      <c r="AB489" s="21"/>
      <c r="AC489" s="21"/>
      <c r="AD489" s="21">
        <v>0</v>
      </c>
      <c r="AE489" s="21"/>
      <c r="AF489" s="21"/>
      <c r="AG489" s="26">
        <v>0</v>
      </c>
      <c r="AH489" s="26"/>
      <c r="AI489" s="26"/>
      <c r="AJ489" s="50">
        <f t="shared" si="107"/>
        <v>6550244</v>
      </c>
      <c r="AK489" s="52" t="str">
        <f t="shared" si="101"/>
        <v xml:space="preserve"> </v>
      </c>
      <c r="AL489" s="52" t="str">
        <f t="shared" si="102"/>
        <v xml:space="preserve"> </v>
      </c>
    </row>
    <row r="490" spans="1:38" ht="15.95" customHeight="1">
      <c r="A490" s="34" t="s">
        <v>107</v>
      </c>
      <c r="B490" s="34" t="s">
        <v>778</v>
      </c>
      <c r="C490" s="34" t="s">
        <v>190</v>
      </c>
      <c r="D490" s="34" t="s">
        <v>781</v>
      </c>
      <c r="E490" s="18">
        <v>1685.38</v>
      </c>
      <c r="F490" s="2">
        <f t="shared" si="103"/>
        <v>2683124.96</v>
      </c>
      <c r="G490" s="45">
        <v>494690.41</v>
      </c>
      <c r="H490" s="35">
        <v>186490</v>
      </c>
      <c r="I490" s="2">
        <f t="shared" si="109"/>
        <v>139867.5</v>
      </c>
      <c r="J490" s="35">
        <v>150965</v>
      </c>
      <c r="K490" s="35">
        <v>564310</v>
      </c>
      <c r="L490" s="35">
        <v>483211</v>
      </c>
      <c r="M490" s="35">
        <v>235955</v>
      </c>
      <c r="N490" s="2">
        <f t="shared" si="105"/>
        <v>2068998.91</v>
      </c>
      <c r="O490" s="4">
        <f t="shared" si="106"/>
        <v>614126</v>
      </c>
      <c r="P490" s="35">
        <v>791</v>
      </c>
      <c r="Q490" s="35">
        <v>68</v>
      </c>
      <c r="R490" s="4">
        <f t="shared" si="108"/>
        <v>74765</v>
      </c>
      <c r="S490" s="6">
        <f t="shared" si="104"/>
        <v>121566.45940000001</v>
      </c>
      <c r="T490" s="43">
        <v>31567412</v>
      </c>
      <c r="U490" s="6">
        <f t="shared" si="110"/>
        <v>31567.412</v>
      </c>
      <c r="V490" s="6">
        <f t="shared" si="111"/>
        <v>89999.04740000001</v>
      </c>
      <c r="W490" s="4">
        <f t="shared" si="98"/>
        <v>1799981</v>
      </c>
      <c r="X490" s="20">
        <f t="shared" si="99"/>
        <v>2488872</v>
      </c>
      <c r="Y490" s="21">
        <v>0</v>
      </c>
      <c r="Z490" s="19">
        <v>0</v>
      </c>
      <c r="AA490" s="4">
        <f t="shared" si="100"/>
        <v>2488872</v>
      </c>
      <c r="AB490" s="21"/>
      <c r="AC490" s="21"/>
      <c r="AD490" s="21">
        <v>0</v>
      </c>
      <c r="AE490" s="21"/>
      <c r="AF490" s="21"/>
      <c r="AG490" s="26">
        <v>0</v>
      </c>
      <c r="AH490" s="26"/>
      <c r="AI490" s="26"/>
      <c r="AJ490" s="50">
        <f t="shared" si="107"/>
        <v>2488872</v>
      </c>
      <c r="AK490" s="52" t="str">
        <f t="shared" si="101"/>
        <v xml:space="preserve"> </v>
      </c>
      <c r="AL490" s="52" t="str">
        <f t="shared" si="102"/>
        <v xml:space="preserve"> </v>
      </c>
    </row>
    <row r="491" spans="1:38" ht="15.95" customHeight="1">
      <c r="A491" s="34" t="s">
        <v>107</v>
      </c>
      <c r="B491" s="34" t="s">
        <v>778</v>
      </c>
      <c r="C491" s="34" t="s">
        <v>96</v>
      </c>
      <c r="D491" s="34" t="s">
        <v>782</v>
      </c>
      <c r="E491" s="18">
        <v>2267.94</v>
      </c>
      <c r="F491" s="2">
        <f t="shared" si="103"/>
        <v>3610560.48</v>
      </c>
      <c r="G491" s="45">
        <v>679085.65</v>
      </c>
      <c r="H491" s="35">
        <v>241362</v>
      </c>
      <c r="I491" s="2">
        <f t="shared" si="109"/>
        <v>181021.5</v>
      </c>
      <c r="J491" s="35">
        <v>196790</v>
      </c>
      <c r="K491" s="35">
        <v>732763</v>
      </c>
      <c r="L491" s="35">
        <v>631125</v>
      </c>
      <c r="M491" s="35">
        <v>61255</v>
      </c>
      <c r="N491" s="2">
        <f t="shared" si="105"/>
        <v>2482040.15</v>
      </c>
      <c r="O491" s="4">
        <f t="shared" si="106"/>
        <v>1128520</v>
      </c>
      <c r="P491" s="35">
        <v>809</v>
      </c>
      <c r="Q491" s="35">
        <v>33</v>
      </c>
      <c r="R491" s="4">
        <f t="shared" si="108"/>
        <v>37109</v>
      </c>
      <c r="S491" s="6">
        <f t="shared" si="104"/>
        <v>163586.5122</v>
      </c>
      <c r="T491" s="43">
        <v>43009852</v>
      </c>
      <c r="U491" s="6">
        <f t="shared" si="110"/>
        <v>43009.851999999999</v>
      </c>
      <c r="V491" s="6">
        <f t="shared" si="111"/>
        <v>120576.6602</v>
      </c>
      <c r="W491" s="4">
        <f t="shared" si="98"/>
        <v>2411533</v>
      </c>
      <c r="X491" s="20">
        <f t="shared" si="99"/>
        <v>3577162</v>
      </c>
      <c r="Y491" s="21">
        <v>0</v>
      </c>
      <c r="Z491" s="19">
        <v>0</v>
      </c>
      <c r="AA491" s="4">
        <f t="shared" si="100"/>
        <v>3577162</v>
      </c>
      <c r="AB491" s="21"/>
      <c r="AC491" s="21"/>
      <c r="AD491" s="21">
        <v>0</v>
      </c>
      <c r="AE491" s="21"/>
      <c r="AF491" s="21"/>
      <c r="AG491" s="26">
        <v>0</v>
      </c>
      <c r="AH491" s="26"/>
      <c r="AI491" s="26"/>
      <c r="AJ491" s="50">
        <f t="shared" si="107"/>
        <v>3577162</v>
      </c>
      <c r="AK491" s="52" t="str">
        <f t="shared" si="101"/>
        <v xml:space="preserve"> </v>
      </c>
      <c r="AL491" s="52" t="str">
        <f t="shared" si="102"/>
        <v xml:space="preserve"> </v>
      </c>
    </row>
    <row r="492" spans="1:38" ht="15.95" customHeight="1">
      <c r="A492" s="34" t="s">
        <v>107</v>
      </c>
      <c r="B492" s="34" t="s">
        <v>778</v>
      </c>
      <c r="C492" s="34" t="s">
        <v>86</v>
      </c>
      <c r="D492" s="34" t="s">
        <v>783</v>
      </c>
      <c r="E492" s="18">
        <v>854.76</v>
      </c>
      <c r="F492" s="2">
        <f t="shared" si="103"/>
        <v>1360777.92</v>
      </c>
      <c r="G492" s="45">
        <v>703835.33</v>
      </c>
      <c r="H492" s="35">
        <v>93483</v>
      </c>
      <c r="I492" s="2">
        <f t="shared" si="109"/>
        <v>70112.25</v>
      </c>
      <c r="J492" s="35">
        <v>64631</v>
      </c>
      <c r="K492" s="35">
        <v>240122</v>
      </c>
      <c r="L492" s="35">
        <v>265570</v>
      </c>
      <c r="M492" s="35">
        <v>333641</v>
      </c>
      <c r="N492" s="2">
        <f t="shared" si="105"/>
        <v>1677911.58</v>
      </c>
      <c r="O492" s="4">
        <f t="shared" si="106"/>
        <v>0</v>
      </c>
      <c r="P492" s="35">
        <v>357</v>
      </c>
      <c r="Q492" s="35">
        <v>88</v>
      </c>
      <c r="R492" s="4">
        <f t="shared" si="108"/>
        <v>43668</v>
      </c>
      <c r="S492" s="6">
        <f t="shared" si="104"/>
        <v>61653.838799999998</v>
      </c>
      <c r="T492" s="43">
        <v>44796642</v>
      </c>
      <c r="U492" s="6">
        <f t="shared" si="110"/>
        <v>44796.642</v>
      </c>
      <c r="V492" s="6">
        <f t="shared" si="111"/>
        <v>16857.196799999998</v>
      </c>
      <c r="W492" s="4">
        <f t="shared" si="98"/>
        <v>337144</v>
      </c>
      <c r="X492" s="20">
        <f t="shared" si="99"/>
        <v>380812</v>
      </c>
      <c r="Y492" s="21">
        <v>0</v>
      </c>
      <c r="Z492" s="19">
        <v>0</v>
      </c>
      <c r="AA492" s="4">
        <f t="shared" si="100"/>
        <v>380812</v>
      </c>
      <c r="AB492" s="21"/>
      <c r="AC492" s="21"/>
      <c r="AD492" s="21">
        <v>0</v>
      </c>
      <c r="AE492" s="21"/>
      <c r="AF492" s="21"/>
      <c r="AG492" s="26">
        <v>0</v>
      </c>
      <c r="AH492" s="26"/>
      <c r="AI492" s="26"/>
      <c r="AJ492" s="50">
        <f t="shared" si="107"/>
        <v>380812</v>
      </c>
      <c r="AK492" s="52">
        <f t="shared" si="101"/>
        <v>1</v>
      </c>
      <c r="AL492" s="52" t="str">
        <f t="shared" si="102"/>
        <v xml:space="preserve"> </v>
      </c>
    </row>
    <row r="493" spans="1:38" ht="15.95" customHeight="1">
      <c r="A493" s="34" t="s">
        <v>107</v>
      </c>
      <c r="B493" s="34" t="s">
        <v>778</v>
      </c>
      <c r="C493" s="34" t="s">
        <v>133</v>
      </c>
      <c r="D493" s="34" t="s">
        <v>784</v>
      </c>
      <c r="E493" s="18">
        <v>761.93</v>
      </c>
      <c r="F493" s="2">
        <f t="shared" si="103"/>
        <v>1212992.5599999998</v>
      </c>
      <c r="G493" s="45">
        <v>219501</v>
      </c>
      <c r="H493" s="35">
        <v>86525</v>
      </c>
      <c r="I493" s="2">
        <f t="shared" si="109"/>
        <v>64893.75</v>
      </c>
      <c r="J493" s="35">
        <v>70527</v>
      </c>
      <c r="K493" s="35">
        <v>262358</v>
      </c>
      <c r="L493" s="35">
        <v>233058</v>
      </c>
      <c r="M493" s="35">
        <v>91996</v>
      </c>
      <c r="N493" s="2">
        <f t="shared" si="105"/>
        <v>942333.75</v>
      </c>
      <c r="O493" s="4">
        <f t="shared" si="106"/>
        <v>270659</v>
      </c>
      <c r="P493" s="35">
        <v>456</v>
      </c>
      <c r="Q493" s="35">
        <v>64</v>
      </c>
      <c r="R493" s="4">
        <f t="shared" si="108"/>
        <v>40566</v>
      </c>
      <c r="S493" s="6">
        <f t="shared" si="104"/>
        <v>54958.010900000001</v>
      </c>
      <c r="T493" s="43">
        <v>13287628</v>
      </c>
      <c r="U493" s="6">
        <f t="shared" si="110"/>
        <v>13287.628000000001</v>
      </c>
      <c r="V493" s="6">
        <f t="shared" si="111"/>
        <v>41670.382899999997</v>
      </c>
      <c r="W493" s="4">
        <f t="shared" si="98"/>
        <v>833408</v>
      </c>
      <c r="X493" s="20">
        <f t="shared" si="99"/>
        <v>1144633</v>
      </c>
      <c r="Y493" s="21">
        <v>0</v>
      </c>
      <c r="Z493" s="19">
        <v>0</v>
      </c>
      <c r="AA493" s="4">
        <f t="shared" si="100"/>
        <v>1144633</v>
      </c>
      <c r="AB493" s="21"/>
      <c r="AC493" s="21"/>
      <c r="AD493" s="21">
        <v>0</v>
      </c>
      <c r="AE493" s="21"/>
      <c r="AF493" s="21"/>
      <c r="AG493" s="26">
        <v>0</v>
      </c>
      <c r="AH493" s="26"/>
      <c r="AI493" s="26"/>
      <c r="AJ493" s="50">
        <f t="shared" si="107"/>
        <v>1144633</v>
      </c>
      <c r="AK493" s="52" t="str">
        <f t="shared" si="101"/>
        <v xml:space="preserve"> </v>
      </c>
      <c r="AL493" s="52" t="str">
        <f t="shared" si="102"/>
        <v xml:space="preserve"> </v>
      </c>
    </row>
    <row r="494" spans="1:38" ht="15.95" customHeight="1">
      <c r="A494" s="34" t="s">
        <v>107</v>
      </c>
      <c r="B494" s="34" t="s">
        <v>778</v>
      </c>
      <c r="C494" s="34" t="s">
        <v>173</v>
      </c>
      <c r="D494" s="34" t="s">
        <v>785</v>
      </c>
      <c r="E494" s="18">
        <v>660.52</v>
      </c>
      <c r="F494" s="2">
        <f t="shared" si="103"/>
        <v>1051547.8400000001</v>
      </c>
      <c r="G494" s="45">
        <v>212258.33</v>
      </c>
      <c r="H494" s="35">
        <v>77715</v>
      </c>
      <c r="I494" s="2">
        <f t="shared" si="109"/>
        <v>58286.25</v>
      </c>
      <c r="J494" s="35">
        <v>63156</v>
      </c>
      <c r="K494" s="35">
        <v>234842</v>
      </c>
      <c r="L494" s="35">
        <v>150498</v>
      </c>
      <c r="M494" s="35">
        <v>101525</v>
      </c>
      <c r="N494" s="2">
        <f t="shared" si="105"/>
        <v>820565.58</v>
      </c>
      <c r="O494" s="4">
        <f t="shared" si="106"/>
        <v>230982</v>
      </c>
      <c r="P494" s="35">
        <v>355</v>
      </c>
      <c r="Q494" s="35">
        <v>68</v>
      </c>
      <c r="R494" s="4">
        <f t="shared" si="108"/>
        <v>33555</v>
      </c>
      <c r="S494" s="6">
        <f t="shared" si="104"/>
        <v>47643.3076</v>
      </c>
      <c r="T494" s="43">
        <v>12992493</v>
      </c>
      <c r="U494" s="6">
        <f t="shared" si="110"/>
        <v>12992.493</v>
      </c>
      <c r="V494" s="6">
        <f t="shared" si="111"/>
        <v>34650.814599999998</v>
      </c>
      <c r="W494" s="4">
        <f t="shared" si="98"/>
        <v>693016</v>
      </c>
      <c r="X494" s="20">
        <f t="shared" si="99"/>
        <v>957553</v>
      </c>
      <c r="Y494" s="21">
        <v>0</v>
      </c>
      <c r="Z494" s="19">
        <v>0</v>
      </c>
      <c r="AA494" s="4">
        <f t="shared" si="100"/>
        <v>957553</v>
      </c>
      <c r="AB494" s="21"/>
      <c r="AC494" s="21"/>
      <c r="AD494" s="21">
        <v>0</v>
      </c>
      <c r="AE494" s="21"/>
      <c r="AF494" s="21"/>
      <c r="AG494" s="26">
        <v>0</v>
      </c>
      <c r="AH494" s="26"/>
      <c r="AI494" s="26"/>
      <c r="AJ494" s="50">
        <f t="shared" si="107"/>
        <v>957553</v>
      </c>
      <c r="AK494" s="52" t="str">
        <f t="shared" si="101"/>
        <v xml:space="preserve"> </v>
      </c>
      <c r="AL494" s="52" t="str">
        <f t="shared" si="102"/>
        <v xml:space="preserve"> </v>
      </c>
    </row>
    <row r="495" spans="1:38" ht="15.95" customHeight="1">
      <c r="A495" s="34" t="s">
        <v>107</v>
      </c>
      <c r="B495" s="34" t="s">
        <v>778</v>
      </c>
      <c r="C495" s="34" t="s">
        <v>94</v>
      </c>
      <c r="D495" s="34" t="s">
        <v>786</v>
      </c>
      <c r="E495" s="18">
        <v>730.16</v>
      </c>
      <c r="F495" s="2">
        <f t="shared" si="103"/>
        <v>1162414.72</v>
      </c>
      <c r="G495" s="45">
        <v>868951.88</v>
      </c>
      <c r="H495" s="35">
        <v>85427</v>
      </c>
      <c r="I495" s="2">
        <f t="shared" si="109"/>
        <v>64070.25</v>
      </c>
      <c r="J495" s="35">
        <v>57817</v>
      </c>
      <c r="K495" s="35">
        <v>213250</v>
      </c>
      <c r="L495" s="35">
        <v>195399</v>
      </c>
      <c r="M495" s="35">
        <v>185246</v>
      </c>
      <c r="N495" s="2">
        <f t="shared" si="105"/>
        <v>1584734.13</v>
      </c>
      <c r="O495" s="4">
        <f t="shared" si="106"/>
        <v>0</v>
      </c>
      <c r="P495" s="35">
        <v>343</v>
      </c>
      <c r="Q495" s="35">
        <v>90</v>
      </c>
      <c r="R495" s="4">
        <f t="shared" si="108"/>
        <v>42909</v>
      </c>
      <c r="S495" s="6">
        <f t="shared" si="104"/>
        <v>52666.440799999997</v>
      </c>
      <c r="T495" s="43">
        <v>54692137</v>
      </c>
      <c r="U495" s="6">
        <f t="shared" si="110"/>
        <v>54692.137000000002</v>
      </c>
      <c r="V495" s="6">
        <f t="shared" si="111"/>
        <v>0</v>
      </c>
      <c r="W495" s="4">
        <f t="shared" si="98"/>
        <v>0</v>
      </c>
      <c r="X495" s="20">
        <f t="shared" si="99"/>
        <v>42909</v>
      </c>
      <c r="Y495" s="21">
        <v>0</v>
      </c>
      <c r="Z495" s="19">
        <v>0</v>
      </c>
      <c r="AA495" s="4">
        <f t="shared" si="100"/>
        <v>42909</v>
      </c>
      <c r="AB495" s="21"/>
      <c r="AC495" s="21"/>
      <c r="AD495" s="21">
        <v>0</v>
      </c>
      <c r="AE495" s="21"/>
      <c r="AF495" s="21"/>
      <c r="AG495" s="26">
        <v>80094</v>
      </c>
      <c r="AH495" s="26"/>
      <c r="AI495" s="26"/>
      <c r="AJ495" s="50">
        <f t="shared" si="107"/>
        <v>123003</v>
      </c>
      <c r="AK495" s="52">
        <f t="shared" si="101"/>
        <v>1</v>
      </c>
      <c r="AL495" s="52">
        <f t="shared" si="102"/>
        <v>1</v>
      </c>
    </row>
    <row r="496" spans="1:38" ht="15.95" customHeight="1">
      <c r="A496" s="34" t="s">
        <v>179</v>
      </c>
      <c r="B496" s="34" t="s">
        <v>787</v>
      </c>
      <c r="C496" s="34" t="s">
        <v>202</v>
      </c>
      <c r="D496" s="34" t="s">
        <v>788</v>
      </c>
      <c r="E496" s="18">
        <v>128.11000000000001</v>
      </c>
      <c r="F496" s="2">
        <f t="shared" si="103"/>
        <v>203951.12000000002</v>
      </c>
      <c r="G496" s="45">
        <v>91112.03</v>
      </c>
      <c r="H496" s="35">
        <v>14176</v>
      </c>
      <c r="I496" s="2">
        <f t="shared" si="109"/>
        <v>10632</v>
      </c>
      <c r="J496" s="35">
        <v>9652</v>
      </c>
      <c r="K496" s="35">
        <v>0</v>
      </c>
      <c r="L496" s="35">
        <v>0</v>
      </c>
      <c r="M496" s="35">
        <v>27351</v>
      </c>
      <c r="N496" s="2">
        <f t="shared" si="105"/>
        <v>138747.03</v>
      </c>
      <c r="O496" s="4">
        <f t="shared" si="106"/>
        <v>65204</v>
      </c>
      <c r="P496" s="35">
        <v>4</v>
      </c>
      <c r="Q496" s="35">
        <v>167</v>
      </c>
      <c r="R496" s="4">
        <f t="shared" si="108"/>
        <v>929</v>
      </c>
      <c r="S496" s="6">
        <f t="shared" si="104"/>
        <v>9240.5743000000002</v>
      </c>
      <c r="T496" s="43">
        <v>6074135</v>
      </c>
      <c r="U496" s="6">
        <f t="shared" si="110"/>
        <v>6074.1350000000002</v>
      </c>
      <c r="V496" s="6">
        <f t="shared" si="111"/>
        <v>3166.4393</v>
      </c>
      <c r="W496" s="4">
        <f t="shared" si="98"/>
        <v>63329</v>
      </c>
      <c r="X496" s="20">
        <f t="shared" si="99"/>
        <v>129462</v>
      </c>
      <c r="Y496" s="21">
        <v>0</v>
      </c>
      <c r="Z496" s="19">
        <v>0</v>
      </c>
      <c r="AA496" s="4">
        <f t="shared" si="100"/>
        <v>129462</v>
      </c>
      <c r="AB496" s="21"/>
      <c r="AC496" s="21"/>
      <c r="AD496" s="21">
        <v>0</v>
      </c>
      <c r="AE496" s="21"/>
      <c r="AF496" s="21"/>
      <c r="AG496" s="26">
        <v>0</v>
      </c>
      <c r="AH496" s="26"/>
      <c r="AI496" s="26"/>
      <c r="AJ496" s="50">
        <f t="shared" si="107"/>
        <v>129462</v>
      </c>
      <c r="AK496" s="52" t="str">
        <f t="shared" si="101"/>
        <v xml:space="preserve"> </v>
      </c>
      <c r="AL496" s="52" t="str">
        <f t="shared" si="102"/>
        <v xml:space="preserve"> </v>
      </c>
    </row>
    <row r="497" spans="1:38" ht="15.95" customHeight="1">
      <c r="A497" s="34" t="s">
        <v>179</v>
      </c>
      <c r="B497" s="34" t="s">
        <v>787</v>
      </c>
      <c r="C497" s="34" t="s">
        <v>180</v>
      </c>
      <c r="D497" s="34" t="s">
        <v>789</v>
      </c>
      <c r="E497" s="18">
        <v>83.79</v>
      </c>
      <c r="F497" s="2">
        <f t="shared" si="103"/>
        <v>133393.68000000002</v>
      </c>
      <c r="G497" s="45">
        <v>172688.39</v>
      </c>
      <c r="H497" s="35">
        <v>10824</v>
      </c>
      <c r="I497" s="2">
        <f t="shared" si="109"/>
        <v>8118</v>
      </c>
      <c r="J497" s="35">
        <v>7589</v>
      </c>
      <c r="K497" s="35">
        <v>0</v>
      </c>
      <c r="L497" s="35">
        <v>0</v>
      </c>
      <c r="M497" s="35">
        <v>62957</v>
      </c>
      <c r="N497" s="2">
        <f t="shared" si="105"/>
        <v>251352.39</v>
      </c>
      <c r="O497" s="4">
        <f t="shared" si="106"/>
        <v>0</v>
      </c>
      <c r="P497" s="35">
        <v>38</v>
      </c>
      <c r="Q497" s="35">
        <v>167</v>
      </c>
      <c r="R497" s="4">
        <f t="shared" si="108"/>
        <v>8821</v>
      </c>
      <c r="S497" s="6">
        <f t="shared" si="104"/>
        <v>6043.7727000000004</v>
      </c>
      <c r="T497" s="43">
        <v>11512559</v>
      </c>
      <c r="U497" s="6">
        <f t="shared" si="110"/>
        <v>11512.558999999999</v>
      </c>
      <c r="V497" s="6">
        <f t="shared" si="111"/>
        <v>0</v>
      </c>
      <c r="W497" s="4">
        <f t="shared" si="98"/>
        <v>0</v>
      </c>
      <c r="X497" s="20">
        <f t="shared" si="99"/>
        <v>8821</v>
      </c>
      <c r="Y497" s="21">
        <v>42096</v>
      </c>
      <c r="Z497" s="21">
        <v>42096</v>
      </c>
      <c r="AA497" s="4">
        <f t="shared" si="100"/>
        <v>50917</v>
      </c>
      <c r="AB497" s="21"/>
      <c r="AC497" s="21"/>
      <c r="AD497" s="21">
        <v>0</v>
      </c>
      <c r="AE497" s="21"/>
      <c r="AF497" s="21"/>
      <c r="AG497" s="26">
        <v>0</v>
      </c>
      <c r="AH497" s="26"/>
      <c r="AI497" s="26"/>
      <c r="AJ497" s="50">
        <f t="shared" si="107"/>
        <v>50917</v>
      </c>
      <c r="AK497" s="52">
        <f t="shared" si="101"/>
        <v>1</v>
      </c>
      <c r="AL497" s="52">
        <f t="shared" si="102"/>
        <v>1</v>
      </c>
    </row>
    <row r="498" spans="1:38" ht="15.95" customHeight="1">
      <c r="A498" s="34" t="s">
        <v>179</v>
      </c>
      <c r="B498" s="34" t="s">
        <v>787</v>
      </c>
      <c r="C498" s="34" t="s">
        <v>51</v>
      </c>
      <c r="D498" s="34" t="s">
        <v>790</v>
      </c>
      <c r="E498" s="18">
        <v>327.55</v>
      </c>
      <c r="F498" s="2">
        <f t="shared" si="103"/>
        <v>521459.60000000003</v>
      </c>
      <c r="G498" s="45">
        <v>230247.81</v>
      </c>
      <c r="H498" s="35">
        <v>27570</v>
      </c>
      <c r="I498" s="2">
        <f t="shared" si="109"/>
        <v>20677.5</v>
      </c>
      <c r="J498" s="35">
        <v>19399</v>
      </c>
      <c r="K498" s="35">
        <v>31833</v>
      </c>
      <c r="L498" s="35">
        <v>60308</v>
      </c>
      <c r="M498" s="35">
        <v>153385</v>
      </c>
      <c r="N498" s="2">
        <f t="shared" si="105"/>
        <v>515850.31</v>
      </c>
      <c r="O498" s="4">
        <f t="shared" si="106"/>
        <v>5609</v>
      </c>
      <c r="P498" s="35">
        <v>71</v>
      </c>
      <c r="Q498" s="35">
        <v>167</v>
      </c>
      <c r="R498" s="4">
        <f t="shared" si="108"/>
        <v>16481</v>
      </c>
      <c r="S498" s="6">
        <f t="shared" si="104"/>
        <v>23626.181499999999</v>
      </c>
      <c r="T498" s="43">
        <v>15320531</v>
      </c>
      <c r="U498" s="6">
        <f t="shared" si="110"/>
        <v>15320.531000000001</v>
      </c>
      <c r="V498" s="6">
        <f t="shared" si="111"/>
        <v>8305.6504999999979</v>
      </c>
      <c r="W498" s="4">
        <f t="shared" si="98"/>
        <v>166113</v>
      </c>
      <c r="X498" s="20">
        <f t="shared" si="99"/>
        <v>188203</v>
      </c>
      <c r="Y498" s="21">
        <v>0</v>
      </c>
      <c r="Z498" s="19">
        <v>0</v>
      </c>
      <c r="AA498" s="4">
        <f t="shared" si="100"/>
        <v>188203</v>
      </c>
      <c r="AB498" s="21"/>
      <c r="AC498" s="21"/>
      <c r="AD498" s="21">
        <v>0</v>
      </c>
      <c r="AE498" s="21"/>
      <c r="AF498" s="21"/>
      <c r="AG498" s="26">
        <v>0</v>
      </c>
      <c r="AH498" s="26"/>
      <c r="AI498" s="26"/>
      <c r="AJ498" s="50">
        <f t="shared" si="107"/>
        <v>188203</v>
      </c>
      <c r="AK498" s="52" t="str">
        <f t="shared" si="101"/>
        <v xml:space="preserve"> </v>
      </c>
      <c r="AL498" s="52" t="str">
        <f t="shared" si="102"/>
        <v xml:space="preserve"> </v>
      </c>
    </row>
    <row r="499" spans="1:38" ht="15.95" customHeight="1">
      <c r="A499" s="34" t="s">
        <v>179</v>
      </c>
      <c r="B499" s="34" t="s">
        <v>787</v>
      </c>
      <c r="C499" s="34" t="s">
        <v>29</v>
      </c>
      <c r="D499" s="34" t="s">
        <v>791</v>
      </c>
      <c r="E499" s="18">
        <v>4871.29</v>
      </c>
      <c r="F499" s="2">
        <f t="shared" si="103"/>
        <v>7755093.6799999997</v>
      </c>
      <c r="G499" s="45">
        <v>1703601.47</v>
      </c>
      <c r="H499" s="35">
        <v>645216</v>
      </c>
      <c r="I499" s="2">
        <f t="shared" si="109"/>
        <v>483912</v>
      </c>
      <c r="J499" s="35">
        <v>414978</v>
      </c>
      <c r="K499" s="35">
        <v>682685</v>
      </c>
      <c r="L499" s="35">
        <v>966663</v>
      </c>
      <c r="M499" s="35">
        <v>188306</v>
      </c>
      <c r="N499" s="2">
        <f t="shared" si="105"/>
        <v>4440145.47</v>
      </c>
      <c r="O499" s="4">
        <f t="shared" si="106"/>
        <v>3314948</v>
      </c>
      <c r="P499" s="35">
        <v>1084</v>
      </c>
      <c r="Q499" s="35">
        <v>84</v>
      </c>
      <c r="R499" s="4">
        <f t="shared" si="108"/>
        <v>126568</v>
      </c>
      <c r="S499" s="6">
        <f t="shared" si="104"/>
        <v>351366.14769999997</v>
      </c>
      <c r="T499" s="43">
        <v>113573431</v>
      </c>
      <c r="U499" s="6">
        <f t="shared" si="110"/>
        <v>113573.431</v>
      </c>
      <c r="V499" s="6">
        <f t="shared" si="111"/>
        <v>237792.71669999999</v>
      </c>
      <c r="W499" s="4">
        <f t="shared" si="98"/>
        <v>4755854</v>
      </c>
      <c r="X499" s="20">
        <f t="shared" si="99"/>
        <v>8197370</v>
      </c>
      <c r="Y499" s="21">
        <v>0</v>
      </c>
      <c r="Z499" s="19">
        <v>0</v>
      </c>
      <c r="AA499" s="4">
        <f t="shared" si="100"/>
        <v>8197370</v>
      </c>
      <c r="AB499" s="21"/>
      <c r="AC499" s="21"/>
      <c r="AD499" s="21">
        <v>0</v>
      </c>
      <c r="AE499" s="21"/>
      <c r="AF499" s="21"/>
      <c r="AG499" s="26">
        <v>0</v>
      </c>
      <c r="AH499" s="26"/>
      <c r="AI499" s="26"/>
      <c r="AJ499" s="50">
        <f t="shared" si="107"/>
        <v>8197370</v>
      </c>
      <c r="AK499" s="52" t="str">
        <f t="shared" si="101"/>
        <v xml:space="preserve"> </v>
      </c>
      <c r="AL499" s="52" t="str">
        <f t="shared" si="102"/>
        <v xml:space="preserve"> </v>
      </c>
    </row>
    <row r="500" spans="1:38" ht="15.95" customHeight="1">
      <c r="A500" s="34" t="s">
        <v>179</v>
      </c>
      <c r="B500" s="34" t="s">
        <v>787</v>
      </c>
      <c r="C500" s="34" t="s">
        <v>86</v>
      </c>
      <c r="D500" s="34" t="s">
        <v>792</v>
      </c>
      <c r="E500" s="18">
        <v>242.55</v>
      </c>
      <c r="F500" s="2">
        <f t="shared" si="103"/>
        <v>386139.60000000003</v>
      </c>
      <c r="G500" s="45">
        <v>268481.31</v>
      </c>
      <c r="H500" s="35">
        <v>20737</v>
      </c>
      <c r="I500" s="2">
        <f t="shared" si="109"/>
        <v>15552.75</v>
      </c>
      <c r="J500" s="35">
        <v>13541</v>
      </c>
      <c r="K500" s="35">
        <v>22109</v>
      </c>
      <c r="L500" s="35">
        <v>44725</v>
      </c>
      <c r="M500" s="35">
        <v>88183</v>
      </c>
      <c r="N500" s="2">
        <f t="shared" si="105"/>
        <v>452592.06</v>
      </c>
      <c r="O500" s="4">
        <f t="shared" si="106"/>
        <v>0</v>
      </c>
      <c r="P500" s="35">
        <v>24</v>
      </c>
      <c r="Q500" s="35">
        <v>167</v>
      </c>
      <c r="R500" s="4">
        <f t="shared" si="108"/>
        <v>5571</v>
      </c>
      <c r="S500" s="6">
        <f t="shared" si="104"/>
        <v>17495.1315</v>
      </c>
      <c r="T500" s="43">
        <v>17898754</v>
      </c>
      <c r="U500" s="6">
        <f t="shared" si="110"/>
        <v>17898.754000000001</v>
      </c>
      <c r="V500" s="6">
        <f t="shared" si="111"/>
        <v>0</v>
      </c>
      <c r="W500" s="4">
        <f t="shared" si="98"/>
        <v>0</v>
      </c>
      <c r="X500" s="20">
        <f t="shared" si="99"/>
        <v>5571</v>
      </c>
      <c r="Y500" s="21">
        <v>0</v>
      </c>
      <c r="Z500" s="19">
        <v>0</v>
      </c>
      <c r="AA500" s="4">
        <f t="shared" si="100"/>
        <v>5571</v>
      </c>
      <c r="AB500" s="21"/>
      <c r="AC500" s="21"/>
      <c r="AD500" s="21">
        <v>0</v>
      </c>
      <c r="AE500" s="21"/>
      <c r="AF500" s="21"/>
      <c r="AG500" s="26">
        <v>13120</v>
      </c>
      <c r="AH500" s="26"/>
      <c r="AI500" s="26"/>
      <c r="AJ500" s="50">
        <f t="shared" si="107"/>
        <v>18691</v>
      </c>
      <c r="AK500" s="52">
        <f t="shared" si="101"/>
        <v>1</v>
      </c>
      <c r="AL500" s="52">
        <f t="shared" si="102"/>
        <v>1</v>
      </c>
    </row>
    <row r="501" spans="1:38" ht="15.95" customHeight="1">
      <c r="A501" s="34" t="s">
        <v>179</v>
      </c>
      <c r="B501" s="34" t="s">
        <v>787</v>
      </c>
      <c r="C501" s="34" t="s">
        <v>68</v>
      </c>
      <c r="D501" s="34" t="s">
        <v>793</v>
      </c>
      <c r="E501" s="18">
        <v>1217.51</v>
      </c>
      <c r="F501" s="2">
        <f t="shared" si="103"/>
        <v>1938275.92</v>
      </c>
      <c r="G501" s="45">
        <v>453404.21</v>
      </c>
      <c r="H501" s="35">
        <v>132148</v>
      </c>
      <c r="I501" s="2">
        <f t="shared" si="109"/>
        <v>99111</v>
      </c>
      <c r="J501" s="35">
        <v>92700</v>
      </c>
      <c r="K501" s="35">
        <v>152514</v>
      </c>
      <c r="L501" s="35">
        <v>228365</v>
      </c>
      <c r="M501" s="35">
        <v>135413</v>
      </c>
      <c r="N501" s="2">
        <f t="shared" si="105"/>
        <v>1161507.21</v>
      </c>
      <c r="O501" s="4">
        <f t="shared" si="106"/>
        <v>776769</v>
      </c>
      <c r="P501" s="35">
        <v>158</v>
      </c>
      <c r="Q501" s="35">
        <v>145</v>
      </c>
      <c r="R501" s="4">
        <f t="shared" si="108"/>
        <v>31845</v>
      </c>
      <c r="S501" s="6">
        <f t="shared" si="104"/>
        <v>87818.996299999999</v>
      </c>
      <c r="T501" s="43">
        <v>30226947</v>
      </c>
      <c r="U501" s="6">
        <f t="shared" si="110"/>
        <v>30226.947</v>
      </c>
      <c r="V501" s="6">
        <f t="shared" si="111"/>
        <v>57592.049299999999</v>
      </c>
      <c r="W501" s="4">
        <f t="shared" si="98"/>
        <v>1151841</v>
      </c>
      <c r="X501" s="20">
        <f t="shared" si="99"/>
        <v>1960455</v>
      </c>
      <c r="Y501" s="21">
        <v>0</v>
      </c>
      <c r="Z501" s="19">
        <v>0</v>
      </c>
      <c r="AA501" s="4">
        <f t="shared" si="100"/>
        <v>1960455</v>
      </c>
      <c r="AB501" s="21"/>
      <c r="AC501" s="21"/>
      <c r="AD501" s="21">
        <v>0</v>
      </c>
      <c r="AE501" s="21"/>
      <c r="AF501" s="21"/>
      <c r="AG501" s="26">
        <v>0</v>
      </c>
      <c r="AH501" s="26"/>
      <c r="AI501" s="26"/>
      <c r="AJ501" s="50">
        <f t="shared" si="107"/>
        <v>1960455</v>
      </c>
      <c r="AK501" s="52" t="str">
        <f t="shared" si="101"/>
        <v xml:space="preserve"> </v>
      </c>
      <c r="AL501" s="52" t="str">
        <f t="shared" si="102"/>
        <v xml:space="preserve"> </v>
      </c>
    </row>
    <row r="502" spans="1:38" ht="15.95" customHeight="1">
      <c r="A502" s="34" t="s">
        <v>179</v>
      </c>
      <c r="B502" s="34" t="s">
        <v>787</v>
      </c>
      <c r="C502" s="34" t="s">
        <v>61</v>
      </c>
      <c r="D502" s="34" t="s">
        <v>794</v>
      </c>
      <c r="E502" s="18">
        <v>407.2</v>
      </c>
      <c r="F502" s="2">
        <f t="shared" si="103"/>
        <v>648262.40000000002</v>
      </c>
      <c r="G502" s="45">
        <v>108795.89</v>
      </c>
      <c r="H502" s="35">
        <v>56087</v>
      </c>
      <c r="I502" s="2">
        <f t="shared" si="109"/>
        <v>42065.25</v>
      </c>
      <c r="J502" s="35">
        <v>37139</v>
      </c>
      <c r="K502" s="35">
        <v>61269</v>
      </c>
      <c r="L502" s="35">
        <v>116222</v>
      </c>
      <c r="M502" s="35">
        <v>34000</v>
      </c>
      <c r="N502" s="2">
        <f t="shared" si="105"/>
        <v>399491.14</v>
      </c>
      <c r="O502" s="4">
        <f t="shared" si="106"/>
        <v>248771</v>
      </c>
      <c r="P502" s="35">
        <v>51</v>
      </c>
      <c r="Q502" s="35">
        <v>114</v>
      </c>
      <c r="R502" s="4">
        <f t="shared" si="108"/>
        <v>8081</v>
      </c>
      <c r="S502" s="6">
        <f t="shared" si="104"/>
        <v>29371.335999999999</v>
      </c>
      <c r="T502" s="43">
        <v>7253059</v>
      </c>
      <c r="U502" s="6">
        <f t="shared" si="110"/>
        <v>7253.0590000000002</v>
      </c>
      <c r="V502" s="6">
        <f t="shared" si="111"/>
        <v>22118.276999999998</v>
      </c>
      <c r="W502" s="4">
        <f t="shared" si="98"/>
        <v>442366</v>
      </c>
      <c r="X502" s="20">
        <f t="shared" si="99"/>
        <v>699218</v>
      </c>
      <c r="Y502" s="21">
        <v>0</v>
      </c>
      <c r="Z502" s="19">
        <v>0</v>
      </c>
      <c r="AA502" s="4">
        <f t="shared" si="100"/>
        <v>699218</v>
      </c>
      <c r="AB502" s="21"/>
      <c r="AC502" s="21"/>
      <c r="AD502" s="21">
        <v>0</v>
      </c>
      <c r="AE502" s="21"/>
      <c r="AF502" s="21"/>
      <c r="AG502" s="26">
        <v>0</v>
      </c>
      <c r="AH502" s="26"/>
      <c r="AI502" s="26"/>
      <c r="AJ502" s="50">
        <f t="shared" si="107"/>
        <v>699218</v>
      </c>
      <c r="AK502" s="52" t="str">
        <f t="shared" si="101"/>
        <v xml:space="preserve"> </v>
      </c>
      <c r="AL502" s="52" t="str">
        <f t="shared" si="102"/>
        <v xml:space="preserve"> </v>
      </c>
    </row>
    <row r="503" spans="1:38" ht="15.95" customHeight="1">
      <c r="A503" s="34" t="s">
        <v>179</v>
      </c>
      <c r="B503" s="34" t="s">
        <v>787</v>
      </c>
      <c r="C503" s="34" t="s">
        <v>182</v>
      </c>
      <c r="D503" s="34" t="s">
        <v>795</v>
      </c>
      <c r="E503" s="18">
        <v>406.33</v>
      </c>
      <c r="F503" s="2">
        <f t="shared" si="103"/>
        <v>646877.36</v>
      </c>
      <c r="G503" s="45">
        <v>165159.24</v>
      </c>
      <c r="H503" s="35">
        <v>45297</v>
      </c>
      <c r="I503" s="2">
        <f t="shared" si="109"/>
        <v>33972.75</v>
      </c>
      <c r="J503" s="35">
        <v>31743</v>
      </c>
      <c r="K503" s="35">
        <v>52241</v>
      </c>
      <c r="L503" s="35">
        <v>86324</v>
      </c>
      <c r="M503" s="35">
        <v>76724</v>
      </c>
      <c r="N503" s="2">
        <f t="shared" si="105"/>
        <v>446163.99</v>
      </c>
      <c r="O503" s="4">
        <f t="shared" si="106"/>
        <v>200713</v>
      </c>
      <c r="P503" s="35">
        <v>145</v>
      </c>
      <c r="Q503" s="35">
        <v>112</v>
      </c>
      <c r="R503" s="4">
        <f t="shared" si="108"/>
        <v>22574</v>
      </c>
      <c r="S503" s="6">
        <f t="shared" si="104"/>
        <v>29308.582900000001</v>
      </c>
      <c r="T503" s="43">
        <v>11010616</v>
      </c>
      <c r="U503" s="6">
        <f t="shared" si="110"/>
        <v>11010.616</v>
      </c>
      <c r="V503" s="6">
        <f t="shared" si="111"/>
        <v>18297.966899999999</v>
      </c>
      <c r="W503" s="4">
        <f t="shared" si="98"/>
        <v>365959</v>
      </c>
      <c r="X503" s="20">
        <f t="shared" si="99"/>
        <v>589246</v>
      </c>
      <c r="Y503" s="21">
        <v>0</v>
      </c>
      <c r="Z503" s="19">
        <v>0</v>
      </c>
      <c r="AA503" s="4">
        <f t="shared" si="100"/>
        <v>589246</v>
      </c>
      <c r="AB503" s="21"/>
      <c r="AC503" s="21"/>
      <c r="AD503" s="21">
        <v>0</v>
      </c>
      <c r="AE503" s="21"/>
      <c r="AF503" s="21"/>
      <c r="AG503" s="26">
        <v>0</v>
      </c>
      <c r="AH503" s="26"/>
      <c r="AI503" s="26"/>
      <c r="AJ503" s="50">
        <f t="shared" si="107"/>
        <v>589246</v>
      </c>
      <c r="AK503" s="52" t="str">
        <f t="shared" si="101"/>
        <v xml:space="preserve"> </v>
      </c>
      <c r="AL503" s="52" t="str">
        <f t="shared" si="102"/>
        <v xml:space="preserve"> </v>
      </c>
    </row>
    <row r="504" spans="1:38" ht="15.95" customHeight="1">
      <c r="A504" s="34" t="s">
        <v>179</v>
      </c>
      <c r="B504" s="34" t="s">
        <v>787</v>
      </c>
      <c r="C504" s="34" t="s">
        <v>10</v>
      </c>
      <c r="D504" s="34" t="s">
        <v>796</v>
      </c>
      <c r="E504" s="18">
        <v>569.55999999999995</v>
      </c>
      <c r="F504" s="2">
        <f t="shared" si="103"/>
        <v>906739.5199999999</v>
      </c>
      <c r="G504" s="45">
        <v>223432.4</v>
      </c>
      <c r="H504" s="35">
        <v>58142</v>
      </c>
      <c r="I504" s="2">
        <f t="shared" si="109"/>
        <v>43606.5</v>
      </c>
      <c r="J504" s="35">
        <v>40662</v>
      </c>
      <c r="K504" s="35">
        <v>66990</v>
      </c>
      <c r="L504" s="35">
        <v>108089</v>
      </c>
      <c r="M504" s="35">
        <v>83260</v>
      </c>
      <c r="N504" s="2">
        <f t="shared" si="105"/>
        <v>566039.9</v>
      </c>
      <c r="O504" s="4">
        <f t="shared" si="106"/>
        <v>340700</v>
      </c>
      <c r="P504" s="35">
        <v>47</v>
      </c>
      <c r="Q504" s="35">
        <v>167</v>
      </c>
      <c r="R504" s="4">
        <f t="shared" si="108"/>
        <v>10910</v>
      </c>
      <c r="S504" s="6">
        <f t="shared" si="104"/>
        <v>41082.362800000003</v>
      </c>
      <c r="T504" s="43">
        <v>14895493</v>
      </c>
      <c r="U504" s="6">
        <f t="shared" si="110"/>
        <v>14895.493</v>
      </c>
      <c r="V504" s="6">
        <f t="shared" si="111"/>
        <v>26186.8698</v>
      </c>
      <c r="W504" s="4">
        <f t="shared" si="98"/>
        <v>523737</v>
      </c>
      <c r="X504" s="20">
        <f t="shared" si="99"/>
        <v>875347</v>
      </c>
      <c r="Y504" s="21">
        <v>0</v>
      </c>
      <c r="Z504" s="19">
        <v>0</v>
      </c>
      <c r="AA504" s="4">
        <f t="shared" si="100"/>
        <v>875347</v>
      </c>
      <c r="AB504" s="21"/>
      <c r="AC504" s="21"/>
      <c r="AD504" s="21">
        <v>0</v>
      </c>
      <c r="AE504" s="21"/>
      <c r="AF504" s="21"/>
      <c r="AG504" s="26">
        <v>0</v>
      </c>
      <c r="AH504" s="26"/>
      <c r="AI504" s="26"/>
      <c r="AJ504" s="50">
        <f t="shared" si="107"/>
        <v>875347</v>
      </c>
      <c r="AK504" s="52" t="str">
        <f t="shared" si="101"/>
        <v xml:space="preserve"> </v>
      </c>
      <c r="AL504" s="52" t="str">
        <f t="shared" si="102"/>
        <v xml:space="preserve"> </v>
      </c>
    </row>
    <row r="505" spans="1:38" ht="15.95" customHeight="1">
      <c r="A505" s="34" t="s">
        <v>144</v>
      </c>
      <c r="B505" s="34" t="s">
        <v>797</v>
      </c>
      <c r="C505" s="34" t="s">
        <v>29</v>
      </c>
      <c r="D505" s="34" t="s">
        <v>798</v>
      </c>
      <c r="E505" s="18">
        <v>645.97</v>
      </c>
      <c r="F505" s="2">
        <f t="shared" si="103"/>
        <v>1028384.24</v>
      </c>
      <c r="G505" s="45">
        <v>136814.94</v>
      </c>
      <c r="H505" s="35">
        <v>36698</v>
      </c>
      <c r="I505" s="2">
        <f t="shared" si="109"/>
        <v>27523.5</v>
      </c>
      <c r="J505" s="35">
        <v>48532</v>
      </c>
      <c r="K505" s="35">
        <v>39614</v>
      </c>
      <c r="L505" s="35">
        <v>159324</v>
      </c>
      <c r="M505" s="35">
        <v>72948</v>
      </c>
      <c r="N505" s="2">
        <f t="shared" si="105"/>
        <v>484756.44</v>
      </c>
      <c r="O505" s="4">
        <f t="shared" si="106"/>
        <v>543628</v>
      </c>
      <c r="P505" s="35">
        <v>46</v>
      </c>
      <c r="Q505" s="35">
        <v>167</v>
      </c>
      <c r="R505" s="4">
        <f t="shared" si="108"/>
        <v>10678</v>
      </c>
      <c r="S505" s="6">
        <f t="shared" si="104"/>
        <v>46593.816099999996</v>
      </c>
      <c r="T505" s="43">
        <v>8168056</v>
      </c>
      <c r="U505" s="6">
        <f t="shared" si="110"/>
        <v>8168.0559999999996</v>
      </c>
      <c r="V505" s="6">
        <f t="shared" si="111"/>
        <v>38425.7601</v>
      </c>
      <c r="W505" s="4">
        <f t="shared" si="98"/>
        <v>768515</v>
      </c>
      <c r="X505" s="20">
        <f t="shared" si="99"/>
        <v>1322821</v>
      </c>
      <c r="Y505" s="21">
        <v>0</v>
      </c>
      <c r="Z505" s="19">
        <v>0</v>
      </c>
      <c r="AA505" s="4">
        <f t="shared" si="100"/>
        <v>1322821</v>
      </c>
      <c r="AB505" s="21"/>
      <c r="AC505" s="21"/>
      <c r="AD505" s="21">
        <v>0</v>
      </c>
      <c r="AE505" s="21"/>
      <c r="AF505" s="21"/>
      <c r="AG505" s="26">
        <v>0</v>
      </c>
      <c r="AH505" s="26"/>
      <c r="AI505" s="26"/>
      <c r="AJ505" s="50">
        <f t="shared" si="107"/>
        <v>1322821</v>
      </c>
      <c r="AK505" s="52" t="str">
        <f t="shared" si="101"/>
        <v xml:space="preserve"> </v>
      </c>
      <c r="AL505" s="52" t="str">
        <f t="shared" si="102"/>
        <v xml:space="preserve"> </v>
      </c>
    </row>
    <row r="506" spans="1:38" ht="15.95" customHeight="1">
      <c r="A506" s="34" t="s">
        <v>144</v>
      </c>
      <c r="B506" s="34" t="s">
        <v>797</v>
      </c>
      <c r="C506" s="34" t="s">
        <v>93</v>
      </c>
      <c r="D506" s="34" t="s">
        <v>799</v>
      </c>
      <c r="E506" s="18">
        <v>152.24</v>
      </c>
      <c r="F506" s="2">
        <f t="shared" si="103"/>
        <v>242366.08000000002</v>
      </c>
      <c r="G506" s="45">
        <v>73924.08</v>
      </c>
      <c r="H506" s="35">
        <v>8659</v>
      </c>
      <c r="I506" s="2">
        <f t="shared" si="109"/>
        <v>6494.25</v>
      </c>
      <c r="J506" s="35">
        <v>11384</v>
      </c>
      <c r="K506" s="35">
        <v>9344</v>
      </c>
      <c r="L506" s="35">
        <v>63727</v>
      </c>
      <c r="M506" s="35">
        <v>37836</v>
      </c>
      <c r="N506" s="2">
        <f t="shared" si="105"/>
        <v>202709.33000000002</v>
      </c>
      <c r="O506" s="4">
        <f t="shared" si="106"/>
        <v>39657</v>
      </c>
      <c r="P506" s="35">
        <v>19</v>
      </c>
      <c r="Q506" s="35">
        <v>167</v>
      </c>
      <c r="R506" s="4">
        <f t="shared" si="108"/>
        <v>4410</v>
      </c>
      <c r="S506" s="6">
        <f t="shared" si="104"/>
        <v>10981.0712</v>
      </c>
      <c r="T506" s="43">
        <v>4532439</v>
      </c>
      <c r="U506" s="6">
        <f t="shared" si="110"/>
        <v>4532.4390000000003</v>
      </c>
      <c r="V506" s="6">
        <f t="shared" si="111"/>
        <v>6448.6322</v>
      </c>
      <c r="W506" s="4">
        <f t="shared" si="98"/>
        <v>128973</v>
      </c>
      <c r="X506" s="20">
        <f t="shared" si="99"/>
        <v>173040</v>
      </c>
      <c r="Y506" s="21">
        <v>0</v>
      </c>
      <c r="Z506" s="19">
        <v>0</v>
      </c>
      <c r="AA506" s="4">
        <f t="shared" si="100"/>
        <v>173040</v>
      </c>
      <c r="AB506" s="21"/>
      <c r="AC506" s="21"/>
      <c r="AD506" s="21">
        <v>0</v>
      </c>
      <c r="AE506" s="21"/>
      <c r="AF506" s="21"/>
      <c r="AG506" s="26">
        <v>0</v>
      </c>
      <c r="AH506" s="26"/>
      <c r="AI506" s="26"/>
      <c r="AJ506" s="50">
        <f t="shared" si="107"/>
        <v>173040</v>
      </c>
      <c r="AK506" s="52" t="str">
        <f t="shared" si="101"/>
        <v xml:space="preserve"> </v>
      </c>
      <c r="AL506" s="52" t="str">
        <f t="shared" si="102"/>
        <v xml:space="preserve"> </v>
      </c>
    </row>
    <row r="507" spans="1:38" ht="15.95" customHeight="1">
      <c r="A507" s="34" t="s">
        <v>144</v>
      </c>
      <c r="B507" s="34" t="s">
        <v>797</v>
      </c>
      <c r="C507" s="34" t="s">
        <v>151</v>
      </c>
      <c r="D507" s="34" t="s">
        <v>800</v>
      </c>
      <c r="E507" s="18">
        <v>1424.48</v>
      </c>
      <c r="F507" s="2">
        <f t="shared" si="103"/>
        <v>2267772.16</v>
      </c>
      <c r="G507" s="45">
        <v>310908.86</v>
      </c>
      <c r="H507" s="35">
        <v>95572</v>
      </c>
      <c r="I507" s="2">
        <f t="shared" si="109"/>
        <v>71679</v>
      </c>
      <c r="J507" s="35">
        <v>126699</v>
      </c>
      <c r="K507" s="35">
        <v>102917</v>
      </c>
      <c r="L507" s="35">
        <v>461591</v>
      </c>
      <c r="M507" s="35">
        <v>89182</v>
      </c>
      <c r="N507" s="2">
        <f t="shared" si="105"/>
        <v>1162976.8599999999</v>
      </c>
      <c r="O507" s="4">
        <f t="shared" si="106"/>
        <v>1104795</v>
      </c>
      <c r="P507" s="35">
        <v>126</v>
      </c>
      <c r="Q507" s="35">
        <v>128</v>
      </c>
      <c r="R507" s="4">
        <f t="shared" si="108"/>
        <v>22418</v>
      </c>
      <c r="S507" s="6">
        <f t="shared" si="104"/>
        <v>102747.7424</v>
      </c>
      <c r="T507" s="43">
        <v>18854388</v>
      </c>
      <c r="U507" s="6">
        <f t="shared" si="110"/>
        <v>18854.387999999999</v>
      </c>
      <c r="V507" s="6">
        <f t="shared" si="111"/>
        <v>83893.354400000011</v>
      </c>
      <c r="W507" s="4">
        <f t="shared" si="98"/>
        <v>1677867</v>
      </c>
      <c r="X507" s="20">
        <f t="shared" si="99"/>
        <v>2805080</v>
      </c>
      <c r="Y507" s="21">
        <v>0</v>
      </c>
      <c r="Z507" s="19">
        <v>0</v>
      </c>
      <c r="AA507" s="4">
        <f t="shared" si="100"/>
        <v>2805080</v>
      </c>
      <c r="AB507" s="21"/>
      <c r="AC507" s="21"/>
      <c r="AD507" s="21">
        <v>0</v>
      </c>
      <c r="AE507" s="21"/>
      <c r="AF507" s="21"/>
      <c r="AG507" s="26">
        <v>0</v>
      </c>
      <c r="AH507" s="26"/>
      <c r="AI507" s="26"/>
      <c r="AJ507" s="50">
        <f t="shared" si="107"/>
        <v>2805080</v>
      </c>
      <c r="AK507" s="52" t="str">
        <f t="shared" si="101"/>
        <v xml:space="preserve"> </v>
      </c>
      <c r="AL507" s="52" t="str">
        <f t="shared" si="102"/>
        <v xml:space="preserve"> </v>
      </c>
    </row>
    <row r="508" spans="1:38" ht="15.95" customHeight="1">
      <c r="A508" s="34" t="s">
        <v>144</v>
      </c>
      <c r="B508" s="34" t="s">
        <v>797</v>
      </c>
      <c r="C508" s="34" t="s">
        <v>152</v>
      </c>
      <c r="D508" s="34" t="s">
        <v>801</v>
      </c>
      <c r="E508" s="18">
        <v>472.35</v>
      </c>
      <c r="F508" s="2">
        <f t="shared" si="103"/>
        <v>751981.20000000007</v>
      </c>
      <c r="G508" s="45">
        <v>106424.66</v>
      </c>
      <c r="H508" s="35">
        <v>28398</v>
      </c>
      <c r="I508" s="2">
        <f t="shared" si="109"/>
        <v>21298.5</v>
      </c>
      <c r="J508" s="35">
        <v>37641</v>
      </c>
      <c r="K508" s="35">
        <v>30566</v>
      </c>
      <c r="L508" s="35">
        <v>122307</v>
      </c>
      <c r="M508" s="35">
        <v>49649</v>
      </c>
      <c r="N508" s="2">
        <f t="shared" si="105"/>
        <v>367886.16000000003</v>
      </c>
      <c r="O508" s="4">
        <f t="shared" si="106"/>
        <v>384095</v>
      </c>
      <c r="P508" s="35">
        <v>101</v>
      </c>
      <c r="Q508" s="35">
        <v>132</v>
      </c>
      <c r="R508" s="4">
        <f t="shared" si="108"/>
        <v>18531</v>
      </c>
      <c r="S508" s="6">
        <f t="shared" si="104"/>
        <v>34070.605499999998</v>
      </c>
      <c r="T508" s="43">
        <v>6316291</v>
      </c>
      <c r="U508" s="6">
        <f t="shared" si="110"/>
        <v>6316.2910000000002</v>
      </c>
      <c r="V508" s="6">
        <f t="shared" si="111"/>
        <v>27754.314499999997</v>
      </c>
      <c r="W508" s="4">
        <f t="shared" si="98"/>
        <v>555086</v>
      </c>
      <c r="X508" s="20">
        <f t="shared" si="99"/>
        <v>957712</v>
      </c>
      <c r="Y508" s="21">
        <v>0</v>
      </c>
      <c r="Z508" s="19">
        <v>0</v>
      </c>
      <c r="AA508" s="4">
        <f t="shared" si="100"/>
        <v>957712</v>
      </c>
      <c r="AB508" s="21"/>
      <c r="AC508" s="21"/>
      <c r="AD508" s="21">
        <v>0</v>
      </c>
      <c r="AE508" s="21"/>
      <c r="AF508" s="21"/>
      <c r="AG508" s="26">
        <v>0</v>
      </c>
      <c r="AH508" s="26"/>
      <c r="AI508" s="26"/>
      <c r="AJ508" s="50">
        <f t="shared" si="107"/>
        <v>957712</v>
      </c>
      <c r="AK508" s="52" t="str">
        <f t="shared" si="101"/>
        <v xml:space="preserve"> </v>
      </c>
      <c r="AL508" s="52" t="str">
        <f t="shared" si="102"/>
        <v xml:space="preserve"> </v>
      </c>
    </row>
    <row r="509" spans="1:38" ht="15.95" customHeight="1">
      <c r="A509" s="34" t="s">
        <v>183</v>
      </c>
      <c r="B509" s="34" t="s">
        <v>802</v>
      </c>
      <c r="C509" s="34" t="s">
        <v>212</v>
      </c>
      <c r="D509" s="34" t="s">
        <v>803</v>
      </c>
      <c r="E509" s="18">
        <v>551.69000000000005</v>
      </c>
      <c r="F509" s="2">
        <f t="shared" si="103"/>
        <v>878290.4800000001</v>
      </c>
      <c r="G509" s="45">
        <v>225520.94</v>
      </c>
      <c r="H509" s="35">
        <v>64095</v>
      </c>
      <c r="I509" s="2">
        <f t="shared" si="109"/>
        <v>48071.25</v>
      </c>
      <c r="J509" s="35">
        <v>46924</v>
      </c>
      <c r="K509" s="35">
        <v>0</v>
      </c>
      <c r="L509" s="35">
        <v>0</v>
      </c>
      <c r="M509" s="35">
        <v>117663</v>
      </c>
      <c r="N509" s="2">
        <f t="shared" si="105"/>
        <v>438179.19</v>
      </c>
      <c r="O509" s="4">
        <f t="shared" si="106"/>
        <v>440111</v>
      </c>
      <c r="P509" s="35">
        <v>281</v>
      </c>
      <c r="Q509" s="35">
        <v>55</v>
      </c>
      <c r="R509" s="4">
        <f t="shared" si="108"/>
        <v>21482</v>
      </c>
      <c r="S509" s="6">
        <f t="shared" si="104"/>
        <v>39793.399700000002</v>
      </c>
      <c r="T509" s="43">
        <v>14026929</v>
      </c>
      <c r="U509" s="6">
        <f t="shared" si="110"/>
        <v>14026.929</v>
      </c>
      <c r="V509" s="6">
        <f t="shared" si="111"/>
        <v>25766.470700000002</v>
      </c>
      <c r="W509" s="4">
        <f t="shared" si="98"/>
        <v>515329</v>
      </c>
      <c r="X509" s="20">
        <f t="shared" si="99"/>
        <v>976922</v>
      </c>
      <c r="Y509" s="21">
        <v>0</v>
      </c>
      <c r="Z509" s="19">
        <v>0</v>
      </c>
      <c r="AA509" s="4">
        <f t="shared" si="100"/>
        <v>976922</v>
      </c>
      <c r="AB509" s="21"/>
      <c r="AC509" s="21"/>
      <c r="AD509" s="21">
        <v>0</v>
      </c>
      <c r="AE509" s="21"/>
      <c r="AF509" s="21"/>
      <c r="AG509" s="26">
        <v>0</v>
      </c>
      <c r="AH509" s="26"/>
      <c r="AI509" s="26"/>
      <c r="AJ509" s="50">
        <f t="shared" si="107"/>
        <v>976922</v>
      </c>
      <c r="AK509" s="52" t="str">
        <f t="shared" si="101"/>
        <v xml:space="preserve"> </v>
      </c>
      <c r="AL509" s="52" t="str">
        <f t="shared" si="102"/>
        <v xml:space="preserve"> </v>
      </c>
    </row>
    <row r="510" spans="1:38" ht="15.95" customHeight="1">
      <c r="A510" s="34" t="s">
        <v>183</v>
      </c>
      <c r="B510" s="34" t="s">
        <v>802</v>
      </c>
      <c r="C510" s="34" t="s">
        <v>925</v>
      </c>
      <c r="D510" s="34" t="s">
        <v>926</v>
      </c>
      <c r="E510" s="18">
        <v>448.59</v>
      </c>
      <c r="F510" s="2">
        <f t="shared" si="103"/>
        <v>714155.27999999991</v>
      </c>
      <c r="G510" s="45">
        <v>0</v>
      </c>
      <c r="H510" s="35">
        <v>0</v>
      </c>
      <c r="I510" s="2">
        <f t="shared" si="109"/>
        <v>0</v>
      </c>
      <c r="J510" s="36">
        <v>0</v>
      </c>
      <c r="K510" s="36">
        <v>0</v>
      </c>
      <c r="L510" s="35">
        <v>0</v>
      </c>
      <c r="M510" s="35">
        <v>0</v>
      </c>
      <c r="N510" s="2">
        <f t="shared" si="105"/>
        <v>0</v>
      </c>
      <c r="O510" s="4">
        <f t="shared" si="106"/>
        <v>714155</v>
      </c>
      <c r="P510" s="35">
        <v>0</v>
      </c>
      <c r="Q510" s="35">
        <v>0</v>
      </c>
      <c r="R510" s="4">
        <f t="shared" si="108"/>
        <v>0</v>
      </c>
      <c r="S510" s="6">
        <f t="shared" si="104"/>
        <v>32356.796699999999</v>
      </c>
      <c r="T510" s="43">
        <v>0</v>
      </c>
      <c r="U510" s="6">
        <f t="shared" si="110"/>
        <v>0</v>
      </c>
      <c r="V510" s="6">
        <f t="shared" si="111"/>
        <v>32356.796699999999</v>
      </c>
      <c r="W510" s="4">
        <f t="shared" si="98"/>
        <v>647136</v>
      </c>
      <c r="X510" s="20">
        <f t="shared" si="99"/>
        <v>1361291</v>
      </c>
      <c r="Y510" s="21">
        <v>0</v>
      </c>
      <c r="Z510" s="19">
        <v>0</v>
      </c>
      <c r="AA510" s="4">
        <f t="shared" si="100"/>
        <v>1361291</v>
      </c>
      <c r="AB510" s="21"/>
      <c r="AC510" s="21"/>
      <c r="AD510" s="21">
        <v>0</v>
      </c>
      <c r="AE510" s="21"/>
      <c r="AF510" s="21"/>
      <c r="AG510" s="26">
        <v>0</v>
      </c>
      <c r="AH510" s="26"/>
      <c r="AI510" s="26"/>
      <c r="AJ510" s="50">
        <f t="shared" si="107"/>
        <v>1361291</v>
      </c>
      <c r="AK510" s="52" t="str">
        <f t="shared" si="101"/>
        <v xml:space="preserve"> </v>
      </c>
      <c r="AL510" s="52" t="str">
        <f t="shared" si="102"/>
        <v xml:space="preserve"> </v>
      </c>
    </row>
    <row r="511" spans="1:38" ht="15.95" customHeight="1">
      <c r="A511" s="34" t="s">
        <v>183</v>
      </c>
      <c r="B511" s="34" t="s">
        <v>802</v>
      </c>
      <c r="C511" s="34" t="s">
        <v>889</v>
      </c>
      <c r="D511" s="34" t="s">
        <v>927</v>
      </c>
      <c r="E511" s="18">
        <v>515.54</v>
      </c>
      <c r="F511" s="2">
        <f t="shared" si="103"/>
        <v>820739.67999999993</v>
      </c>
      <c r="G511" s="45">
        <v>0</v>
      </c>
      <c r="H511" s="35">
        <v>0</v>
      </c>
      <c r="I511" s="2">
        <f t="shared" si="109"/>
        <v>0</v>
      </c>
      <c r="J511" s="36">
        <v>0</v>
      </c>
      <c r="K511" s="36">
        <v>0</v>
      </c>
      <c r="L511" s="35">
        <v>0</v>
      </c>
      <c r="M511" s="35">
        <v>0</v>
      </c>
      <c r="N511" s="2">
        <f t="shared" si="105"/>
        <v>0</v>
      </c>
      <c r="O511" s="4">
        <f t="shared" si="106"/>
        <v>820740</v>
      </c>
      <c r="P511" s="35">
        <v>296</v>
      </c>
      <c r="Q511" s="35">
        <v>33</v>
      </c>
      <c r="R511" s="4">
        <f t="shared" si="108"/>
        <v>13578</v>
      </c>
      <c r="S511" s="6">
        <f t="shared" si="104"/>
        <v>37185.900199999996</v>
      </c>
      <c r="T511" s="43">
        <v>0</v>
      </c>
      <c r="U511" s="6">
        <f t="shared" si="110"/>
        <v>0</v>
      </c>
      <c r="V511" s="6">
        <f t="shared" si="111"/>
        <v>37185.900199999996</v>
      </c>
      <c r="W511" s="4">
        <f t="shared" si="98"/>
        <v>743718</v>
      </c>
      <c r="X511" s="20">
        <f t="shared" si="99"/>
        <v>1578036</v>
      </c>
      <c r="Y511" s="21">
        <v>0</v>
      </c>
      <c r="Z511" s="19">
        <v>0</v>
      </c>
      <c r="AA511" s="4">
        <f t="shared" si="100"/>
        <v>1578036</v>
      </c>
      <c r="AB511" s="21"/>
      <c r="AC511" s="21"/>
      <c r="AD511" s="21">
        <v>0</v>
      </c>
      <c r="AE511" s="21"/>
      <c r="AF511" s="21"/>
      <c r="AG511" s="26">
        <v>0</v>
      </c>
      <c r="AH511" s="26"/>
      <c r="AI511" s="26"/>
      <c r="AJ511" s="50">
        <f t="shared" si="107"/>
        <v>1578036</v>
      </c>
      <c r="AK511" s="52" t="str">
        <f t="shared" si="101"/>
        <v xml:space="preserve"> </v>
      </c>
      <c r="AL511" s="52" t="str">
        <f t="shared" si="102"/>
        <v xml:space="preserve"> </v>
      </c>
    </row>
    <row r="512" spans="1:38" ht="15.95" customHeight="1">
      <c r="A512" s="34" t="s">
        <v>183</v>
      </c>
      <c r="B512" s="34" t="s">
        <v>802</v>
      </c>
      <c r="C512" s="34" t="s">
        <v>928</v>
      </c>
      <c r="D512" s="34" t="s">
        <v>929</v>
      </c>
      <c r="E512" s="18">
        <v>847.84</v>
      </c>
      <c r="F512" s="2">
        <f t="shared" si="103"/>
        <v>1349761.28</v>
      </c>
      <c r="G512" s="45">
        <v>0</v>
      </c>
      <c r="H512" s="35">
        <v>0</v>
      </c>
      <c r="I512" s="2">
        <f t="shared" si="109"/>
        <v>0</v>
      </c>
      <c r="J512" s="36">
        <v>0</v>
      </c>
      <c r="K512" s="36">
        <v>0</v>
      </c>
      <c r="L512" s="35">
        <v>0</v>
      </c>
      <c r="M512" s="35">
        <v>0</v>
      </c>
      <c r="N512" s="2">
        <f t="shared" si="105"/>
        <v>0</v>
      </c>
      <c r="O512" s="4">
        <f t="shared" si="106"/>
        <v>1349761</v>
      </c>
      <c r="P512" s="35">
        <v>443</v>
      </c>
      <c r="Q512" s="35">
        <v>33</v>
      </c>
      <c r="R512" s="4">
        <f t="shared" si="108"/>
        <v>20320</v>
      </c>
      <c r="S512" s="6">
        <f t="shared" si="104"/>
        <v>61154.699200000003</v>
      </c>
      <c r="T512" s="43">
        <v>0</v>
      </c>
      <c r="U512" s="6">
        <f t="shared" si="110"/>
        <v>0</v>
      </c>
      <c r="V512" s="6">
        <f t="shared" si="111"/>
        <v>61154.699200000003</v>
      </c>
      <c r="W512" s="4">
        <f t="shared" si="98"/>
        <v>1223094</v>
      </c>
      <c r="X512" s="20">
        <f t="shared" si="99"/>
        <v>2593175</v>
      </c>
      <c r="Y512" s="21">
        <v>0</v>
      </c>
      <c r="Z512" s="19">
        <v>0</v>
      </c>
      <c r="AA512" s="4">
        <f t="shared" si="100"/>
        <v>2593175</v>
      </c>
      <c r="AB512" s="21"/>
      <c r="AC512" s="21"/>
      <c r="AD512" s="21">
        <v>0</v>
      </c>
      <c r="AE512" s="21"/>
      <c r="AF512" s="21"/>
      <c r="AG512" s="26">
        <v>0</v>
      </c>
      <c r="AH512" s="26"/>
      <c r="AI512" s="26"/>
      <c r="AJ512" s="50">
        <f t="shared" si="107"/>
        <v>2593175</v>
      </c>
      <c r="AK512" s="52" t="str">
        <f t="shared" si="101"/>
        <v xml:space="preserve"> </v>
      </c>
      <c r="AL512" s="52" t="str">
        <f t="shared" si="102"/>
        <v xml:space="preserve"> </v>
      </c>
    </row>
    <row r="513" spans="1:38" ht="15.95" customHeight="1">
      <c r="A513" s="27" t="s">
        <v>183</v>
      </c>
      <c r="B513" s="27" t="s">
        <v>802</v>
      </c>
      <c r="C513" s="27" t="s">
        <v>930</v>
      </c>
      <c r="D513" s="27" t="s">
        <v>931</v>
      </c>
      <c r="E513" s="18">
        <v>196.16</v>
      </c>
      <c r="F513" s="2">
        <f t="shared" si="103"/>
        <v>312286.71999999997</v>
      </c>
      <c r="G513" s="46">
        <v>0</v>
      </c>
      <c r="H513" s="39">
        <v>0</v>
      </c>
      <c r="I513" s="2">
        <f t="shared" si="109"/>
        <v>0</v>
      </c>
      <c r="J513" s="40">
        <v>0</v>
      </c>
      <c r="K513" s="40">
        <v>0</v>
      </c>
      <c r="L513" s="39">
        <v>0</v>
      </c>
      <c r="M513" s="39">
        <v>0</v>
      </c>
      <c r="N513" s="2">
        <f t="shared" si="105"/>
        <v>0</v>
      </c>
      <c r="O513" s="4">
        <f t="shared" si="106"/>
        <v>312287</v>
      </c>
      <c r="P513" s="39">
        <v>87</v>
      </c>
      <c r="Q513" s="39">
        <v>33</v>
      </c>
      <c r="R513" s="4">
        <f t="shared" si="108"/>
        <v>3991</v>
      </c>
      <c r="S513" s="6">
        <f t="shared" si="104"/>
        <v>14149.0208</v>
      </c>
      <c r="T513" s="44">
        <v>0</v>
      </c>
      <c r="U513" s="6">
        <f t="shared" si="110"/>
        <v>0</v>
      </c>
      <c r="V513" s="6">
        <f t="shared" si="111"/>
        <v>14149.0208</v>
      </c>
      <c r="W513" s="4">
        <f t="shared" si="98"/>
        <v>282980</v>
      </c>
      <c r="X513" s="20">
        <f t="shared" si="99"/>
        <v>599258</v>
      </c>
      <c r="Y513" s="21">
        <v>0</v>
      </c>
      <c r="Z513" s="19">
        <v>0</v>
      </c>
      <c r="AA513" s="4">
        <f t="shared" si="100"/>
        <v>599258</v>
      </c>
      <c r="AB513" s="21"/>
      <c r="AC513" s="21"/>
      <c r="AD513" s="21">
        <v>0</v>
      </c>
      <c r="AE513" s="21"/>
      <c r="AF513" s="21"/>
      <c r="AG513" s="26">
        <v>0</v>
      </c>
      <c r="AH513" s="26"/>
      <c r="AI513" s="26"/>
      <c r="AJ513" s="50">
        <f t="shared" si="107"/>
        <v>599258</v>
      </c>
      <c r="AK513" s="52" t="str">
        <f t="shared" si="101"/>
        <v xml:space="preserve"> </v>
      </c>
      <c r="AL513" s="52" t="str">
        <f t="shared" si="102"/>
        <v xml:space="preserve"> </v>
      </c>
    </row>
    <row r="514" spans="1:38" ht="15.95" customHeight="1">
      <c r="A514" s="27" t="s">
        <v>183</v>
      </c>
      <c r="B514" s="27" t="s">
        <v>802</v>
      </c>
      <c r="C514" s="27" t="s">
        <v>932</v>
      </c>
      <c r="D514" s="27" t="s">
        <v>933</v>
      </c>
      <c r="E514" s="18">
        <v>136.22999999999999</v>
      </c>
      <c r="F514" s="2">
        <f t="shared" si="103"/>
        <v>216878.15999999997</v>
      </c>
      <c r="G514" s="46">
        <v>0</v>
      </c>
      <c r="H514" s="39">
        <v>0</v>
      </c>
      <c r="I514" s="2">
        <f t="shared" si="109"/>
        <v>0</v>
      </c>
      <c r="J514" s="40">
        <v>0</v>
      </c>
      <c r="K514" s="40">
        <v>0</v>
      </c>
      <c r="L514" s="39">
        <v>0</v>
      </c>
      <c r="M514" s="39">
        <v>0</v>
      </c>
      <c r="N514" s="2">
        <f t="shared" si="105"/>
        <v>0</v>
      </c>
      <c r="O514" s="4">
        <f t="shared" si="106"/>
        <v>216878</v>
      </c>
      <c r="P514" s="39">
        <v>84</v>
      </c>
      <c r="Q514" s="39">
        <v>33</v>
      </c>
      <c r="R514" s="4">
        <f t="shared" si="108"/>
        <v>3853</v>
      </c>
      <c r="S514" s="6">
        <f t="shared" si="104"/>
        <v>9826.2698999999993</v>
      </c>
      <c r="T514" s="44">
        <v>0</v>
      </c>
      <c r="U514" s="6">
        <f t="shared" si="110"/>
        <v>0</v>
      </c>
      <c r="V514" s="6">
        <f t="shared" si="111"/>
        <v>9826.2698999999993</v>
      </c>
      <c r="W514" s="4">
        <f t="shared" si="98"/>
        <v>196525</v>
      </c>
      <c r="X514" s="20">
        <f t="shared" si="99"/>
        <v>417256</v>
      </c>
      <c r="Y514" s="21">
        <v>0</v>
      </c>
      <c r="Z514" s="19">
        <v>0</v>
      </c>
      <c r="AA514" s="4">
        <f t="shared" si="100"/>
        <v>417256</v>
      </c>
      <c r="AB514" s="21"/>
      <c r="AC514" s="21"/>
      <c r="AD514" s="21">
        <v>0</v>
      </c>
      <c r="AE514" s="21"/>
      <c r="AF514" s="21"/>
      <c r="AG514" s="26">
        <v>0</v>
      </c>
      <c r="AH514" s="26"/>
      <c r="AI514" s="26"/>
      <c r="AJ514" s="50">
        <f t="shared" si="107"/>
        <v>417256</v>
      </c>
      <c r="AK514" s="52" t="str">
        <f t="shared" si="101"/>
        <v xml:space="preserve"> </v>
      </c>
      <c r="AL514" s="52" t="str">
        <f t="shared" si="102"/>
        <v xml:space="preserve"> </v>
      </c>
    </row>
    <row r="515" spans="1:38" ht="15.95" customHeight="1">
      <c r="A515" s="27" t="s">
        <v>183</v>
      </c>
      <c r="B515" s="27" t="s">
        <v>802</v>
      </c>
      <c r="C515" s="27" t="s">
        <v>934</v>
      </c>
      <c r="D515" s="27" t="s">
        <v>935</v>
      </c>
      <c r="E515" s="18">
        <v>146.36000000000001</v>
      </c>
      <c r="F515" s="2">
        <f t="shared" si="103"/>
        <v>233005.12000000002</v>
      </c>
      <c r="G515" s="46">
        <v>0</v>
      </c>
      <c r="H515" s="39">
        <v>0</v>
      </c>
      <c r="I515" s="2">
        <f t="shared" si="109"/>
        <v>0</v>
      </c>
      <c r="J515" s="40">
        <v>0</v>
      </c>
      <c r="K515" s="40">
        <v>0</v>
      </c>
      <c r="L515" s="39">
        <v>0</v>
      </c>
      <c r="M515" s="39">
        <v>0</v>
      </c>
      <c r="N515" s="2">
        <f t="shared" si="105"/>
        <v>0</v>
      </c>
      <c r="O515" s="4">
        <f t="shared" si="106"/>
        <v>233005</v>
      </c>
      <c r="P515" s="39">
        <v>68</v>
      </c>
      <c r="Q515" s="39">
        <v>33</v>
      </c>
      <c r="R515" s="4">
        <f t="shared" si="108"/>
        <v>3119</v>
      </c>
      <c r="S515" s="6">
        <f t="shared" si="104"/>
        <v>10556.9468</v>
      </c>
      <c r="T515" s="44">
        <v>0</v>
      </c>
      <c r="U515" s="6">
        <f t="shared" si="110"/>
        <v>0</v>
      </c>
      <c r="V515" s="6">
        <f t="shared" si="111"/>
        <v>10556.9468</v>
      </c>
      <c r="W515" s="4">
        <f t="shared" si="98"/>
        <v>211139</v>
      </c>
      <c r="X515" s="20">
        <f t="shared" si="99"/>
        <v>447263</v>
      </c>
      <c r="Y515" s="21">
        <v>0</v>
      </c>
      <c r="Z515" s="19">
        <v>0</v>
      </c>
      <c r="AA515" s="4">
        <f t="shared" si="100"/>
        <v>447263</v>
      </c>
      <c r="AB515" s="21"/>
      <c r="AC515" s="21"/>
      <c r="AD515" s="21">
        <v>0</v>
      </c>
      <c r="AE515" s="21"/>
      <c r="AF515" s="21"/>
      <c r="AG515" s="26">
        <v>0</v>
      </c>
      <c r="AH515" s="26"/>
      <c r="AI515" s="26"/>
      <c r="AJ515" s="50">
        <f t="shared" si="107"/>
        <v>447263</v>
      </c>
      <c r="AK515" s="52" t="str">
        <f t="shared" si="101"/>
        <v xml:space="preserve"> </v>
      </c>
      <c r="AL515" s="52" t="str">
        <f t="shared" si="102"/>
        <v xml:space="preserve"> </v>
      </c>
    </row>
    <row r="516" spans="1:38" ht="15.95" customHeight="1">
      <c r="A516" s="34" t="s">
        <v>183</v>
      </c>
      <c r="B516" s="34" t="s">
        <v>802</v>
      </c>
      <c r="C516" s="34" t="s">
        <v>907</v>
      </c>
      <c r="D516" s="34" t="s">
        <v>936</v>
      </c>
      <c r="E516" s="18">
        <v>455.42</v>
      </c>
      <c r="F516" s="2">
        <f t="shared" si="103"/>
        <v>725028.64</v>
      </c>
      <c r="G516" s="45">
        <v>0</v>
      </c>
      <c r="H516" s="35">
        <v>0</v>
      </c>
      <c r="I516" s="2">
        <f t="shared" si="109"/>
        <v>0</v>
      </c>
      <c r="J516" s="36">
        <v>0</v>
      </c>
      <c r="K516" s="36">
        <v>0</v>
      </c>
      <c r="L516" s="35">
        <v>0</v>
      </c>
      <c r="M516" s="35">
        <v>0</v>
      </c>
      <c r="N516" s="2">
        <f t="shared" si="105"/>
        <v>0</v>
      </c>
      <c r="O516" s="4">
        <f t="shared" si="106"/>
        <v>725029</v>
      </c>
      <c r="P516" s="35">
        <v>0</v>
      </c>
      <c r="Q516" s="35">
        <v>0</v>
      </c>
      <c r="R516" s="4">
        <f t="shared" si="108"/>
        <v>0</v>
      </c>
      <c r="S516" s="6">
        <f t="shared" si="104"/>
        <v>32849.444600000003</v>
      </c>
      <c r="T516" s="43">
        <v>0</v>
      </c>
      <c r="U516" s="6">
        <f t="shared" si="110"/>
        <v>0</v>
      </c>
      <c r="V516" s="6">
        <f t="shared" si="111"/>
        <v>32849.444600000003</v>
      </c>
      <c r="W516" s="4">
        <f t="shared" ref="W516:W551" si="112">IF(V516&gt;0,ROUND(SUM(V516*$W$3),0),0)</f>
        <v>656989</v>
      </c>
      <c r="X516" s="20">
        <f t="shared" ref="X516:X551" si="113">SUM(O516+R516+W516)</f>
        <v>1382018</v>
      </c>
      <c r="Y516" s="21">
        <v>0</v>
      </c>
      <c r="Z516" s="19">
        <v>0</v>
      </c>
      <c r="AA516" s="4">
        <f t="shared" ref="AA516:AA551" si="114">ROUND(X516+Z516,0)</f>
        <v>1382018</v>
      </c>
      <c r="AB516" s="21"/>
      <c r="AC516" s="21"/>
      <c r="AD516" s="21">
        <v>0</v>
      </c>
      <c r="AE516" s="21"/>
      <c r="AF516" s="21"/>
      <c r="AG516" s="26">
        <v>0</v>
      </c>
      <c r="AH516" s="26"/>
      <c r="AI516" s="26"/>
      <c r="AJ516" s="50">
        <f t="shared" si="107"/>
        <v>1382018</v>
      </c>
      <c r="AK516" s="52" t="str">
        <f t="shared" ref="AK516:AK551" si="115">IF(O516&gt;0," ",1)</f>
        <v xml:space="preserve"> </v>
      </c>
      <c r="AL516" s="52" t="str">
        <f t="shared" ref="AL516:AL551" si="116">IF(W516&gt;0," ",1)</f>
        <v xml:space="preserve"> </v>
      </c>
    </row>
    <row r="517" spans="1:38" ht="15.95" customHeight="1">
      <c r="A517" s="34" t="s">
        <v>183</v>
      </c>
      <c r="B517" s="34" t="s">
        <v>802</v>
      </c>
      <c r="C517" s="34" t="s">
        <v>846</v>
      </c>
      <c r="D517" s="34" t="s">
        <v>937</v>
      </c>
      <c r="E517" s="18">
        <v>1640.73</v>
      </c>
      <c r="F517" s="2">
        <f t="shared" ref="F517:F551" si="117">SUM(E517*$F$3)</f>
        <v>2612042.16</v>
      </c>
      <c r="G517" s="45">
        <v>0</v>
      </c>
      <c r="H517" s="35">
        <v>0</v>
      </c>
      <c r="I517" s="2">
        <f t="shared" si="109"/>
        <v>0</v>
      </c>
      <c r="J517" s="36">
        <v>0</v>
      </c>
      <c r="K517" s="36">
        <v>0</v>
      </c>
      <c r="L517" s="35">
        <v>0</v>
      </c>
      <c r="M517" s="35">
        <v>0</v>
      </c>
      <c r="N517" s="2">
        <f t="shared" si="105"/>
        <v>0</v>
      </c>
      <c r="O517" s="4">
        <f t="shared" si="106"/>
        <v>2612042</v>
      </c>
      <c r="P517" s="35">
        <v>0</v>
      </c>
      <c r="Q517" s="35">
        <v>0</v>
      </c>
      <c r="R517" s="4">
        <f t="shared" si="108"/>
        <v>0</v>
      </c>
      <c r="S517" s="6">
        <f t="shared" ref="S517:S551" si="118">ROUND(SUM(E517*$S$3),4)</f>
        <v>118345.85490000001</v>
      </c>
      <c r="T517" s="43">
        <v>0</v>
      </c>
      <c r="U517" s="6">
        <f t="shared" si="110"/>
        <v>0</v>
      </c>
      <c r="V517" s="6">
        <f t="shared" si="111"/>
        <v>118345.85490000001</v>
      </c>
      <c r="W517" s="4">
        <f t="shared" si="112"/>
        <v>2366917</v>
      </c>
      <c r="X517" s="20">
        <f t="shared" si="113"/>
        <v>4978959</v>
      </c>
      <c r="Y517" s="21">
        <v>0</v>
      </c>
      <c r="Z517" s="19">
        <v>0</v>
      </c>
      <c r="AA517" s="4">
        <f t="shared" si="114"/>
        <v>4978959</v>
      </c>
      <c r="AB517" s="21"/>
      <c r="AC517" s="21"/>
      <c r="AD517" s="21">
        <v>0</v>
      </c>
      <c r="AE517" s="21"/>
      <c r="AF517" s="21"/>
      <c r="AG517" s="26">
        <v>0</v>
      </c>
      <c r="AH517" s="26"/>
      <c r="AI517" s="26"/>
      <c r="AJ517" s="50">
        <f t="shared" si="107"/>
        <v>4978959</v>
      </c>
      <c r="AK517" s="52" t="str">
        <f t="shared" si="115"/>
        <v xml:space="preserve"> </v>
      </c>
      <c r="AL517" s="52" t="str">
        <f t="shared" si="116"/>
        <v xml:space="preserve"> </v>
      </c>
    </row>
    <row r="518" spans="1:38" ht="15.95" customHeight="1">
      <c r="A518" s="34" t="s">
        <v>183</v>
      </c>
      <c r="B518" s="34" t="s">
        <v>802</v>
      </c>
      <c r="C518" s="34" t="s">
        <v>909</v>
      </c>
      <c r="D518" s="34" t="s">
        <v>938</v>
      </c>
      <c r="E518" s="18">
        <v>167.28</v>
      </c>
      <c r="F518" s="2">
        <f t="shared" si="117"/>
        <v>266309.76000000001</v>
      </c>
      <c r="G518" s="45">
        <v>0</v>
      </c>
      <c r="H518" s="35">
        <v>0</v>
      </c>
      <c r="I518" s="2">
        <f t="shared" si="109"/>
        <v>0</v>
      </c>
      <c r="J518" s="36">
        <v>0</v>
      </c>
      <c r="K518" s="36">
        <v>0</v>
      </c>
      <c r="L518" s="35">
        <v>0</v>
      </c>
      <c r="M518" s="35">
        <v>0</v>
      </c>
      <c r="N518" s="2">
        <f t="shared" si="105"/>
        <v>0</v>
      </c>
      <c r="O518" s="4">
        <f t="shared" si="106"/>
        <v>266310</v>
      </c>
      <c r="P518" s="35">
        <v>0</v>
      </c>
      <c r="Q518" s="35">
        <v>0</v>
      </c>
      <c r="R518" s="4">
        <f t="shared" si="108"/>
        <v>0</v>
      </c>
      <c r="S518" s="6">
        <f t="shared" si="118"/>
        <v>12065.9064</v>
      </c>
      <c r="T518" s="43">
        <v>0</v>
      </c>
      <c r="U518" s="6">
        <f t="shared" si="110"/>
        <v>0</v>
      </c>
      <c r="V518" s="6">
        <f t="shared" si="111"/>
        <v>12065.9064</v>
      </c>
      <c r="W518" s="4">
        <f t="shared" si="112"/>
        <v>241318</v>
      </c>
      <c r="X518" s="20">
        <f t="shared" si="113"/>
        <v>507628</v>
      </c>
      <c r="Y518" s="21">
        <v>0</v>
      </c>
      <c r="Z518" s="19">
        <v>0</v>
      </c>
      <c r="AA518" s="4">
        <f t="shared" si="114"/>
        <v>507628</v>
      </c>
      <c r="AB518" s="21"/>
      <c r="AC518" s="21"/>
      <c r="AD518" s="21">
        <v>0</v>
      </c>
      <c r="AE518" s="21">
        <v>22336</v>
      </c>
      <c r="AF518" s="21"/>
      <c r="AG518" s="26">
        <v>0</v>
      </c>
      <c r="AH518" s="26"/>
      <c r="AI518" s="26"/>
      <c r="AJ518" s="50">
        <f t="shared" si="107"/>
        <v>485292</v>
      </c>
      <c r="AK518" s="52" t="str">
        <f t="shared" si="115"/>
        <v xml:space="preserve"> </v>
      </c>
      <c r="AL518" s="52" t="str">
        <f t="shared" si="116"/>
        <v xml:space="preserve"> </v>
      </c>
    </row>
    <row r="519" spans="1:38" ht="15.95" customHeight="1">
      <c r="A519" s="27" t="s">
        <v>183</v>
      </c>
      <c r="B519" s="27" t="s">
        <v>802</v>
      </c>
      <c r="C519" s="27" t="s">
        <v>939</v>
      </c>
      <c r="D519" s="27" t="s">
        <v>940</v>
      </c>
      <c r="E519" s="18">
        <v>148.35</v>
      </c>
      <c r="F519" s="2">
        <f t="shared" si="117"/>
        <v>236173.19999999998</v>
      </c>
      <c r="G519" s="46">
        <v>0</v>
      </c>
      <c r="H519" s="39">
        <v>0</v>
      </c>
      <c r="I519" s="2">
        <f t="shared" si="109"/>
        <v>0</v>
      </c>
      <c r="J519" s="40">
        <v>0</v>
      </c>
      <c r="K519" s="40">
        <v>0</v>
      </c>
      <c r="L519" s="39">
        <v>0</v>
      </c>
      <c r="M519" s="39">
        <v>0</v>
      </c>
      <c r="N519" s="2">
        <f t="shared" si="105"/>
        <v>0</v>
      </c>
      <c r="O519" s="4">
        <f t="shared" si="106"/>
        <v>236173</v>
      </c>
      <c r="P519" s="39">
        <v>78</v>
      </c>
      <c r="Q519" s="39">
        <v>33</v>
      </c>
      <c r="R519" s="4">
        <f t="shared" si="108"/>
        <v>3578</v>
      </c>
      <c r="S519" s="6">
        <f t="shared" si="118"/>
        <v>10700.485500000001</v>
      </c>
      <c r="T519" s="44">
        <v>0</v>
      </c>
      <c r="U519" s="6">
        <f t="shared" si="110"/>
        <v>0</v>
      </c>
      <c r="V519" s="6">
        <f t="shared" si="111"/>
        <v>10700.485500000001</v>
      </c>
      <c r="W519" s="4">
        <f t="shared" si="112"/>
        <v>214010</v>
      </c>
      <c r="X519" s="20">
        <f t="shared" si="113"/>
        <v>453761</v>
      </c>
      <c r="Y519" s="21">
        <v>0</v>
      </c>
      <c r="Z519" s="19">
        <v>0</v>
      </c>
      <c r="AA519" s="4">
        <f t="shared" si="114"/>
        <v>453761</v>
      </c>
      <c r="AB519" s="21"/>
      <c r="AC519" s="21"/>
      <c r="AD519" s="21">
        <v>0</v>
      </c>
      <c r="AE519" s="21"/>
      <c r="AF519" s="21"/>
      <c r="AG519" s="26">
        <v>0</v>
      </c>
      <c r="AH519" s="26"/>
      <c r="AI519" s="26"/>
      <c r="AJ519" s="50">
        <f t="shared" si="107"/>
        <v>453761</v>
      </c>
      <c r="AK519" s="52" t="str">
        <f t="shared" si="115"/>
        <v xml:space="preserve"> </v>
      </c>
      <c r="AL519" s="52" t="str">
        <f t="shared" si="116"/>
        <v xml:space="preserve"> </v>
      </c>
    </row>
    <row r="520" spans="1:38" ht="15.95" customHeight="1">
      <c r="A520" s="34" t="s">
        <v>183</v>
      </c>
      <c r="B520" s="34" t="s">
        <v>802</v>
      </c>
      <c r="C520" s="34" t="s">
        <v>51</v>
      </c>
      <c r="D520" s="34" t="s">
        <v>804</v>
      </c>
      <c r="E520" s="18">
        <v>67319.539999999994</v>
      </c>
      <c r="F520" s="2">
        <f t="shared" si="117"/>
        <v>107172707.67999999</v>
      </c>
      <c r="G520" s="45">
        <v>37207119.079999998</v>
      </c>
      <c r="H520" s="35">
        <v>8086394</v>
      </c>
      <c r="I520" s="2">
        <f t="shared" si="109"/>
        <v>6064795.5</v>
      </c>
      <c r="J520" s="35">
        <v>5920528</v>
      </c>
      <c r="K520" s="35">
        <v>42071</v>
      </c>
      <c r="L520" s="35">
        <v>20256034</v>
      </c>
      <c r="M520" s="35">
        <v>9995</v>
      </c>
      <c r="N520" s="2">
        <f t="shared" si="105"/>
        <v>69500542.579999998</v>
      </c>
      <c r="O520" s="4">
        <f t="shared" si="106"/>
        <v>37672165</v>
      </c>
      <c r="P520" s="35">
        <v>14167</v>
      </c>
      <c r="Q520" s="35">
        <v>33</v>
      </c>
      <c r="R520" s="4">
        <f t="shared" si="108"/>
        <v>649840</v>
      </c>
      <c r="S520" s="6">
        <f t="shared" si="118"/>
        <v>4855758.4201999996</v>
      </c>
      <c r="T520" s="43">
        <v>2318160952</v>
      </c>
      <c r="U520" s="6">
        <f t="shared" si="110"/>
        <v>2318160.952</v>
      </c>
      <c r="V520" s="6">
        <f t="shared" si="111"/>
        <v>2537597.4681999995</v>
      </c>
      <c r="W520" s="4">
        <f t="shared" si="112"/>
        <v>50751949</v>
      </c>
      <c r="X520" s="20">
        <f t="shared" si="113"/>
        <v>89073954</v>
      </c>
      <c r="Y520" s="21">
        <v>0</v>
      </c>
      <c r="Z520" s="19">
        <v>0</v>
      </c>
      <c r="AA520" s="4">
        <f t="shared" si="114"/>
        <v>89073954</v>
      </c>
      <c r="AB520" s="21"/>
      <c r="AC520" s="21"/>
      <c r="AD520" s="21">
        <v>0</v>
      </c>
      <c r="AE520" s="21"/>
      <c r="AF520" s="21"/>
      <c r="AG520" s="26">
        <v>0</v>
      </c>
      <c r="AH520" s="26"/>
      <c r="AI520" s="26"/>
      <c r="AJ520" s="50">
        <f t="shared" si="107"/>
        <v>89073954</v>
      </c>
      <c r="AK520" s="52" t="str">
        <f t="shared" si="115"/>
        <v xml:space="preserve"> </v>
      </c>
      <c r="AL520" s="52" t="str">
        <f t="shared" si="116"/>
        <v xml:space="preserve"> </v>
      </c>
    </row>
    <row r="521" spans="1:38" ht="15.95" customHeight="1">
      <c r="A521" s="34" t="s">
        <v>183</v>
      </c>
      <c r="B521" s="34" t="s">
        <v>802</v>
      </c>
      <c r="C521" s="34" t="s">
        <v>190</v>
      </c>
      <c r="D521" s="34" t="s">
        <v>805</v>
      </c>
      <c r="E521" s="18">
        <v>8246.8799999999992</v>
      </c>
      <c r="F521" s="2">
        <f t="shared" si="117"/>
        <v>13129032.959999999</v>
      </c>
      <c r="G521" s="45">
        <v>2546838.71</v>
      </c>
      <c r="H521" s="35">
        <v>1046116</v>
      </c>
      <c r="I521" s="2">
        <f t="shared" si="109"/>
        <v>784587</v>
      </c>
      <c r="J521" s="35">
        <v>765928</v>
      </c>
      <c r="K521" s="35">
        <v>5442</v>
      </c>
      <c r="L521" s="35">
        <v>2611509</v>
      </c>
      <c r="M521" s="35">
        <v>75575</v>
      </c>
      <c r="N521" s="2">
        <f t="shared" si="105"/>
        <v>6789879.71</v>
      </c>
      <c r="O521" s="4">
        <f t="shared" si="106"/>
        <v>6339153</v>
      </c>
      <c r="P521" s="35">
        <v>3486</v>
      </c>
      <c r="Q521" s="35">
        <v>33</v>
      </c>
      <c r="R521" s="4">
        <f t="shared" si="108"/>
        <v>159903</v>
      </c>
      <c r="S521" s="6">
        <f t="shared" si="118"/>
        <v>594847.45440000005</v>
      </c>
      <c r="T521" s="43">
        <v>158230968</v>
      </c>
      <c r="U521" s="6">
        <f t="shared" si="110"/>
        <v>158230.96799999999</v>
      </c>
      <c r="V521" s="6">
        <f t="shared" si="111"/>
        <v>436616.48640000005</v>
      </c>
      <c r="W521" s="4">
        <f t="shared" si="112"/>
        <v>8732330</v>
      </c>
      <c r="X521" s="20">
        <f t="shared" si="113"/>
        <v>15231386</v>
      </c>
      <c r="Y521" s="21">
        <v>0</v>
      </c>
      <c r="Z521" s="19">
        <v>0</v>
      </c>
      <c r="AA521" s="4">
        <f t="shared" si="114"/>
        <v>15231386</v>
      </c>
      <c r="AB521" s="21"/>
      <c r="AC521" s="21"/>
      <c r="AD521" s="21">
        <v>0</v>
      </c>
      <c r="AE521" s="21"/>
      <c r="AF521" s="21"/>
      <c r="AG521" s="26">
        <v>0</v>
      </c>
      <c r="AH521" s="26"/>
      <c r="AI521" s="28"/>
      <c r="AJ521" s="50">
        <f t="shared" si="107"/>
        <v>15231386</v>
      </c>
      <c r="AK521" s="52" t="str">
        <f t="shared" si="115"/>
        <v xml:space="preserve"> </v>
      </c>
      <c r="AL521" s="52" t="str">
        <f t="shared" si="116"/>
        <v xml:space="preserve"> </v>
      </c>
    </row>
    <row r="522" spans="1:38" ht="15.95" customHeight="1">
      <c r="A522" s="34" t="s">
        <v>183</v>
      </c>
      <c r="B522" s="34" t="s">
        <v>802</v>
      </c>
      <c r="C522" s="34" t="s">
        <v>96</v>
      </c>
      <c r="D522" s="34" t="s">
        <v>806</v>
      </c>
      <c r="E522" s="18">
        <v>28823.75</v>
      </c>
      <c r="F522" s="2">
        <f t="shared" si="117"/>
        <v>45887410</v>
      </c>
      <c r="G522" s="45">
        <v>12955196.34</v>
      </c>
      <c r="H522" s="35">
        <v>3571947</v>
      </c>
      <c r="I522" s="2">
        <f t="shared" si="109"/>
        <v>2678960.25</v>
      </c>
      <c r="J522" s="35">
        <v>2615843</v>
      </c>
      <c r="K522" s="35">
        <v>18512</v>
      </c>
      <c r="L522" s="35">
        <v>6615682</v>
      </c>
      <c r="M522" s="35">
        <v>4489</v>
      </c>
      <c r="N522" s="2">
        <f t="shared" ref="N522:N551" si="119">SUM(G522+I522+J522+K522+L522+M522)</f>
        <v>24888682.59</v>
      </c>
      <c r="O522" s="4">
        <f t="shared" ref="O522:O551" si="120">IF(F522&gt;N522,ROUND(SUM(F522-N522),0),0)</f>
        <v>20998727</v>
      </c>
      <c r="P522" s="35">
        <v>11022</v>
      </c>
      <c r="Q522" s="35">
        <v>33</v>
      </c>
      <c r="R522" s="4">
        <f t="shared" si="108"/>
        <v>505579</v>
      </c>
      <c r="S522" s="6">
        <f t="shared" si="118"/>
        <v>2079057.0874999999</v>
      </c>
      <c r="T522" s="43">
        <v>793930051</v>
      </c>
      <c r="U522" s="6">
        <f t="shared" si="110"/>
        <v>793930.05099999998</v>
      </c>
      <c r="V522" s="6">
        <f t="shared" si="111"/>
        <v>1285127.0364999999</v>
      </c>
      <c r="W522" s="4">
        <f t="shared" si="112"/>
        <v>25702541</v>
      </c>
      <c r="X522" s="20">
        <f t="shared" si="113"/>
        <v>47206847</v>
      </c>
      <c r="Y522" s="21">
        <v>0</v>
      </c>
      <c r="Z522" s="19">
        <v>0</v>
      </c>
      <c r="AA522" s="4">
        <f t="shared" si="114"/>
        <v>47206847</v>
      </c>
      <c r="AB522" s="21"/>
      <c r="AC522" s="21"/>
      <c r="AD522" s="21">
        <v>0</v>
      </c>
      <c r="AE522" s="21"/>
      <c r="AF522" s="21"/>
      <c r="AG522" s="26">
        <v>0</v>
      </c>
      <c r="AH522" s="26"/>
      <c r="AI522" s="26"/>
      <c r="AJ522" s="50">
        <f t="shared" si="107"/>
        <v>47206847</v>
      </c>
      <c r="AK522" s="52" t="str">
        <f t="shared" si="115"/>
        <v xml:space="preserve"> </v>
      </c>
      <c r="AL522" s="52" t="str">
        <f t="shared" si="116"/>
        <v xml:space="preserve"> </v>
      </c>
    </row>
    <row r="523" spans="1:38" ht="15.95" customHeight="1">
      <c r="A523" s="34" t="s">
        <v>183</v>
      </c>
      <c r="B523" s="34" t="s">
        <v>802</v>
      </c>
      <c r="C523" s="34" t="s">
        <v>207</v>
      </c>
      <c r="D523" s="34" t="s">
        <v>807</v>
      </c>
      <c r="E523" s="18">
        <v>8767.41</v>
      </c>
      <c r="F523" s="2">
        <f t="shared" si="117"/>
        <v>13957716.720000001</v>
      </c>
      <c r="G523" s="45">
        <v>6101990.96</v>
      </c>
      <c r="H523" s="35">
        <v>1131079</v>
      </c>
      <c r="I523" s="2">
        <f t="shared" si="109"/>
        <v>848309.25</v>
      </c>
      <c r="J523" s="35">
        <v>828284</v>
      </c>
      <c r="K523" s="35">
        <v>5867</v>
      </c>
      <c r="L523" s="35">
        <v>1444466</v>
      </c>
      <c r="M523" s="35">
        <v>46137</v>
      </c>
      <c r="N523" s="2">
        <f t="shared" si="119"/>
        <v>9275054.2100000009</v>
      </c>
      <c r="O523" s="4">
        <f t="shared" si="120"/>
        <v>4682663</v>
      </c>
      <c r="P523" s="35">
        <v>4769</v>
      </c>
      <c r="Q523" s="35">
        <v>33</v>
      </c>
      <c r="R523" s="4">
        <f t="shared" si="108"/>
        <v>218754</v>
      </c>
      <c r="S523" s="6">
        <f t="shared" si="118"/>
        <v>632393.28330000001</v>
      </c>
      <c r="T523" s="43">
        <v>380173252</v>
      </c>
      <c r="U523" s="6">
        <f t="shared" si="110"/>
        <v>380173.25199999998</v>
      </c>
      <c r="V523" s="6">
        <f t="shared" si="111"/>
        <v>252220.03130000003</v>
      </c>
      <c r="W523" s="4">
        <f t="shared" si="112"/>
        <v>5044401</v>
      </c>
      <c r="X523" s="20">
        <f t="shared" si="113"/>
        <v>9945818</v>
      </c>
      <c r="Y523" s="21">
        <v>0</v>
      </c>
      <c r="Z523" s="19">
        <v>0</v>
      </c>
      <c r="AA523" s="4">
        <f t="shared" si="114"/>
        <v>9945818</v>
      </c>
      <c r="AB523" s="21"/>
      <c r="AC523" s="21"/>
      <c r="AD523" s="21">
        <v>0</v>
      </c>
      <c r="AE523" s="21"/>
      <c r="AF523" s="21"/>
      <c r="AG523" s="26">
        <v>0</v>
      </c>
      <c r="AH523" s="26"/>
      <c r="AI523" s="26"/>
      <c r="AJ523" s="50">
        <f t="shared" ref="AJ523:AJ551" si="121">SUM(AA523-AB523-AC523-AD523-AE523-AF523+AG523-AH523+AI523)</f>
        <v>9945818</v>
      </c>
      <c r="AK523" s="52" t="str">
        <f t="shared" si="115"/>
        <v xml:space="preserve"> </v>
      </c>
      <c r="AL523" s="52" t="str">
        <f t="shared" si="116"/>
        <v xml:space="preserve"> </v>
      </c>
    </row>
    <row r="524" spans="1:38" ht="15.95" customHeight="1">
      <c r="A524" s="34" t="s">
        <v>183</v>
      </c>
      <c r="B524" s="34" t="s">
        <v>802</v>
      </c>
      <c r="C524" s="34" t="s">
        <v>222</v>
      </c>
      <c r="D524" s="34" t="s">
        <v>808</v>
      </c>
      <c r="E524" s="18">
        <v>17919</v>
      </c>
      <c r="F524" s="2">
        <f t="shared" si="117"/>
        <v>28527048</v>
      </c>
      <c r="G524" s="45">
        <v>11988729.77</v>
      </c>
      <c r="H524" s="35">
        <v>2204027</v>
      </c>
      <c r="I524" s="2">
        <f t="shared" si="109"/>
        <v>1653020.25</v>
      </c>
      <c r="J524" s="35">
        <v>1613830</v>
      </c>
      <c r="K524" s="35">
        <v>11451</v>
      </c>
      <c r="L524" s="35">
        <v>3764222</v>
      </c>
      <c r="M524" s="35">
        <v>8526</v>
      </c>
      <c r="N524" s="2">
        <f t="shared" si="119"/>
        <v>19039779.02</v>
      </c>
      <c r="O524" s="4">
        <f t="shared" si="120"/>
        <v>9487269</v>
      </c>
      <c r="P524" s="35">
        <v>9387</v>
      </c>
      <c r="Q524" s="35">
        <v>33</v>
      </c>
      <c r="R524" s="4">
        <f t="shared" si="108"/>
        <v>430582</v>
      </c>
      <c r="S524" s="6">
        <f t="shared" si="118"/>
        <v>1292497.47</v>
      </c>
      <c r="T524" s="43">
        <v>730828500</v>
      </c>
      <c r="U524" s="6">
        <f t="shared" si="110"/>
        <v>730828.5</v>
      </c>
      <c r="V524" s="6">
        <f t="shared" si="111"/>
        <v>561668.97</v>
      </c>
      <c r="W524" s="4">
        <f t="shared" si="112"/>
        <v>11233379</v>
      </c>
      <c r="X524" s="20">
        <f t="shared" si="113"/>
        <v>21151230</v>
      </c>
      <c r="Y524" s="21">
        <v>0</v>
      </c>
      <c r="Z524" s="19">
        <v>0</v>
      </c>
      <c r="AA524" s="4">
        <f t="shared" si="114"/>
        <v>21151230</v>
      </c>
      <c r="AB524" s="21"/>
      <c r="AC524" s="21"/>
      <c r="AD524" s="21">
        <v>0</v>
      </c>
      <c r="AE524" s="21"/>
      <c r="AF524" s="21"/>
      <c r="AG524" s="26">
        <v>0</v>
      </c>
      <c r="AH524" s="26"/>
      <c r="AI524" s="26"/>
      <c r="AJ524" s="50">
        <f t="shared" si="121"/>
        <v>21151230</v>
      </c>
      <c r="AK524" s="52" t="str">
        <f t="shared" si="115"/>
        <v xml:space="preserve"> </v>
      </c>
      <c r="AL524" s="52" t="str">
        <f t="shared" si="116"/>
        <v xml:space="preserve"> </v>
      </c>
    </row>
    <row r="525" spans="1:38" ht="15.95" customHeight="1">
      <c r="A525" s="34" t="s">
        <v>183</v>
      </c>
      <c r="B525" s="34" t="s">
        <v>802</v>
      </c>
      <c r="C525" s="34" t="s">
        <v>191</v>
      </c>
      <c r="D525" s="34" t="s">
        <v>809</v>
      </c>
      <c r="E525" s="18">
        <v>3896.5</v>
      </c>
      <c r="F525" s="2">
        <f t="shared" si="117"/>
        <v>6203228</v>
      </c>
      <c r="G525" s="45">
        <v>1244850.3999999999</v>
      </c>
      <c r="H525" s="35">
        <v>523741</v>
      </c>
      <c r="I525" s="2">
        <f t="shared" si="109"/>
        <v>392805.75</v>
      </c>
      <c r="J525" s="35">
        <v>383441</v>
      </c>
      <c r="K525" s="35">
        <v>2727</v>
      </c>
      <c r="L525" s="35">
        <v>874795</v>
      </c>
      <c r="M525" s="35">
        <v>117895</v>
      </c>
      <c r="N525" s="2">
        <f t="shared" si="119"/>
        <v>3016514.15</v>
      </c>
      <c r="O525" s="4">
        <f t="shared" si="120"/>
        <v>3186714</v>
      </c>
      <c r="P525" s="35">
        <v>2453</v>
      </c>
      <c r="Q525" s="35">
        <v>33</v>
      </c>
      <c r="R525" s="4">
        <f t="shared" si="108"/>
        <v>112519</v>
      </c>
      <c r="S525" s="6">
        <f t="shared" si="118"/>
        <v>281054.54499999998</v>
      </c>
      <c r="T525" s="43">
        <v>75850076</v>
      </c>
      <c r="U525" s="6">
        <f t="shared" si="110"/>
        <v>75850.076000000001</v>
      </c>
      <c r="V525" s="6">
        <f t="shared" si="111"/>
        <v>205204.46899999998</v>
      </c>
      <c r="W525" s="4">
        <f t="shared" si="112"/>
        <v>4104089</v>
      </c>
      <c r="X525" s="20">
        <f t="shared" si="113"/>
        <v>7403322</v>
      </c>
      <c r="Y525" s="21">
        <v>0</v>
      </c>
      <c r="Z525" s="19">
        <v>0</v>
      </c>
      <c r="AA525" s="4">
        <f t="shared" si="114"/>
        <v>7403322</v>
      </c>
      <c r="AB525" s="21"/>
      <c r="AC525" s="21"/>
      <c r="AD525" s="21">
        <v>0</v>
      </c>
      <c r="AE525" s="21"/>
      <c r="AF525" s="21"/>
      <c r="AG525" s="26">
        <v>0</v>
      </c>
      <c r="AH525" s="26"/>
      <c r="AI525" s="26"/>
      <c r="AJ525" s="50">
        <f t="shared" si="121"/>
        <v>7403322</v>
      </c>
      <c r="AK525" s="52" t="str">
        <f t="shared" si="115"/>
        <v xml:space="preserve"> </v>
      </c>
      <c r="AL525" s="52" t="str">
        <f t="shared" si="116"/>
        <v xml:space="preserve"> </v>
      </c>
    </row>
    <row r="526" spans="1:38" ht="15.95" customHeight="1">
      <c r="A526" s="34" t="s">
        <v>183</v>
      </c>
      <c r="B526" s="34" t="s">
        <v>802</v>
      </c>
      <c r="C526" s="34" t="s">
        <v>56</v>
      </c>
      <c r="D526" s="34" t="s">
        <v>810</v>
      </c>
      <c r="E526" s="18">
        <v>3793.99</v>
      </c>
      <c r="F526" s="2">
        <f t="shared" si="117"/>
        <v>6040032.0800000001</v>
      </c>
      <c r="G526" s="45">
        <v>1281267.19</v>
      </c>
      <c r="H526" s="35">
        <v>498780</v>
      </c>
      <c r="I526" s="2">
        <f t="shared" si="109"/>
        <v>374085</v>
      </c>
      <c r="J526" s="35">
        <v>365160</v>
      </c>
      <c r="K526" s="35">
        <v>2598</v>
      </c>
      <c r="L526" s="35">
        <v>887357</v>
      </c>
      <c r="M526" s="35">
        <v>107505</v>
      </c>
      <c r="N526" s="2">
        <f t="shared" si="119"/>
        <v>3017972.19</v>
      </c>
      <c r="O526" s="4">
        <f t="shared" si="120"/>
        <v>3022060</v>
      </c>
      <c r="P526" s="35">
        <v>1849</v>
      </c>
      <c r="Q526" s="35">
        <v>33</v>
      </c>
      <c r="R526" s="4">
        <f t="shared" ref="R526:R551" si="122">ROUND(SUM(P526*Q526*1.39),0)</f>
        <v>84814</v>
      </c>
      <c r="S526" s="6">
        <f t="shared" si="118"/>
        <v>273660.4987</v>
      </c>
      <c r="T526" s="43">
        <v>77021532</v>
      </c>
      <c r="U526" s="6">
        <f t="shared" si="110"/>
        <v>77021.532000000007</v>
      </c>
      <c r="V526" s="6">
        <f t="shared" si="111"/>
        <v>196638.96669999999</v>
      </c>
      <c r="W526" s="4">
        <f t="shared" si="112"/>
        <v>3932779</v>
      </c>
      <c r="X526" s="20">
        <f t="shared" si="113"/>
        <v>7039653</v>
      </c>
      <c r="Y526" s="21">
        <v>0</v>
      </c>
      <c r="Z526" s="19">
        <v>0</v>
      </c>
      <c r="AA526" s="4">
        <f t="shared" si="114"/>
        <v>7039653</v>
      </c>
      <c r="AB526" s="21"/>
      <c r="AC526" s="21"/>
      <c r="AD526" s="21">
        <v>0</v>
      </c>
      <c r="AE526" s="21"/>
      <c r="AF526" s="21"/>
      <c r="AG526" s="26">
        <v>0</v>
      </c>
      <c r="AH526" s="26"/>
      <c r="AI526" s="26"/>
      <c r="AJ526" s="50">
        <f t="shared" si="121"/>
        <v>7039653</v>
      </c>
      <c r="AK526" s="52" t="str">
        <f t="shared" si="115"/>
        <v xml:space="preserve"> </v>
      </c>
      <c r="AL526" s="52" t="str">
        <f t="shared" si="116"/>
        <v xml:space="preserve"> </v>
      </c>
    </row>
    <row r="527" spans="1:38" ht="15.95" customHeight="1">
      <c r="A527" s="34" t="s">
        <v>183</v>
      </c>
      <c r="B527" s="34" t="s">
        <v>802</v>
      </c>
      <c r="C527" s="34" t="s">
        <v>29</v>
      </c>
      <c r="D527" s="34" t="s">
        <v>811</v>
      </c>
      <c r="E527" s="18">
        <v>1899.97</v>
      </c>
      <c r="F527" s="2">
        <f t="shared" si="117"/>
        <v>3024752.24</v>
      </c>
      <c r="G527" s="45">
        <v>474114.67</v>
      </c>
      <c r="H527" s="35">
        <v>197156</v>
      </c>
      <c r="I527" s="2">
        <f t="shared" ref="I527:I551" si="123">ROUND(H527*0.75,2)</f>
        <v>147867</v>
      </c>
      <c r="J527" s="35">
        <v>170915</v>
      </c>
      <c r="K527" s="35">
        <v>289632</v>
      </c>
      <c r="L527" s="35">
        <v>533715</v>
      </c>
      <c r="M527" s="35">
        <v>44657</v>
      </c>
      <c r="N527" s="2">
        <f t="shared" si="119"/>
        <v>1660900.67</v>
      </c>
      <c r="O527" s="4">
        <f t="shared" si="120"/>
        <v>1363852</v>
      </c>
      <c r="P527" s="35">
        <v>990</v>
      </c>
      <c r="Q527" s="35">
        <v>33</v>
      </c>
      <c r="R527" s="4">
        <f t="shared" si="122"/>
        <v>45411</v>
      </c>
      <c r="S527" s="6">
        <f t="shared" si="118"/>
        <v>137044.83609999999</v>
      </c>
      <c r="T527" s="43">
        <v>28465701</v>
      </c>
      <c r="U527" s="6">
        <f t="shared" ref="U527:U551" si="124">ROUND(T527/1000,4)</f>
        <v>28465.701000000001</v>
      </c>
      <c r="V527" s="6">
        <f t="shared" ref="V527:V551" si="125">IF(S527-U527&lt;0,0,S527-U527)</f>
        <v>108579.13509999998</v>
      </c>
      <c r="W527" s="4">
        <f t="shared" si="112"/>
        <v>2171583</v>
      </c>
      <c r="X527" s="20">
        <f t="shared" si="113"/>
        <v>3580846</v>
      </c>
      <c r="Y527" s="21">
        <v>0</v>
      </c>
      <c r="Z527" s="19">
        <v>0</v>
      </c>
      <c r="AA527" s="4">
        <f t="shared" si="114"/>
        <v>3580846</v>
      </c>
      <c r="AB527" s="21"/>
      <c r="AC527" s="21"/>
      <c r="AD527" s="21">
        <v>0</v>
      </c>
      <c r="AE527" s="21"/>
      <c r="AF527" s="21"/>
      <c r="AG527" s="26">
        <v>0</v>
      </c>
      <c r="AH527" s="26"/>
      <c r="AI527" s="26"/>
      <c r="AJ527" s="50">
        <f t="shared" si="121"/>
        <v>3580846</v>
      </c>
      <c r="AK527" s="52" t="str">
        <f t="shared" si="115"/>
        <v xml:space="preserve"> </v>
      </c>
      <c r="AL527" s="52" t="str">
        <f t="shared" si="116"/>
        <v xml:space="preserve"> </v>
      </c>
    </row>
    <row r="528" spans="1:38" ht="15.95" customHeight="1">
      <c r="A528" s="34" t="s">
        <v>183</v>
      </c>
      <c r="B528" s="34" t="s">
        <v>802</v>
      </c>
      <c r="C528" s="34" t="s">
        <v>93</v>
      </c>
      <c r="D528" s="34" t="s">
        <v>812</v>
      </c>
      <c r="E528" s="18">
        <v>25500.36</v>
      </c>
      <c r="F528" s="2">
        <f t="shared" si="117"/>
        <v>40596573.119999997</v>
      </c>
      <c r="G528" s="45">
        <v>12279982.149999999</v>
      </c>
      <c r="H528" s="35">
        <v>3068911</v>
      </c>
      <c r="I528" s="2">
        <f t="shared" si="123"/>
        <v>2301683.25</v>
      </c>
      <c r="J528" s="35">
        <v>2247094</v>
      </c>
      <c r="K528" s="35">
        <v>15947</v>
      </c>
      <c r="L528" s="35">
        <v>4765630</v>
      </c>
      <c r="M528" s="35">
        <v>0</v>
      </c>
      <c r="N528" s="2">
        <f t="shared" si="119"/>
        <v>21610336.399999999</v>
      </c>
      <c r="O528" s="4">
        <f t="shared" si="120"/>
        <v>18986237</v>
      </c>
      <c r="P528" s="35">
        <v>9786</v>
      </c>
      <c r="Q528" s="35">
        <v>33</v>
      </c>
      <c r="R528" s="4">
        <f t="shared" si="122"/>
        <v>448884</v>
      </c>
      <c r="S528" s="6">
        <f t="shared" si="118"/>
        <v>1839340.9668000001</v>
      </c>
      <c r="T528" s="43">
        <v>765107922</v>
      </c>
      <c r="U528" s="6">
        <f t="shared" si="124"/>
        <v>765107.92200000002</v>
      </c>
      <c r="V528" s="6">
        <f t="shared" si="125"/>
        <v>1074233.0448</v>
      </c>
      <c r="W528" s="4">
        <f t="shared" si="112"/>
        <v>21484661</v>
      </c>
      <c r="X528" s="20">
        <f t="shared" si="113"/>
        <v>40919782</v>
      </c>
      <c r="Y528" s="21">
        <v>0</v>
      </c>
      <c r="Z528" s="19">
        <v>0</v>
      </c>
      <c r="AA528" s="4">
        <f t="shared" si="114"/>
        <v>40919782</v>
      </c>
      <c r="AB528" s="21"/>
      <c r="AC528" s="21"/>
      <c r="AD528" s="21">
        <v>0</v>
      </c>
      <c r="AE528" s="21"/>
      <c r="AF528" s="21"/>
      <c r="AG528" s="26">
        <v>0</v>
      </c>
      <c r="AH528" s="26"/>
      <c r="AI528" s="26"/>
      <c r="AJ528" s="50">
        <f t="shared" si="121"/>
        <v>40919782</v>
      </c>
      <c r="AK528" s="52" t="str">
        <f t="shared" si="115"/>
        <v xml:space="preserve"> </v>
      </c>
      <c r="AL528" s="52" t="str">
        <f t="shared" si="116"/>
        <v xml:space="preserve"> </v>
      </c>
    </row>
    <row r="529" spans="1:38" ht="15.95" customHeight="1">
      <c r="A529" s="34" t="s">
        <v>183</v>
      </c>
      <c r="B529" s="34" t="s">
        <v>802</v>
      </c>
      <c r="C529" s="34" t="s">
        <v>114</v>
      </c>
      <c r="D529" s="34" t="s">
        <v>813</v>
      </c>
      <c r="E529" s="18">
        <v>1792.24</v>
      </c>
      <c r="F529" s="2">
        <f t="shared" si="117"/>
        <v>2853246.08</v>
      </c>
      <c r="G529" s="45">
        <v>620129.26</v>
      </c>
      <c r="H529" s="35">
        <v>256514</v>
      </c>
      <c r="I529" s="2">
        <f t="shared" si="123"/>
        <v>192385.5</v>
      </c>
      <c r="J529" s="35">
        <v>187818</v>
      </c>
      <c r="K529" s="35">
        <v>1333</v>
      </c>
      <c r="L529" s="35">
        <v>399717</v>
      </c>
      <c r="M529" s="35">
        <v>0</v>
      </c>
      <c r="N529" s="2">
        <f t="shared" si="119"/>
        <v>1401382.76</v>
      </c>
      <c r="O529" s="4">
        <f t="shared" si="120"/>
        <v>1451863</v>
      </c>
      <c r="P529" s="35">
        <v>1140</v>
      </c>
      <c r="Q529" s="35">
        <v>33</v>
      </c>
      <c r="R529" s="4">
        <f t="shared" si="122"/>
        <v>52292</v>
      </c>
      <c r="S529" s="6">
        <f t="shared" si="118"/>
        <v>129274.2712</v>
      </c>
      <c r="T529" s="43">
        <v>38637337</v>
      </c>
      <c r="U529" s="6">
        <f t="shared" si="124"/>
        <v>38637.337</v>
      </c>
      <c r="V529" s="6">
        <f t="shared" si="125"/>
        <v>90636.934200000003</v>
      </c>
      <c r="W529" s="4">
        <f t="shared" si="112"/>
        <v>1812739</v>
      </c>
      <c r="X529" s="20">
        <f t="shared" si="113"/>
        <v>3316894</v>
      </c>
      <c r="Y529" s="21">
        <v>0</v>
      </c>
      <c r="Z529" s="19">
        <v>0</v>
      </c>
      <c r="AA529" s="4">
        <f t="shared" si="114"/>
        <v>3316894</v>
      </c>
      <c r="AB529" s="21"/>
      <c r="AC529" s="21"/>
      <c r="AD529" s="21">
        <v>0</v>
      </c>
      <c r="AE529" s="21"/>
      <c r="AF529" s="21"/>
      <c r="AG529" s="26">
        <v>0</v>
      </c>
      <c r="AH529" s="26"/>
      <c r="AI529" s="26"/>
      <c r="AJ529" s="50">
        <f t="shared" si="121"/>
        <v>3316894</v>
      </c>
      <c r="AK529" s="52" t="str">
        <f t="shared" si="115"/>
        <v xml:space="preserve"> </v>
      </c>
      <c r="AL529" s="52" t="str">
        <f t="shared" si="116"/>
        <v xml:space="preserve"> </v>
      </c>
    </row>
    <row r="530" spans="1:38" ht="15.95" customHeight="1">
      <c r="A530" s="34" t="s">
        <v>183</v>
      </c>
      <c r="B530" s="34" t="s">
        <v>802</v>
      </c>
      <c r="C530" s="34" t="s">
        <v>208</v>
      </c>
      <c r="D530" s="34" t="s">
        <v>814</v>
      </c>
      <c r="E530" s="18">
        <v>13989.63</v>
      </c>
      <c r="F530" s="2">
        <f t="shared" si="117"/>
        <v>22271490.959999997</v>
      </c>
      <c r="G530" s="45">
        <v>7768988.6600000001</v>
      </c>
      <c r="H530" s="35">
        <v>1859268</v>
      </c>
      <c r="I530" s="2">
        <f t="shared" si="123"/>
        <v>1394451</v>
      </c>
      <c r="J530" s="35">
        <v>1361205</v>
      </c>
      <c r="K530" s="35">
        <v>9682</v>
      </c>
      <c r="L530" s="35">
        <v>2623149</v>
      </c>
      <c r="M530" s="35">
        <v>88246</v>
      </c>
      <c r="N530" s="2">
        <f t="shared" si="119"/>
        <v>13245721.66</v>
      </c>
      <c r="O530" s="4">
        <f t="shared" si="120"/>
        <v>9025769</v>
      </c>
      <c r="P530" s="35">
        <v>6978</v>
      </c>
      <c r="Q530" s="35">
        <v>33</v>
      </c>
      <c r="R530" s="4">
        <f t="shared" si="122"/>
        <v>320081</v>
      </c>
      <c r="S530" s="6">
        <f t="shared" si="118"/>
        <v>1009072.0119</v>
      </c>
      <c r="T530" s="43">
        <v>477497686</v>
      </c>
      <c r="U530" s="6">
        <f t="shared" si="124"/>
        <v>477497.68599999999</v>
      </c>
      <c r="V530" s="6">
        <f t="shared" si="125"/>
        <v>531574.32590000005</v>
      </c>
      <c r="W530" s="4">
        <f t="shared" si="112"/>
        <v>10631487</v>
      </c>
      <c r="X530" s="20">
        <f t="shared" si="113"/>
        <v>19977337</v>
      </c>
      <c r="Y530" s="21">
        <v>0</v>
      </c>
      <c r="Z530" s="19">
        <v>0</v>
      </c>
      <c r="AA530" s="4">
        <f t="shared" si="114"/>
        <v>19977337</v>
      </c>
      <c r="AB530" s="21"/>
      <c r="AC530" s="21"/>
      <c r="AD530" s="21">
        <v>0</v>
      </c>
      <c r="AE530" s="21"/>
      <c r="AF530" s="21"/>
      <c r="AG530" s="26">
        <v>0</v>
      </c>
      <c r="AH530" s="26"/>
      <c r="AI530" s="26"/>
      <c r="AJ530" s="50">
        <f t="shared" si="121"/>
        <v>19977337</v>
      </c>
      <c r="AK530" s="52" t="str">
        <f t="shared" si="115"/>
        <v xml:space="preserve"> </v>
      </c>
      <c r="AL530" s="52" t="str">
        <f t="shared" si="116"/>
        <v xml:space="preserve"> </v>
      </c>
    </row>
    <row r="531" spans="1:38" ht="15.95" customHeight="1">
      <c r="A531" s="34" t="s">
        <v>183</v>
      </c>
      <c r="B531" s="34" t="s">
        <v>802</v>
      </c>
      <c r="C531" s="34" t="s">
        <v>197</v>
      </c>
      <c r="D531" s="34" t="s">
        <v>815</v>
      </c>
      <c r="E531" s="18">
        <v>4175.41</v>
      </c>
      <c r="F531" s="2">
        <f t="shared" si="117"/>
        <v>6647252.7199999997</v>
      </c>
      <c r="G531" s="45">
        <v>1220117.92</v>
      </c>
      <c r="H531" s="35">
        <v>501845</v>
      </c>
      <c r="I531" s="2">
        <f t="shared" si="123"/>
        <v>376383.75</v>
      </c>
      <c r="J531" s="35">
        <v>367510</v>
      </c>
      <c r="K531" s="35">
        <v>2602</v>
      </c>
      <c r="L531" s="35">
        <v>841401</v>
      </c>
      <c r="M531" s="35">
        <v>37684</v>
      </c>
      <c r="N531" s="2">
        <f t="shared" si="119"/>
        <v>2845698.67</v>
      </c>
      <c r="O531" s="4">
        <f t="shared" si="120"/>
        <v>3801554</v>
      </c>
      <c r="P531" s="35">
        <v>1498</v>
      </c>
      <c r="Q531" s="35">
        <v>33</v>
      </c>
      <c r="R531" s="4">
        <f t="shared" si="122"/>
        <v>68713</v>
      </c>
      <c r="S531" s="6">
        <f t="shared" si="118"/>
        <v>301172.32329999999</v>
      </c>
      <c r="T531" s="43">
        <v>76019808</v>
      </c>
      <c r="U531" s="6">
        <f t="shared" si="124"/>
        <v>76019.808000000005</v>
      </c>
      <c r="V531" s="6">
        <f t="shared" si="125"/>
        <v>225152.51529999997</v>
      </c>
      <c r="W531" s="4">
        <f t="shared" si="112"/>
        <v>4503050</v>
      </c>
      <c r="X531" s="20">
        <f t="shared" si="113"/>
        <v>8373317</v>
      </c>
      <c r="Y531" s="21">
        <v>0</v>
      </c>
      <c r="Z531" s="19">
        <v>0</v>
      </c>
      <c r="AA531" s="4">
        <f t="shared" si="114"/>
        <v>8373317</v>
      </c>
      <c r="AB531" s="21"/>
      <c r="AC531" s="21"/>
      <c r="AD531" s="21">
        <v>0</v>
      </c>
      <c r="AE531" s="21"/>
      <c r="AF531" s="21"/>
      <c r="AG531" s="26">
        <v>0</v>
      </c>
      <c r="AH531" s="26"/>
      <c r="AI531" s="26"/>
      <c r="AJ531" s="50">
        <f t="shared" si="121"/>
        <v>8373317</v>
      </c>
      <c r="AK531" s="52" t="str">
        <f t="shared" si="115"/>
        <v xml:space="preserve"> </v>
      </c>
      <c r="AL531" s="52" t="str">
        <f t="shared" si="116"/>
        <v xml:space="preserve"> </v>
      </c>
    </row>
    <row r="532" spans="1:38" ht="15.95" customHeight="1">
      <c r="A532" s="34" t="s">
        <v>183</v>
      </c>
      <c r="B532" s="34" t="s">
        <v>802</v>
      </c>
      <c r="C532" s="34" t="s">
        <v>38</v>
      </c>
      <c r="D532" s="34" t="s">
        <v>766</v>
      </c>
      <c r="E532" s="18">
        <v>830.76</v>
      </c>
      <c r="F532" s="2">
        <f t="shared" si="117"/>
        <v>1322569.92</v>
      </c>
      <c r="G532" s="45">
        <v>254484.6</v>
      </c>
      <c r="H532" s="35">
        <v>112970</v>
      </c>
      <c r="I532" s="2">
        <f t="shared" si="123"/>
        <v>84727.5</v>
      </c>
      <c r="J532" s="35">
        <v>82703</v>
      </c>
      <c r="K532" s="35">
        <v>589</v>
      </c>
      <c r="L532" s="35">
        <v>276644</v>
      </c>
      <c r="M532" s="35">
        <v>56400</v>
      </c>
      <c r="N532" s="2">
        <f t="shared" si="119"/>
        <v>755548.1</v>
      </c>
      <c r="O532" s="4">
        <f t="shared" si="120"/>
        <v>567022</v>
      </c>
      <c r="P532" s="35">
        <v>518</v>
      </c>
      <c r="Q532" s="35">
        <v>35</v>
      </c>
      <c r="R532" s="4">
        <f t="shared" si="122"/>
        <v>25201</v>
      </c>
      <c r="S532" s="6">
        <f t="shared" si="118"/>
        <v>59922.718800000002</v>
      </c>
      <c r="T532" s="43">
        <v>15182952</v>
      </c>
      <c r="U532" s="6">
        <f t="shared" si="124"/>
        <v>15182.951999999999</v>
      </c>
      <c r="V532" s="6">
        <f t="shared" si="125"/>
        <v>44739.766800000005</v>
      </c>
      <c r="W532" s="4">
        <f t="shared" si="112"/>
        <v>894795</v>
      </c>
      <c r="X532" s="20">
        <f t="shared" si="113"/>
        <v>1487018</v>
      </c>
      <c r="Y532" s="21">
        <v>0</v>
      </c>
      <c r="Z532" s="19">
        <v>0</v>
      </c>
      <c r="AA532" s="4">
        <f t="shared" si="114"/>
        <v>1487018</v>
      </c>
      <c r="AB532" s="21"/>
      <c r="AC532" s="21"/>
      <c r="AD532" s="21">
        <v>0</v>
      </c>
      <c r="AE532" s="21"/>
      <c r="AF532" s="21"/>
      <c r="AG532" s="26">
        <v>0</v>
      </c>
      <c r="AH532" s="26"/>
      <c r="AI532" s="26"/>
      <c r="AJ532" s="50">
        <f t="shared" si="121"/>
        <v>1487018</v>
      </c>
      <c r="AK532" s="52" t="str">
        <f t="shared" si="115"/>
        <v xml:space="preserve"> </v>
      </c>
      <c r="AL532" s="52" t="str">
        <f t="shared" si="116"/>
        <v xml:space="preserve"> </v>
      </c>
    </row>
    <row r="533" spans="1:38" ht="15.95" customHeight="1">
      <c r="A533" s="34" t="s">
        <v>157</v>
      </c>
      <c r="B533" s="34" t="s">
        <v>816</v>
      </c>
      <c r="C533" s="34" t="s">
        <v>51</v>
      </c>
      <c r="D533" s="34" t="s">
        <v>817</v>
      </c>
      <c r="E533" s="18">
        <v>690.63</v>
      </c>
      <c r="F533" s="2">
        <f t="shared" si="117"/>
        <v>1099482.96</v>
      </c>
      <c r="G533" s="45">
        <v>202527.92</v>
      </c>
      <c r="H533" s="35">
        <v>44976</v>
      </c>
      <c r="I533" s="2">
        <f t="shared" si="123"/>
        <v>33732</v>
      </c>
      <c r="J533" s="35">
        <v>56352</v>
      </c>
      <c r="K533" s="35">
        <v>2057</v>
      </c>
      <c r="L533" s="35">
        <v>181855</v>
      </c>
      <c r="M533" s="35">
        <v>15509</v>
      </c>
      <c r="N533" s="2">
        <f t="shared" si="119"/>
        <v>492032.92000000004</v>
      </c>
      <c r="O533" s="4">
        <f t="shared" si="120"/>
        <v>607450</v>
      </c>
      <c r="P533" s="35">
        <v>366</v>
      </c>
      <c r="Q533" s="35">
        <v>48</v>
      </c>
      <c r="R533" s="4">
        <f t="shared" si="122"/>
        <v>24420</v>
      </c>
      <c r="S533" s="6">
        <f t="shared" si="118"/>
        <v>49815.141900000002</v>
      </c>
      <c r="T533" s="43">
        <v>12524918</v>
      </c>
      <c r="U533" s="6">
        <f t="shared" si="124"/>
        <v>12524.918</v>
      </c>
      <c r="V533" s="6">
        <f t="shared" si="125"/>
        <v>37290.223900000005</v>
      </c>
      <c r="W533" s="4">
        <f t="shared" si="112"/>
        <v>745804</v>
      </c>
      <c r="X533" s="20">
        <f t="shared" si="113"/>
        <v>1377674</v>
      </c>
      <c r="Y533" s="21">
        <v>0</v>
      </c>
      <c r="Z533" s="19">
        <v>0</v>
      </c>
      <c r="AA533" s="4">
        <f t="shared" si="114"/>
        <v>1377674</v>
      </c>
      <c r="AB533" s="21"/>
      <c r="AC533" s="21"/>
      <c r="AD533" s="21">
        <v>0</v>
      </c>
      <c r="AE533" s="21"/>
      <c r="AF533" s="21"/>
      <c r="AG533" s="26">
        <v>0</v>
      </c>
      <c r="AH533" s="26"/>
      <c r="AI533" s="26"/>
      <c r="AJ533" s="50">
        <f t="shared" si="121"/>
        <v>1377674</v>
      </c>
      <c r="AK533" s="52" t="str">
        <f t="shared" si="115"/>
        <v xml:space="preserve"> </v>
      </c>
      <c r="AL533" s="52" t="str">
        <f t="shared" si="116"/>
        <v xml:space="preserve"> </v>
      </c>
    </row>
    <row r="534" spans="1:38" ht="15.95" customHeight="1">
      <c r="A534" s="34" t="s">
        <v>157</v>
      </c>
      <c r="B534" s="34" t="s">
        <v>816</v>
      </c>
      <c r="C534" s="34" t="s">
        <v>237</v>
      </c>
      <c r="D534" s="34" t="s">
        <v>818</v>
      </c>
      <c r="E534" s="18">
        <v>4929.0200000000004</v>
      </c>
      <c r="F534" s="2">
        <f t="shared" si="117"/>
        <v>7846999.8400000008</v>
      </c>
      <c r="G534" s="45">
        <v>1469018.3</v>
      </c>
      <c r="H534" s="35">
        <v>372257</v>
      </c>
      <c r="I534" s="2">
        <f t="shared" si="123"/>
        <v>279192.75</v>
      </c>
      <c r="J534" s="35">
        <v>466646</v>
      </c>
      <c r="K534" s="35">
        <v>16978</v>
      </c>
      <c r="L534" s="35">
        <v>991949</v>
      </c>
      <c r="M534" s="35">
        <v>107691</v>
      </c>
      <c r="N534" s="2">
        <f t="shared" si="119"/>
        <v>3331475.05</v>
      </c>
      <c r="O534" s="4">
        <f t="shared" si="120"/>
        <v>4515525</v>
      </c>
      <c r="P534" s="35">
        <v>2261</v>
      </c>
      <c r="Q534" s="35">
        <v>33</v>
      </c>
      <c r="R534" s="4">
        <f t="shared" si="122"/>
        <v>103712</v>
      </c>
      <c r="S534" s="6">
        <f t="shared" si="118"/>
        <v>355530.21260000003</v>
      </c>
      <c r="T534" s="43">
        <v>90736152</v>
      </c>
      <c r="U534" s="6">
        <f t="shared" si="124"/>
        <v>90736.152000000002</v>
      </c>
      <c r="V534" s="6">
        <f t="shared" si="125"/>
        <v>264794.06060000003</v>
      </c>
      <c r="W534" s="4">
        <f t="shared" si="112"/>
        <v>5295881</v>
      </c>
      <c r="X534" s="20">
        <f t="shared" si="113"/>
        <v>9915118</v>
      </c>
      <c r="Y534" s="21">
        <v>0</v>
      </c>
      <c r="Z534" s="19">
        <v>0</v>
      </c>
      <c r="AA534" s="4">
        <f t="shared" si="114"/>
        <v>9915118</v>
      </c>
      <c r="AB534" s="21"/>
      <c r="AC534" s="21"/>
      <c r="AD534" s="21">
        <v>0</v>
      </c>
      <c r="AE534" s="21"/>
      <c r="AF534" s="21"/>
      <c r="AG534" s="26">
        <v>0</v>
      </c>
      <c r="AH534" s="26"/>
      <c r="AI534" s="26"/>
      <c r="AJ534" s="50">
        <f t="shared" si="121"/>
        <v>9915118</v>
      </c>
      <c r="AK534" s="52" t="str">
        <f t="shared" si="115"/>
        <v xml:space="preserve"> </v>
      </c>
      <c r="AL534" s="52" t="str">
        <f t="shared" si="116"/>
        <v xml:space="preserve"> </v>
      </c>
    </row>
    <row r="535" spans="1:38" ht="15.95" customHeight="1">
      <c r="A535" s="34" t="s">
        <v>157</v>
      </c>
      <c r="B535" s="34" t="s">
        <v>816</v>
      </c>
      <c r="C535" s="34" t="s">
        <v>87</v>
      </c>
      <c r="D535" s="34" t="s">
        <v>819</v>
      </c>
      <c r="E535" s="18">
        <v>3704.84</v>
      </c>
      <c r="F535" s="2">
        <f t="shared" si="117"/>
        <v>5898105.2800000003</v>
      </c>
      <c r="G535" s="45">
        <v>979288.51</v>
      </c>
      <c r="H535" s="35">
        <v>268591</v>
      </c>
      <c r="I535" s="2">
        <f t="shared" si="123"/>
        <v>201443.25</v>
      </c>
      <c r="J535" s="35">
        <v>336688</v>
      </c>
      <c r="K535" s="35">
        <v>12252</v>
      </c>
      <c r="L535" s="35">
        <v>896498</v>
      </c>
      <c r="M535" s="35">
        <v>108444</v>
      </c>
      <c r="N535" s="2">
        <f t="shared" si="119"/>
        <v>2534613.7599999998</v>
      </c>
      <c r="O535" s="4">
        <f t="shared" si="120"/>
        <v>3363492</v>
      </c>
      <c r="P535" s="35">
        <v>2193</v>
      </c>
      <c r="Q535" s="35">
        <v>33</v>
      </c>
      <c r="R535" s="4">
        <f t="shared" si="122"/>
        <v>100593</v>
      </c>
      <c r="S535" s="6">
        <f t="shared" si="118"/>
        <v>267230.10920000001</v>
      </c>
      <c r="T535" s="43">
        <v>62019538</v>
      </c>
      <c r="U535" s="6">
        <f t="shared" si="124"/>
        <v>62019.538</v>
      </c>
      <c r="V535" s="6">
        <f t="shared" si="125"/>
        <v>205210.57120000001</v>
      </c>
      <c r="W535" s="4">
        <f t="shared" si="112"/>
        <v>4104211</v>
      </c>
      <c r="X535" s="20">
        <f t="shared" si="113"/>
        <v>7568296</v>
      </c>
      <c r="Y535" s="21">
        <v>0</v>
      </c>
      <c r="Z535" s="19">
        <v>0</v>
      </c>
      <c r="AA535" s="4">
        <f t="shared" si="114"/>
        <v>7568296</v>
      </c>
      <c r="AB535" s="21"/>
      <c r="AC535" s="21"/>
      <c r="AD535" s="21">
        <v>0</v>
      </c>
      <c r="AE535" s="21"/>
      <c r="AF535" s="21"/>
      <c r="AG535" s="26">
        <v>0</v>
      </c>
      <c r="AH535" s="26"/>
      <c r="AI535" s="26"/>
      <c r="AJ535" s="50">
        <f t="shared" si="121"/>
        <v>7568296</v>
      </c>
      <c r="AK535" s="52" t="str">
        <f t="shared" si="115"/>
        <v xml:space="preserve"> </v>
      </c>
      <c r="AL535" s="52" t="str">
        <f t="shared" si="116"/>
        <v xml:space="preserve"> </v>
      </c>
    </row>
    <row r="536" spans="1:38" ht="15.95" customHeight="1">
      <c r="A536" s="34" t="s">
        <v>157</v>
      </c>
      <c r="B536" s="34" t="s">
        <v>816</v>
      </c>
      <c r="C536" s="34" t="s">
        <v>187</v>
      </c>
      <c r="D536" s="34" t="s">
        <v>820</v>
      </c>
      <c r="E536" s="18">
        <v>883.32</v>
      </c>
      <c r="F536" s="2">
        <f t="shared" si="117"/>
        <v>1406245.4400000002</v>
      </c>
      <c r="G536" s="45">
        <v>278627.59999999998</v>
      </c>
      <c r="H536" s="35">
        <v>65348</v>
      </c>
      <c r="I536" s="2">
        <f t="shared" si="123"/>
        <v>49011</v>
      </c>
      <c r="J536" s="35">
        <v>81908</v>
      </c>
      <c r="K536" s="35">
        <v>2984</v>
      </c>
      <c r="L536" s="35">
        <v>222117</v>
      </c>
      <c r="M536" s="35">
        <v>57821</v>
      </c>
      <c r="N536" s="2">
        <f t="shared" si="119"/>
        <v>692468.6</v>
      </c>
      <c r="O536" s="4">
        <f t="shared" si="120"/>
        <v>713777</v>
      </c>
      <c r="P536" s="35">
        <v>456</v>
      </c>
      <c r="Q536" s="35">
        <v>68</v>
      </c>
      <c r="R536" s="4">
        <f t="shared" si="122"/>
        <v>43101</v>
      </c>
      <c r="S536" s="6">
        <f t="shared" si="118"/>
        <v>63713.871599999999</v>
      </c>
      <c r="T536" s="43">
        <v>16614645</v>
      </c>
      <c r="U536" s="6">
        <f t="shared" si="124"/>
        <v>16614.645</v>
      </c>
      <c r="V536" s="6">
        <f t="shared" si="125"/>
        <v>47099.226599999995</v>
      </c>
      <c r="W536" s="4">
        <f t="shared" si="112"/>
        <v>941985</v>
      </c>
      <c r="X536" s="20">
        <f t="shared" si="113"/>
        <v>1698863</v>
      </c>
      <c r="Y536" s="21">
        <v>0</v>
      </c>
      <c r="Z536" s="19">
        <v>0</v>
      </c>
      <c r="AA536" s="4">
        <f t="shared" si="114"/>
        <v>1698863</v>
      </c>
      <c r="AB536" s="21"/>
      <c r="AC536" s="21"/>
      <c r="AD536" s="21">
        <v>0</v>
      </c>
      <c r="AE536" s="21"/>
      <c r="AF536" s="21"/>
      <c r="AG536" s="26">
        <v>0</v>
      </c>
      <c r="AH536" s="26"/>
      <c r="AI536" s="26"/>
      <c r="AJ536" s="50">
        <f t="shared" si="121"/>
        <v>1698863</v>
      </c>
      <c r="AK536" s="52" t="str">
        <f t="shared" si="115"/>
        <v xml:space="preserve"> </v>
      </c>
      <c r="AL536" s="52" t="str">
        <f t="shared" si="116"/>
        <v xml:space="preserve"> </v>
      </c>
    </row>
    <row r="537" spans="1:38" ht="15.95" customHeight="1">
      <c r="A537" s="34" t="s">
        <v>188</v>
      </c>
      <c r="B537" s="34" t="s">
        <v>821</v>
      </c>
      <c r="C537" s="34" t="s">
        <v>207</v>
      </c>
      <c r="D537" s="34" t="s">
        <v>822</v>
      </c>
      <c r="E537" s="18">
        <v>389.37</v>
      </c>
      <c r="F537" s="2">
        <f t="shared" si="117"/>
        <v>619877.04</v>
      </c>
      <c r="G537" s="45">
        <v>193264.08</v>
      </c>
      <c r="H537" s="35">
        <v>136104</v>
      </c>
      <c r="I537" s="2">
        <f t="shared" si="123"/>
        <v>102078</v>
      </c>
      <c r="J537" s="35">
        <v>129877</v>
      </c>
      <c r="K537" s="35">
        <v>7060</v>
      </c>
      <c r="L537" s="35">
        <v>217409</v>
      </c>
      <c r="M537" s="35">
        <v>34079</v>
      </c>
      <c r="N537" s="2">
        <f t="shared" si="119"/>
        <v>683767.08</v>
      </c>
      <c r="O537" s="4">
        <f t="shared" si="120"/>
        <v>0</v>
      </c>
      <c r="P537" s="35">
        <v>88</v>
      </c>
      <c r="Q537" s="35">
        <v>130</v>
      </c>
      <c r="R537" s="4">
        <f t="shared" si="122"/>
        <v>15902</v>
      </c>
      <c r="S537" s="6">
        <f t="shared" si="118"/>
        <v>28085.258099999999</v>
      </c>
      <c r="T537" s="43">
        <v>11522299</v>
      </c>
      <c r="U537" s="6">
        <f t="shared" si="124"/>
        <v>11522.299000000001</v>
      </c>
      <c r="V537" s="6">
        <f t="shared" si="125"/>
        <v>16562.9591</v>
      </c>
      <c r="W537" s="4">
        <f t="shared" si="112"/>
        <v>331259</v>
      </c>
      <c r="X537" s="20">
        <f t="shared" si="113"/>
        <v>347161</v>
      </c>
      <c r="Y537" s="21">
        <v>0</v>
      </c>
      <c r="Z537" s="19">
        <v>0</v>
      </c>
      <c r="AA537" s="4">
        <f t="shared" si="114"/>
        <v>347161</v>
      </c>
      <c r="AB537" s="21"/>
      <c r="AC537" s="21"/>
      <c r="AD537" s="21">
        <v>0</v>
      </c>
      <c r="AE537" s="21"/>
      <c r="AF537" s="21"/>
      <c r="AG537" s="26">
        <v>0</v>
      </c>
      <c r="AH537" s="26"/>
      <c r="AI537" s="26"/>
      <c r="AJ537" s="50">
        <f t="shared" si="121"/>
        <v>347161</v>
      </c>
      <c r="AK537" s="52">
        <f t="shared" si="115"/>
        <v>1</v>
      </c>
      <c r="AL537" s="52" t="str">
        <f t="shared" si="116"/>
        <v xml:space="preserve"> </v>
      </c>
    </row>
    <row r="538" spans="1:38" ht="15.95" customHeight="1">
      <c r="A538" s="34" t="s">
        <v>188</v>
      </c>
      <c r="B538" s="34" t="s">
        <v>821</v>
      </c>
      <c r="C538" s="34" t="s">
        <v>56</v>
      </c>
      <c r="D538" s="34" t="s">
        <v>823</v>
      </c>
      <c r="E538" s="18">
        <v>1897.12</v>
      </c>
      <c r="F538" s="2">
        <f t="shared" si="117"/>
        <v>3020215.04</v>
      </c>
      <c r="G538" s="45">
        <v>459697.57</v>
      </c>
      <c r="H538" s="35">
        <v>190653</v>
      </c>
      <c r="I538" s="2">
        <f t="shared" si="123"/>
        <v>142989.75</v>
      </c>
      <c r="J538" s="35">
        <v>181643</v>
      </c>
      <c r="K538" s="35">
        <v>9931</v>
      </c>
      <c r="L538" s="35">
        <v>546113</v>
      </c>
      <c r="M538" s="35">
        <v>54561</v>
      </c>
      <c r="N538" s="2">
        <f t="shared" si="119"/>
        <v>1394935.32</v>
      </c>
      <c r="O538" s="4">
        <f t="shared" si="120"/>
        <v>1625280</v>
      </c>
      <c r="P538" s="35">
        <v>712</v>
      </c>
      <c r="Q538" s="35">
        <v>44</v>
      </c>
      <c r="R538" s="4">
        <f t="shared" si="122"/>
        <v>43546</v>
      </c>
      <c r="S538" s="6">
        <f t="shared" si="118"/>
        <v>136839.26560000001</v>
      </c>
      <c r="T538" s="43">
        <v>27726922</v>
      </c>
      <c r="U538" s="6">
        <f t="shared" si="124"/>
        <v>27726.921999999999</v>
      </c>
      <c r="V538" s="6">
        <f t="shared" si="125"/>
        <v>109112.34360000002</v>
      </c>
      <c r="W538" s="4">
        <f t="shared" si="112"/>
        <v>2182247</v>
      </c>
      <c r="X538" s="20">
        <f t="shared" si="113"/>
        <v>3851073</v>
      </c>
      <c r="Y538" s="21">
        <v>0</v>
      </c>
      <c r="Z538" s="19">
        <v>0</v>
      </c>
      <c r="AA538" s="4">
        <f t="shared" si="114"/>
        <v>3851073</v>
      </c>
      <c r="AB538" s="21"/>
      <c r="AC538" s="21"/>
      <c r="AD538" s="21">
        <v>0</v>
      </c>
      <c r="AE538" s="21"/>
      <c r="AF538" s="21"/>
      <c r="AG538" s="26">
        <v>0</v>
      </c>
      <c r="AH538" s="26"/>
      <c r="AI538" s="26"/>
      <c r="AJ538" s="50">
        <f t="shared" si="121"/>
        <v>3851073</v>
      </c>
      <c r="AK538" s="52" t="str">
        <f t="shared" si="115"/>
        <v xml:space="preserve"> </v>
      </c>
      <c r="AL538" s="52" t="str">
        <f t="shared" si="116"/>
        <v xml:space="preserve"> </v>
      </c>
    </row>
    <row r="539" spans="1:38" ht="15.95" customHeight="1">
      <c r="A539" s="34" t="s">
        <v>188</v>
      </c>
      <c r="B539" s="34" t="s">
        <v>821</v>
      </c>
      <c r="C539" s="34" t="s">
        <v>39</v>
      </c>
      <c r="D539" s="34" t="s">
        <v>824</v>
      </c>
      <c r="E539" s="18">
        <v>1245.81</v>
      </c>
      <c r="F539" s="2">
        <f t="shared" si="117"/>
        <v>1983329.52</v>
      </c>
      <c r="G539" s="45">
        <v>552972.31000000006</v>
      </c>
      <c r="H539" s="35">
        <v>114841</v>
      </c>
      <c r="I539" s="2">
        <f t="shared" si="123"/>
        <v>86130.75</v>
      </c>
      <c r="J539" s="35">
        <v>109411</v>
      </c>
      <c r="K539" s="35">
        <v>5983</v>
      </c>
      <c r="L539" s="35">
        <v>368473</v>
      </c>
      <c r="M539" s="35">
        <v>183637</v>
      </c>
      <c r="N539" s="2">
        <f t="shared" si="119"/>
        <v>1306607.06</v>
      </c>
      <c r="O539" s="4">
        <f t="shared" si="120"/>
        <v>676722</v>
      </c>
      <c r="P539" s="35">
        <v>647</v>
      </c>
      <c r="Q539" s="35">
        <v>70</v>
      </c>
      <c r="R539" s="4">
        <f t="shared" si="122"/>
        <v>62953</v>
      </c>
      <c r="S539" s="6">
        <f t="shared" si="118"/>
        <v>89860.275299999994</v>
      </c>
      <c r="T539" s="43">
        <v>33056689</v>
      </c>
      <c r="U539" s="6">
        <f t="shared" si="124"/>
        <v>33056.688999999998</v>
      </c>
      <c r="V539" s="6">
        <f t="shared" si="125"/>
        <v>56803.586299999995</v>
      </c>
      <c r="W539" s="4">
        <f t="shared" si="112"/>
        <v>1136072</v>
      </c>
      <c r="X539" s="20">
        <f t="shared" si="113"/>
        <v>1875747</v>
      </c>
      <c r="Y539" s="21">
        <v>0</v>
      </c>
      <c r="Z539" s="19">
        <v>0</v>
      </c>
      <c r="AA539" s="4">
        <f t="shared" si="114"/>
        <v>1875747</v>
      </c>
      <c r="AB539" s="21"/>
      <c r="AC539" s="21"/>
      <c r="AD539" s="21">
        <v>0</v>
      </c>
      <c r="AE539" s="21"/>
      <c r="AF539" s="21"/>
      <c r="AG539" s="26">
        <v>0</v>
      </c>
      <c r="AH539" s="26"/>
      <c r="AI539" s="26"/>
      <c r="AJ539" s="50">
        <f t="shared" si="121"/>
        <v>1875747</v>
      </c>
      <c r="AK539" s="52" t="str">
        <f t="shared" si="115"/>
        <v xml:space="preserve"> </v>
      </c>
      <c r="AL539" s="52" t="str">
        <f t="shared" si="116"/>
        <v xml:space="preserve"> </v>
      </c>
    </row>
    <row r="540" spans="1:38" ht="15.95" customHeight="1">
      <c r="A540" s="34" t="s">
        <v>188</v>
      </c>
      <c r="B540" s="34" t="s">
        <v>821</v>
      </c>
      <c r="C540" s="34" t="s">
        <v>238</v>
      </c>
      <c r="D540" s="34" t="s">
        <v>825</v>
      </c>
      <c r="E540" s="18">
        <v>9470.2000000000007</v>
      </c>
      <c r="F540" s="2">
        <f t="shared" si="117"/>
        <v>15076558.4</v>
      </c>
      <c r="G540" s="45">
        <v>3899066.88</v>
      </c>
      <c r="H540" s="35">
        <v>911206</v>
      </c>
      <c r="I540" s="2">
        <f t="shared" si="123"/>
        <v>683404.5</v>
      </c>
      <c r="J540" s="35">
        <v>868359</v>
      </c>
      <c r="K540" s="35">
        <v>47435</v>
      </c>
      <c r="L540" s="35">
        <v>3046920</v>
      </c>
      <c r="M540" s="35">
        <v>44320</v>
      </c>
      <c r="N540" s="2">
        <f t="shared" si="119"/>
        <v>8589505.379999999</v>
      </c>
      <c r="O540" s="4">
        <f t="shared" si="120"/>
        <v>6487053</v>
      </c>
      <c r="P540" s="35">
        <v>3325</v>
      </c>
      <c r="Q540" s="35">
        <v>33</v>
      </c>
      <c r="R540" s="4">
        <f t="shared" si="122"/>
        <v>152518</v>
      </c>
      <c r="S540" s="6">
        <f t="shared" si="118"/>
        <v>683085.52599999995</v>
      </c>
      <c r="T540" s="43">
        <v>236428978</v>
      </c>
      <c r="U540" s="6">
        <f t="shared" si="124"/>
        <v>236428.978</v>
      </c>
      <c r="V540" s="6">
        <f t="shared" si="125"/>
        <v>446656.54799999995</v>
      </c>
      <c r="W540" s="4">
        <f t="shared" si="112"/>
        <v>8933131</v>
      </c>
      <c r="X540" s="20">
        <f t="shared" si="113"/>
        <v>15572702</v>
      </c>
      <c r="Y540" s="21">
        <v>0</v>
      </c>
      <c r="Z540" s="19">
        <v>0</v>
      </c>
      <c r="AA540" s="4">
        <f t="shared" si="114"/>
        <v>15572702</v>
      </c>
      <c r="AB540" s="21"/>
      <c r="AC540" s="21"/>
      <c r="AD540" s="21">
        <v>0</v>
      </c>
      <c r="AE540" s="21"/>
      <c r="AF540" s="21"/>
      <c r="AG540" s="26">
        <v>0</v>
      </c>
      <c r="AH540" s="26"/>
      <c r="AI540" s="26"/>
      <c r="AJ540" s="50">
        <f t="shared" si="121"/>
        <v>15572702</v>
      </c>
      <c r="AK540" s="52" t="str">
        <f t="shared" si="115"/>
        <v xml:space="preserve"> </v>
      </c>
      <c r="AL540" s="52" t="str">
        <f t="shared" si="116"/>
        <v xml:space="preserve"> </v>
      </c>
    </row>
    <row r="541" spans="1:38" ht="15.95" customHeight="1">
      <c r="A541" s="34" t="s">
        <v>53</v>
      </c>
      <c r="B541" s="34" t="s">
        <v>826</v>
      </c>
      <c r="C541" s="34" t="s">
        <v>51</v>
      </c>
      <c r="D541" s="34" t="s">
        <v>827</v>
      </c>
      <c r="E541" s="18">
        <v>693.56</v>
      </c>
      <c r="F541" s="2">
        <f t="shared" si="117"/>
        <v>1104147.52</v>
      </c>
      <c r="G541" s="45">
        <v>454847.66</v>
      </c>
      <c r="H541" s="35">
        <v>72496</v>
      </c>
      <c r="I541" s="2">
        <f t="shared" si="123"/>
        <v>54372</v>
      </c>
      <c r="J541" s="35">
        <v>49118</v>
      </c>
      <c r="K541" s="35">
        <v>390703</v>
      </c>
      <c r="L541" s="35">
        <v>177483</v>
      </c>
      <c r="M541" s="35">
        <v>87270</v>
      </c>
      <c r="N541" s="2">
        <f t="shared" si="119"/>
        <v>1213793.6599999999</v>
      </c>
      <c r="O541" s="4">
        <f t="shared" si="120"/>
        <v>0</v>
      </c>
      <c r="P541" s="35">
        <v>152</v>
      </c>
      <c r="Q541" s="35">
        <v>128</v>
      </c>
      <c r="R541" s="4">
        <f t="shared" si="122"/>
        <v>27044</v>
      </c>
      <c r="S541" s="6">
        <f t="shared" si="118"/>
        <v>50026.482799999998</v>
      </c>
      <c r="T541" s="43">
        <v>27905099</v>
      </c>
      <c r="U541" s="6">
        <f t="shared" si="124"/>
        <v>27905.098999999998</v>
      </c>
      <c r="V541" s="6">
        <f t="shared" si="125"/>
        <v>22121.3838</v>
      </c>
      <c r="W541" s="4">
        <f t="shared" si="112"/>
        <v>442428</v>
      </c>
      <c r="X541" s="20">
        <f t="shared" si="113"/>
        <v>469472</v>
      </c>
      <c r="Y541" s="21">
        <v>0</v>
      </c>
      <c r="Z541" s="19">
        <v>0</v>
      </c>
      <c r="AA541" s="4">
        <f t="shared" si="114"/>
        <v>469472</v>
      </c>
      <c r="AB541" s="21"/>
      <c r="AC541" s="21"/>
      <c r="AD541" s="21">
        <v>0</v>
      </c>
      <c r="AE541" s="21"/>
      <c r="AF541" s="21"/>
      <c r="AG541" s="26">
        <v>0</v>
      </c>
      <c r="AH541" s="26"/>
      <c r="AI541" s="26"/>
      <c r="AJ541" s="50">
        <f t="shared" si="121"/>
        <v>469472</v>
      </c>
      <c r="AK541" s="52">
        <f t="shared" si="115"/>
        <v>1</v>
      </c>
      <c r="AL541" s="52" t="str">
        <f t="shared" si="116"/>
        <v xml:space="preserve"> </v>
      </c>
    </row>
    <row r="542" spans="1:38" ht="15.95" customHeight="1">
      <c r="A542" s="34" t="s">
        <v>53</v>
      </c>
      <c r="B542" s="34" t="s">
        <v>826</v>
      </c>
      <c r="C542" s="34" t="s">
        <v>114</v>
      </c>
      <c r="D542" s="34" t="s">
        <v>828</v>
      </c>
      <c r="E542" s="18">
        <v>1052.8499999999999</v>
      </c>
      <c r="F542" s="2">
        <f t="shared" si="117"/>
        <v>1676137.2</v>
      </c>
      <c r="G542" s="45">
        <v>221275.19</v>
      </c>
      <c r="H542" s="35">
        <v>140758</v>
      </c>
      <c r="I542" s="2">
        <f t="shared" si="123"/>
        <v>105568.5</v>
      </c>
      <c r="J542" s="35">
        <v>95353</v>
      </c>
      <c r="K542" s="35">
        <v>758414</v>
      </c>
      <c r="L542" s="35">
        <v>274648</v>
      </c>
      <c r="M542" s="35">
        <v>36507</v>
      </c>
      <c r="N542" s="2">
        <f t="shared" si="119"/>
        <v>1491765.69</v>
      </c>
      <c r="O542" s="4">
        <f t="shared" si="120"/>
        <v>184372</v>
      </c>
      <c r="P542" s="35">
        <v>342</v>
      </c>
      <c r="Q542" s="35">
        <v>79</v>
      </c>
      <c r="R542" s="4">
        <f t="shared" si="122"/>
        <v>37555</v>
      </c>
      <c r="S542" s="6">
        <f t="shared" si="118"/>
        <v>75942.070500000002</v>
      </c>
      <c r="T542" s="43">
        <v>13855679</v>
      </c>
      <c r="U542" s="6">
        <f t="shared" si="124"/>
        <v>13855.679</v>
      </c>
      <c r="V542" s="6">
        <f t="shared" si="125"/>
        <v>62086.391499999998</v>
      </c>
      <c r="W542" s="4">
        <f t="shared" si="112"/>
        <v>1241728</v>
      </c>
      <c r="X542" s="20">
        <f t="shared" si="113"/>
        <v>1463655</v>
      </c>
      <c r="Y542" s="21">
        <v>0</v>
      </c>
      <c r="Z542" s="19">
        <v>0</v>
      </c>
      <c r="AA542" s="4">
        <f t="shared" si="114"/>
        <v>1463655</v>
      </c>
      <c r="AB542" s="21"/>
      <c r="AC542" s="21"/>
      <c r="AD542" s="21">
        <v>0</v>
      </c>
      <c r="AE542" s="21"/>
      <c r="AF542" s="21"/>
      <c r="AG542" s="26">
        <v>0</v>
      </c>
      <c r="AH542" s="26"/>
      <c r="AI542" s="26"/>
      <c r="AJ542" s="50">
        <f t="shared" si="121"/>
        <v>1463655</v>
      </c>
      <c r="AK542" s="52" t="str">
        <f t="shared" si="115"/>
        <v xml:space="preserve"> </v>
      </c>
      <c r="AL542" s="52" t="str">
        <f t="shared" si="116"/>
        <v xml:space="preserve"> </v>
      </c>
    </row>
    <row r="543" spans="1:38" ht="15.95" customHeight="1">
      <c r="A543" s="34" t="s">
        <v>53</v>
      </c>
      <c r="B543" s="34" t="s">
        <v>826</v>
      </c>
      <c r="C543" s="34" t="s">
        <v>208</v>
      </c>
      <c r="D543" s="34" t="s">
        <v>829</v>
      </c>
      <c r="E543" s="18">
        <v>693.84</v>
      </c>
      <c r="F543" s="2">
        <f t="shared" si="117"/>
        <v>1104593.28</v>
      </c>
      <c r="G543" s="45">
        <v>291465.23</v>
      </c>
      <c r="H543" s="35">
        <v>93387</v>
      </c>
      <c r="I543" s="2">
        <f t="shared" si="123"/>
        <v>70040.25</v>
      </c>
      <c r="J543" s="35">
        <v>63284</v>
      </c>
      <c r="K543" s="35">
        <v>502299</v>
      </c>
      <c r="L543" s="35">
        <v>146967</v>
      </c>
      <c r="M543" s="35">
        <v>52888</v>
      </c>
      <c r="N543" s="2">
        <f t="shared" si="119"/>
        <v>1126943.48</v>
      </c>
      <c r="O543" s="4">
        <f t="shared" si="120"/>
        <v>0</v>
      </c>
      <c r="P543" s="35">
        <v>291</v>
      </c>
      <c r="Q543" s="35">
        <v>86</v>
      </c>
      <c r="R543" s="4">
        <f t="shared" si="122"/>
        <v>34786</v>
      </c>
      <c r="S543" s="6">
        <f t="shared" si="118"/>
        <v>50046.679199999999</v>
      </c>
      <c r="T543" s="43">
        <v>18468578</v>
      </c>
      <c r="U543" s="6">
        <f t="shared" si="124"/>
        <v>18468.578000000001</v>
      </c>
      <c r="V543" s="6">
        <f t="shared" si="125"/>
        <v>31578.101199999997</v>
      </c>
      <c r="W543" s="4">
        <f t="shared" si="112"/>
        <v>631562</v>
      </c>
      <c r="X543" s="20">
        <f t="shared" si="113"/>
        <v>666348</v>
      </c>
      <c r="Y543" s="21">
        <v>0</v>
      </c>
      <c r="Z543" s="19">
        <v>0</v>
      </c>
      <c r="AA543" s="4">
        <f t="shared" si="114"/>
        <v>666348</v>
      </c>
      <c r="AB543" s="21"/>
      <c r="AC543" s="21"/>
      <c r="AD543" s="21">
        <v>0</v>
      </c>
      <c r="AE543" s="21"/>
      <c r="AF543" s="21"/>
      <c r="AG543" s="26">
        <v>0</v>
      </c>
      <c r="AH543" s="26"/>
      <c r="AI543" s="26"/>
      <c r="AJ543" s="50">
        <f t="shared" si="121"/>
        <v>666348</v>
      </c>
      <c r="AK543" s="52">
        <f t="shared" si="115"/>
        <v>1</v>
      </c>
      <c r="AL543" s="52" t="str">
        <f t="shared" si="116"/>
        <v xml:space="preserve"> </v>
      </c>
    </row>
    <row r="544" spans="1:38" ht="15.95" customHeight="1">
      <c r="A544" s="34" t="s">
        <v>53</v>
      </c>
      <c r="B544" s="34" t="s">
        <v>826</v>
      </c>
      <c r="C544" s="34" t="s">
        <v>84</v>
      </c>
      <c r="D544" s="34" t="s">
        <v>830</v>
      </c>
      <c r="E544" s="18">
        <v>1383.74</v>
      </c>
      <c r="F544" s="2">
        <f t="shared" si="117"/>
        <v>2202914.08</v>
      </c>
      <c r="G544" s="45">
        <v>530632.1</v>
      </c>
      <c r="H544" s="35">
        <v>163044</v>
      </c>
      <c r="I544" s="2">
        <f t="shared" si="123"/>
        <v>122283</v>
      </c>
      <c r="J544" s="35">
        <v>110516</v>
      </c>
      <c r="K544" s="35">
        <v>875767</v>
      </c>
      <c r="L544" s="35">
        <v>383077</v>
      </c>
      <c r="M544" s="35">
        <v>130871</v>
      </c>
      <c r="N544" s="2">
        <f t="shared" si="119"/>
        <v>2153146.1</v>
      </c>
      <c r="O544" s="4">
        <f t="shared" si="120"/>
        <v>49768</v>
      </c>
      <c r="P544" s="35">
        <v>640</v>
      </c>
      <c r="Q544" s="35">
        <v>86</v>
      </c>
      <c r="R544" s="4">
        <f t="shared" si="122"/>
        <v>76506</v>
      </c>
      <c r="S544" s="6">
        <f t="shared" si="118"/>
        <v>99809.166200000007</v>
      </c>
      <c r="T544" s="43">
        <v>32121193</v>
      </c>
      <c r="U544" s="6">
        <f t="shared" si="124"/>
        <v>32121.192999999999</v>
      </c>
      <c r="V544" s="6">
        <f t="shared" si="125"/>
        <v>67687.973200000008</v>
      </c>
      <c r="W544" s="4">
        <f t="shared" si="112"/>
        <v>1353759</v>
      </c>
      <c r="X544" s="20">
        <f t="shared" si="113"/>
        <v>1480033</v>
      </c>
      <c r="Y544" s="21">
        <v>0</v>
      </c>
      <c r="Z544" s="19">
        <v>0</v>
      </c>
      <c r="AA544" s="4">
        <f t="shared" si="114"/>
        <v>1480033</v>
      </c>
      <c r="AB544" s="21"/>
      <c r="AC544" s="21"/>
      <c r="AD544" s="21">
        <v>0</v>
      </c>
      <c r="AE544" s="21"/>
      <c r="AF544" s="21">
        <v>2809</v>
      </c>
      <c r="AG544" s="26">
        <v>0</v>
      </c>
      <c r="AH544" s="26"/>
      <c r="AI544" s="26"/>
      <c r="AJ544" s="50">
        <f t="shared" si="121"/>
        <v>1477224</v>
      </c>
      <c r="AK544" s="52" t="str">
        <f t="shared" si="115"/>
        <v xml:space="preserve"> </v>
      </c>
      <c r="AL544" s="52" t="str">
        <f t="shared" si="116"/>
        <v xml:space="preserve"> </v>
      </c>
    </row>
    <row r="545" spans="1:38" ht="15.95" customHeight="1">
      <c r="A545" s="34" t="s">
        <v>85</v>
      </c>
      <c r="B545" s="34" t="s">
        <v>831</v>
      </c>
      <c r="C545" s="34" t="s">
        <v>51</v>
      </c>
      <c r="D545" s="34" t="s">
        <v>832</v>
      </c>
      <c r="E545" s="18">
        <v>1665.03</v>
      </c>
      <c r="F545" s="2">
        <f t="shared" si="117"/>
        <v>2650727.7599999998</v>
      </c>
      <c r="G545" s="45">
        <v>2363414.5099999998</v>
      </c>
      <c r="H545" s="35">
        <v>608592</v>
      </c>
      <c r="I545" s="2">
        <f t="shared" si="123"/>
        <v>456444</v>
      </c>
      <c r="J545" s="35">
        <v>147922</v>
      </c>
      <c r="K545" s="35">
        <v>3735639</v>
      </c>
      <c r="L545" s="35">
        <v>544037</v>
      </c>
      <c r="M545" s="35">
        <v>364352</v>
      </c>
      <c r="N545" s="2">
        <f t="shared" si="119"/>
        <v>7611808.5099999998</v>
      </c>
      <c r="O545" s="4">
        <f t="shared" si="120"/>
        <v>0</v>
      </c>
      <c r="P545" s="35">
        <v>387</v>
      </c>
      <c r="Q545" s="35">
        <v>128</v>
      </c>
      <c r="R545" s="4">
        <f t="shared" si="122"/>
        <v>68855</v>
      </c>
      <c r="S545" s="6">
        <f t="shared" si="118"/>
        <v>120098.6139</v>
      </c>
      <c r="T545" s="43">
        <v>143331728</v>
      </c>
      <c r="U545" s="6">
        <f t="shared" si="124"/>
        <v>143331.728</v>
      </c>
      <c r="V545" s="6">
        <f t="shared" si="125"/>
        <v>0</v>
      </c>
      <c r="W545" s="4">
        <f t="shared" si="112"/>
        <v>0</v>
      </c>
      <c r="X545" s="20">
        <f t="shared" si="113"/>
        <v>68855</v>
      </c>
      <c r="Y545" s="21">
        <v>0</v>
      </c>
      <c r="Z545" s="19">
        <v>0</v>
      </c>
      <c r="AA545" s="4">
        <f t="shared" si="114"/>
        <v>68855</v>
      </c>
      <c r="AB545" s="21"/>
      <c r="AC545" s="21"/>
      <c r="AD545" s="21">
        <v>0</v>
      </c>
      <c r="AE545" s="21"/>
      <c r="AF545" s="21"/>
      <c r="AG545" s="26">
        <v>30353</v>
      </c>
      <c r="AH545" s="26"/>
      <c r="AI545" s="26"/>
      <c r="AJ545" s="50">
        <f t="shared" si="121"/>
        <v>99208</v>
      </c>
      <c r="AK545" s="52">
        <f t="shared" si="115"/>
        <v>1</v>
      </c>
      <c r="AL545" s="52">
        <f t="shared" si="116"/>
        <v>1</v>
      </c>
    </row>
    <row r="546" spans="1:38" ht="15.95" customHeight="1">
      <c r="A546" s="34" t="s">
        <v>85</v>
      </c>
      <c r="B546" s="34" t="s">
        <v>831</v>
      </c>
      <c r="C546" s="34" t="s">
        <v>96</v>
      </c>
      <c r="D546" s="34" t="s">
        <v>833</v>
      </c>
      <c r="E546" s="18">
        <v>588.74</v>
      </c>
      <c r="F546" s="2">
        <f t="shared" si="117"/>
        <v>937274.08</v>
      </c>
      <c r="G546" s="45">
        <v>981914.94</v>
      </c>
      <c r="H546" s="35">
        <v>172932</v>
      </c>
      <c r="I546" s="2">
        <f t="shared" si="123"/>
        <v>129699</v>
      </c>
      <c r="J546" s="35">
        <v>42080</v>
      </c>
      <c r="K546" s="35">
        <v>1058644</v>
      </c>
      <c r="L546" s="35">
        <v>136726</v>
      </c>
      <c r="M546" s="35">
        <v>185567</v>
      </c>
      <c r="N546" s="2">
        <f t="shared" si="119"/>
        <v>2534630.94</v>
      </c>
      <c r="O546" s="4">
        <f t="shared" si="120"/>
        <v>0</v>
      </c>
      <c r="P546" s="35">
        <v>109</v>
      </c>
      <c r="Q546" s="35">
        <v>167</v>
      </c>
      <c r="R546" s="4">
        <f t="shared" si="122"/>
        <v>25302</v>
      </c>
      <c r="S546" s="6">
        <f t="shared" si="118"/>
        <v>42465.816200000001</v>
      </c>
      <c r="T546" s="43">
        <v>56446233</v>
      </c>
      <c r="U546" s="6">
        <f t="shared" si="124"/>
        <v>56446.233</v>
      </c>
      <c r="V546" s="6">
        <f t="shared" si="125"/>
        <v>0</v>
      </c>
      <c r="W546" s="4">
        <f t="shared" si="112"/>
        <v>0</v>
      </c>
      <c r="X546" s="20">
        <f t="shared" si="113"/>
        <v>25302</v>
      </c>
      <c r="Y546" s="21">
        <v>0</v>
      </c>
      <c r="Z546" s="19">
        <v>0</v>
      </c>
      <c r="AA546" s="4">
        <f t="shared" si="114"/>
        <v>25302</v>
      </c>
      <c r="AB546" s="21"/>
      <c r="AC546" s="21"/>
      <c r="AD546" s="21">
        <v>0</v>
      </c>
      <c r="AE546" s="21"/>
      <c r="AF546" s="21"/>
      <c r="AG546" s="26">
        <v>0</v>
      </c>
      <c r="AH546" s="26"/>
      <c r="AI546" s="26"/>
      <c r="AJ546" s="50">
        <f t="shared" si="121"/>
        <v>25302</v>
      </c>
      <c r="AK546" s="52">
        <f t="shared" si="115"/>
        <v>1</v>
      </c>
      <c r="AL546" s="52">
        <f t="shared" si="116"/>
        <v>1</v>
      </c>
    </row>
    <row r="547" spans="1:38" ht="15.95" customHeight="1">
      <c r="A547" s="34" t="s">
        <v>85</v>
      </c>
      <c r="B547" s="34" t="s">
        <v>831</v>
      </c>
      <c r="C547" s="34" t="s">
        <v>191</v>
      </c>
      <c r="D547" s="34" t="s">
        <v>834</v>
      </c>
      <c r="E547" s="18">
        <v>229.26</v>
      </c>
      <c r="F547" s="2">
        <f t="shared" si="117"/>
        <v>364981.92</v>
      </c>
      <c r="G547" s="45">
        <v>410152.25</v>
      </c>
      <c r="H547" s="35">
        <v>53575</v>
      </c>
      <c r="I547" s="2">
        <f t="shared" si="123"/>
        <v>40181.25</v>
      </c>
      <c r="J547" s="35">
        <v>12998</v>
      </c>
      <c r="K547" s="35">
        <v>326085</v>
      </c>
      <c r="L547" s="35">
        <v>56715</v>
      </c>
      <c r="M547" s="35">
        <v>190203</v>
      </c>
      <c r="N547" s="2">
        <f t="shared" si="119"/>
        <v>1036334.5</v>
      </c>
      <c r="O547" s="4">
        <f t="shared" si="120"/>
        <v>0</v>
      </c>
      <c r="P547" s="35">
        <v>28</v>
      </c>
      <c r="Q547" s="35">
        <v>167</v>
      </c>
      <c r="R547" s="4">
        <f t="shared" si="122"/>
        <v>6500</v>
      </c>
      <c r="S547" s="6">
        <f t="shared" si="118"/>
        <v>16536.523799999999</v>
      </c>
      <c r="T547" s="43">
        <v>22242092</v>
      </c>
      <c r="U547" s="6">
        <f t="shared" si="124"/>
        <v>22242.092000000001</v>
      </c>
      <c r="V547" s="6">
        <f t="shared" si="125"/>
        <v>0</v>
      </c>
      <c r="W547" s="4">
        <f t="shared" si="112"/>
        <v>0</v>
      </c>
      <c r="X547" s="20">
        <f t="shared" si="113"/>
        <v>6500</v>
      </c>
      <c r="Y547" s="21">
        <v>0</v>
      </c>
      <c r="Z547" s="19">
        <v>0</v>
      </c>
      <c r="AA547" s="4">
        <f t="shared" si="114"/>
        <v>6500</v>
      </c>
      <c r="AB547" s="21"/>
      <c r="AC547" s="21"/>
      <c r="AD547" s="21">
        <v>0</v>
      </c>
      <c r="AE547" s="21"/>
      <c r="AF547" s="21"/>
      <c r="AG547" s="26">
        <v>0</v>
      </c>
      <c r="AH547" s="26"/>
      <c r="AI547" s="26"/>
      <c r="AJ547" s="50">
        <f t="shared" si="121"/>
        <v>6500</v>
      </c>
      <c r="AK547" s="52">
        <f t="shared" si="115"/>
        <v>1</v>
      </c>
      <c r="AL547" s="52">
        <f t="shared" si="116"/>
        <v>1</v>
      </c>
    </row>
    <row r="548" spans="1:38" ht="15.95" customHeight="1">
      <c r="A548" s="34" t="s">
        <v>121</v>
      </c>
      <c r="B548" s="34" t="s">
        <v>835</v>
      </c>
      <c r="C548" s="34" t="s">
        <v>51</v>
      </c>
      <c r="D548" s="34" t="s">
        <v>836</v>
      </c>
      <c r="E548" s="18">
        <v>4633.68</v>
      </c>
      <c r="F548" s="2">
        <f t="shared" si="117"/>
        <v>7376818.5600000005</v>
      </c>
      <c r="G548" s="45">
        <v>2620707.5</v>
      </c>
      <c r="H548" s="35">
        <v>805408</v>
      </c>
      <c r="I548" s="2">
        <f t="shared" si="123"/>
        <v>604056</v>
      </c>
      <c r="J548" s="35">
        <v>435786</v>
      </c>
      <c r="K548" s="35">
        <v>372161</v>
      </c>
      <c r="L548" s="35">
        <v>1323726</v>
      </c>
      <c r="M548" s="35">
        <v>181810</v>
      </c>
      <c r="N548" s="2">
        <f t="shared" si="119"/>
        <v>5538246.5</v>
      </c>
      <c r="O548" s="4">
        <f t="shared" si="120"/>
        <v>1838572</v>
      </c>
      <c r="P548" s="35">
        <v>2134</v>
      </c>
      <c r="Q548" s="35">
        <v>33</v>
      </c>
      <c r="R548" s="4">
        <f t="shared" si="122"/>
        <v>97887</v>
      </c>
      <c r="S548" s="6">
        <f t="shared" si="118"/>
        <v>334227.33840000001</v>
      </c>
      <c r="T548" s="43">
        <v>161843826</v>
      </c>
      <c r="U548" s="6">
        <f t="shared" si="124"/>
        <v>161843.826</v>
      </c>
      <c r="V548" s="6">
        <f t="shared" si="125"/>
        <v>172383.51240000001</v>
      </c>
      <c r="W548" s="4">
        <f t="shared" si="112"/>
        <v>3447670</v>
      </c>
      <c r="X548" s="20">
        <f t="shared" si="113"/>
        <v>5384129</v>
      </c>
      <c r="Y548" s="21">
        <v>0</v>
      </c>
      <c r="Z548" s="19">
        <v>0</v>
      </c>
      <c r="AA548" s="4">
        <f t="shared" si="114"/>
        <v>5384129</v>
      </c>
      <c r="AB548" s="21"/>
      <c r="AC548" s="21"/>
      <c r="AD548" s="21">
        <v>0</v>
      </c>
      <c r="AE548" s="21"/>
      <c r="AF548" s="21"/>
      <c r="AG548" s="26">
        <v>0</v>
      </c>
      <c r="AH548" s="26"/>
      <c r="AI548" s="26"/>
      <c r="AJ548" s="50">
        <f t="shared" si="121"/>
        <v>5384129</v>
      </c>
      <c r="AK548" s="52" t="str">
        <f t="shared" si="115"/>
        <v xml:space="preserve"> </v>
      </c>
      <c r="AL548" s="52" t="str">
        <f t="shared" si="116"/>
        <v xml:space="preserve"> </v>
      </c>
    </row>
    <row r="549" spans="1:38" ht="15.95" customHeight="1">
      <c r="A549" s="34" t="s">
        <v>121</v>
      </c>
      <c r="B549" s="34" t="s">
        <v>835</v>
      </c>
      <c r="C549" s="34" t="s">
        <v>190</v>
      </c>
      <c r="D549" s="34" t="s">
        <v>837</v>
      </c>
      <c r="E549" s="18">
        <v>1007.87</v>
      </c>
      <c r="F549" s="2">
        <f t="shared" si="117"/>
        <v>1604529.04</v>
      </c>
      <c r="G549" s="45">
        <v>813784.96</v>
      </c>
      <c r="H549" s="35">
        <v>144235</v>
      </c>
      <c r="I549" s="2">
        <f t="shared" si="123"/>
        <v>108176.25</v>
      </c>
      <c r="J549" s="35">
        <v>78030</v>
      </c>
      <c r="K549" s="35">
        <v>66729</v>
      </c>
      <c r="L549" s="35">
        <v>203542</v>
      </c>
      <c r="M549" s="35">
        <v>305890</v>
      </c>
      <c r="N549" s="2">
        <f t="shared" si="119"/>
        <v>1576152.21</v>
      </c>
      <c r="O549" s="4">
        <f t="shared" si="120"/>
        <v>28377</v>
      </c>
      <c r="P549" s="35">
        <v>197</v>
      </c>
      <c r="Q549" s="35">
        <v>143</v>
      </c>
      <c r="R549" s="4">
        <f t="shared" si="122"/>
        <v>39158</v>
      </c>
      <c r="S549" s="6">
        <f t="shared" si="118"/>
        <v>72697.663100000005</v>
      </c>
      <c r="T549" s="43">
        <v>47320325</v>
      </c>
      <c r="U549" s="6">
        <f t="shared" si="124"/>
        <v>47320.324999999997</v>
      </c>
      <c r="V549" s="6">
        <f t="shared" si="125"/>
        <v>25377.338100000008</v>
      </c>
      <c r="W549" s="4">
        <f t="shared" si="112"/>
        <v>507547</v>
      </c>
      <c r="X549" s="20">
        <f t="shared" si="113"/>
        <v>575082</v>
      </c>
      <c r="Y549" s="21">
        <v>0</v>
      </c>
      <c r="Z549" s="19">
        <v>0</v>
      </c>
      <c r="AA549" s="4">
        <f t="shared" si="114"/>
        <v>575082</v>
      </c>
      <c r="AB549" s="21"/>
      <c r="AC549" s="21"/>
      <c r="AD549" s="21">
        <v>0</v>
      </c>
      <c r="AE549" s="21"/>
      <c r="AF549" s="21"/>
      <c r="AG549" s="26">
        <v>0</v>
      </c>
      <c r="AH549" s="26"/>
      <c r="AI549" s="26"/>
      <c r="AJ549" s="50">
        <f t="shared" si="121"/>
        <v>575082</v>
      </c>
      <c r="AK549" s="52" t="str">
        <f t="shared" si="115"/>
        <v xml:space="preserve"> </v>
      </c>
      <c r="AL549" s="52" t="str">
        <f t="shared" si="116"/>
        <v xml:space="preserve"> </v>
      </c>
    </row>
    <row r="550" spans="1:38" ht="15.95" customHeight="1">
      <c r="A550" s="34" t="s">
        <v>121</v>
      </c>
      <c r="B550" s="34" t="s">
        <v>835</v>
      </c>
      <c r="C550" s="34" t="s">
        <v>96</v>
      </c>
      <c r="D550" s="34" t="s">
        <v>838</v>
      </c>
      <c r="E550" s="18">
        <v>651.14</v>
      </c>
      <c r="F550" s="2">
        <f t="shared" si="117"/>
        <v>1036614.88</v>
      </c>
      <c r="G550" s="45">
        <v>739298.74</v>
      </c>
      <c r="H550" s="35">
        <v>81287</v>
      </c>
      <c r="I550" s="2">
        <f t="shared" si="123"/>
        <v>60965.25</v>
      </c>
      <c r="J550" s="35">
        <v>43938</v>
      </c>
      <c r="K550" s="35">
        <v>37847</v>
      </c>
      <c r="L550" s="35">
        <v>124171</v>
      </c>
      <c r="M550" s="35">
        <v>129637</v>
      </c>
      <c r="N550" s="2">
        <f t="shared" si="119"/>
        <v>1135856.99</v>
      </c>
      <c r="O550" s="4">
        <f t="shared" si="120"/>
        <v>0</v>
      </c>
      <c r="P550" s="35">
        <v>272</v>
      </c>
      <c r="Q550" s="35">
        <v>97</v>
      </c>
      <c r="R550" s="4">
        <f t="shared" si="122"/>
        <v>36674</v>
      </c>
      <c r="S550" s="6">
        <f t="shared" si="118"/>
        <v>46966.728199999998</v>
      </c>
      <c r="T550" s="43">
        <v>42261806</v>
      </c>
      <c r="U550" s="6">
        <f t="shared" si="124"/>
        <v>42261.805999999997</v>
      </c>
      <c r="V550" s="6">
        <f t="shared" si="125"/>
        <v>4704.9222000000009</v>
      </c>
      <c r="W550" s="4">
        <f t="shared" si="112"/>
        <v>94098</v>
      </c>
      <c r="X550" s="20">
        <f t="shared" si="113"/>
        <v>130772</v>
      </c>
      <c r="Y550" s="21">
        <v>0</v>
      </c>
      <c r="Z550" s="19">
        <v>0</v>
      </c>
      <c r="AA550" s="4">
        <f t="shared" si="114"/>
        <v>130772</v>
      </c>
      <c r="AB550" s="21"/>
      <c r="AC550" s="21"/>
      <c r="AD550" s="21">
        <v>0</v>
      </c>
      <c r="AE550" s="21"/>
      <c r="AF550" s="21"/>
      <c r="AG550" s="26">
        <v>0</v>
      </c>
      <c r="AH550" s="26"/>
      <c r="AI550" s="26"/>
      <c r="AJ550" s="50">
        <f t="shared" si="121"/>
        <v>130772</v>
      </c>
      <c r="AK550" s="52">
        <f t="shared" si="115"/>
        <v>1</v>
      </c>
      <c r="AL550" s="52" t="str">
        <f t="shared" si="116"/>
        <v xml:space="preserve"> </v>
      </c>
    </row>
    <row r="551" spans="1:38" ht="15.95" customHeight="1">
      <c r="A551" s="34" t="s">
        <v>121</v>
      </c>
      <c r="B551" s="34" t="s">
        <v>835</v>
      </c>
      <c r="C551" s="34" t="s">
        <v>222</v>
      </c>
      <c r="D551" s="34" t="s">
        <v>839</v>
      </c>
      <c r="E551" s="18">
        <v>305.93</v>
      </c>
      <c r="F551" s="2">
        <f t="shared" si="117"/>
        <v>487040.56</v>
      </c>
      <c r="G551" s="45">
        <v>509164.87</v>
      </c>
      <c r="H551" s="35">
        <v>32092</v>
      </c>
      <c r="I551" s="2">
        <f t="shared" si="123"/>
        <v>24069</v>
      </c>
      <c r="J551" s="35">
        <v>17349</v>
      </c>
      <c r="K551" s="35">
        <v>14925</v>
      </c>
      <c r="L551" s="35">
        <v>69098</v>
      </c>
      <c r="M551" s="35">
        <v>133634</v>
      </c>
      <c r="N551" s="2">
        <f t="shared" si="119"/>
        <v>768239.87</v>
      </c>
      <c r="O551" s="4">
        <f t="shared" si="120"/>
        <v>0</v>
      </c>
      <c r="P551" s="35">
        <v>69</v>
      </c>
      <c r="Q551" s="35">
        <v>167</v>
      </c>
      <c r="R551" s="4">
        <f t="shared" si="122"/>
        <v>16017</v>
      </c>
      <c r="S551" s="6">
        <f t="shared" si="118"/>
        <v>22066.730899999999</v>
      </c>
      <c r="T551" s="43">
        <v>32959969</v>
      </c>
      <c r="U551" s="6">
        <f t="shared" si="124"/>
        <v>32959.968999999997</v>
      </c>
      <c r="V551" s="6">
        <f t="shared" si="125"/>
        <v>0</v>
      </c>
      <c r="W551" s="4">
        <f t="shared" si="112"/>
        <v>0</v>
      </c>
      <c r="X551" s="20">
        <f t="shared" si="113"/>
        <v>16017</v>
      </c>
      <c r="Y551" s="21">
        <v>0</v>
      </c>
      <c r="Z551" s="19">
        <v>0</v>
      </c>
      <c r="AA551" s="4">
        <f t="shared" si="114"/>
        <v>16017</v>
      </c>
      <c r="AB551" s="21"/>
      <c r="AC551" s="21"/>
      <c r="AD551" s="21">
        <v>0</v>
      </c>
      <c r="AE551" s="21"/>
      <c r="AF551" s="21">
        <v>4485</v>
      </c>
      <c r="AG551" s="26">
        <v>0</v>
      </c>
      <c r="AH551" s="26"/>
      <c r="AI551" s="26"/>
      <c r="AJ551" s="50">
        <f t="shared" si="121"/>
        <v>11532</v>
      </c>
      <c r="AK551" s="52">
        <f t="shared" si="115"/>
        <v>1</v>
      </c>
      <c r="AL551" s="52">
        <f t="shared" si="116"/>
        <v>1</v>
      </c>
    </row>
    <row r="552" spans="1:38" s="25" customFormat="1" ht="83.25" customHeight="1">
      <c r="A552" s="41">
        <f>COUNTA(A4:A551)</f>
        <v>548</v>
      </c>
      <c r="B552" s="37" t="s">
        <v>879</v>
      </c>
      <c r="D552" s="30"/>
      <c r="E552" s="31">
        <f t="shared" ref="E552:V552" si="126">SUM(E4:E551)</f>
        <v>1122952.0100000007</v>
      </c>
      <c r="F552" s="31">
        <f t="shared" si="126"/>
        <v>1787739599.920002</v>
      </c>
      <c r="G552" s="31">
        <f t="shared" si="126"/>
        <v>490485101.29000008</v>
      </c>
      <c r="H552" s="32">
        <f t="shared" si="126"/>
        <v>122238067</v>
      </c>
      <c r="I552" s="31">
        <f t="shared" si="126"/>
        <v>91678550.25</v>
      </c>
      <c r="J552" s="32">
        <f t="shared" si="126"/>
        <v>97500003</v>
      </c>
      <c r="K552" s="32">
        <f t="shared" si="126"/>
        <v>83688215</v>
      </c>
      <c r="L552" s="32">
        <f t="shared" si="126"/>
        <v>261403102</v>
      </c>
      <c r="M552" s="32">
        <f t="shared" si="126"/>
        <v>42066545</v>
      </c>
      <c r="N552" s="31">
        <f t="shared" si="126"/>
        <v>1066821516.5400001</v>
      </c>
      <c r="O552" s="32">
        <f t="shared" si="126"/>
        <v>770826819</v>
      </c>
      <c r="P552" s="32">
        <f t="shared" si="126"/>
        <v>408813</v>
      </c>
      <c r="Q552" s="32">
        <f t="shared" si="126"/>
        <v>40209</v>
      </c>
      <c r="R552" s="32">
        <f t="shared" si="126"/>
        <v>26294889</v>
      </c>
      <c r="S552" s="33">
        <f t="shared" si="126"/>
        <v>80998528.481300011</v>
      </c>
      <c r="T552" s="32">
        <f t="shared" si="126"/>
        <v>30321784516</v>
      </c>
      <c r="U552" s="33">
        <f t="shared" si="126"/>
        <v>30321784.515999999</v>
      </c>
      <c r="V552" s="33">
        <f t="shared" si="126"/>
        <v>51373381.870999984</v>
      </c>
      <c r="W552" s="32">
        <f t="shared" ref="W552:AJ552" si="127">SUM(W4:W551)</f>
        <v>1027467640</v>
      </c>
      <c r="X552" s="32">
        <f t="shared" si="127"/>
        <v>1824589348</v>
      </c>
      <c r="Y552" s="32">
        <f t="shared" si="127"/>
        <v>42096</v>
      </c>
      <c r="Z552" s="32">
        <f t="shared" si="127"/>
        <v>42096</v>
      </c>
      <c r="AA552" s="32">
        <f t="shared" si="127"/>
        <v>1824631444</v>
      </c>
      <c r="AB552" s="32">
        <f t="shared" si="127"/>
        <v>3303</v>
      </c>
      <c r="AC552" s="32">
        <f t="shared" si="127"/>
        <v>19471</v>
      </c>
      <c r="AD552" s="32">
        <f t="shared" si="127"/>
        <v>318460</v>
      </c>
      <c r="AE552" s="32">
        <f t="shared" si="127"/>
        <v>44425</v>
      </c>
      <c r="AF552" s="32">
        <f t="shared" si="127"/>
        <v>52468</v>
      </c>
      <c r="AG552" s="32">
        <f t="shared" si="127"/>
        <v>2228665</v>
      </c>
      <c r="AH552" s="32">
        <f t="shared" si="127"/>
        <v>22386</v>
      </c>
      <c r="AI552" s="32">
        <f t="shared" si="127"/>
        <v>5126</v>
      </c>
      <c r="AJ552" s="51">
        <f t="shared" si="127"/>
        <v>1826404722</v>
      </c>
      <c r="AK552" s="53">
        <f>COUNTIF(AK4:AK551,1)</f>
        <v>76</v>
      </c>
      <c r="AL552" s="53">
        <f>COUNTIF(AL4:AL551,1)</f>
        <v>37</v>
      </c>
    </row>
    <row r="553" spans="1:38" ht="14.1" customHeight="1">
      <c r="A553" s="22"/>
      <c r="B553" s="22"/>
      <c r="C553" s="22"/>
      <c r="D553" s="22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8"/>
      <c r="AI553" s="8"/>
      <c r="AJ553" s="8"/>
    </row>
    <row r="554" spans="1:38" ht="14.1" customHeight="1">
      <c r="A554" s="22"/>
      <c r="B554" s="22"/>
      <c r="C554" s="22"/>
      <c r="D554" s="22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  <c r="AJ554" s="8"/>
    </row>
    <row r="555" spans="1:38" ht="14.1" customHeight="1">
      <c r="A555" s="22"/>
      <c r="B555" s="22"/>
      <c r="C555" s="22"/>
      <c r="D555" s="22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8"/>
      <c r="AI555" s="8"/>
      <c r="AJ555" s="8"/>
    </row>
    <row r="556" spans="1:38" ht="14.1" customHeight="1">
      <c r="A556" s="22"/>
      <c r="B556" s="22"/>
      <c r="C556" s="22"/>
      <c r="D556" s="22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  <c r="AJ556" s="8"/>
    </row>
    <row r="557" spans="1:38" ht="14.1" customHeight="1">
      <c r="A557" s="22"/>
      <c r="B557" s="22"/>
      <c r="C557" s="22"/>
      <c r="D557" s="22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  <c r="AJ557" s="8"/>
    </row>
    <row r="558" spans="1:38" ht="14.1" customHeight="1">
      <c r="A558" s="22"/>
      <c r="B558" s="22"/>
      <c r="C558" s="22"/>
      <c r="D558" s="22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8"/>
      <c r="AI558" s="8"/>
      <c r="AJ558" s="8"/>
    </row>
    <row r="559" spans="1:38" ht="14.1" customHeight="1">
      <c r="A559" s="22"/>
      <c r="B559" s="22"/>
      <c r="C559" s="22"/>
      <c r="D559" s="22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  <c r="AI559" s="8"/>
      <c r="AJ559" s="8"/>
    </row>
    <row r="560" spans="1:38" ht="14.1" customHeight="1">
      <c r="A560" s="22"/>
      <c r="B560" s="22"/>
      <c r="C560" s="22"/>
      <c r="D560" s="22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</row>
    <row r="561" spans="1:36" ht="14.1" customHeight="1">
      <c r="A561" s="22"/>
      <c r="B561" s="22"/>
      <c r="C561" s="22"/>
      <c r="D561" s="22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</row>
    <row r="562" spans="1:36" ht="14.1" customHeight="1">
      <c r="A562" s="22"/>
      <c r="B562" s="22"/>
      <c r="C562" s="22"/>
      <c r="D562" s="22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</row>
    <row r="563" spans="1:36" ht="14.1" customHeight="1">
      <c r="A563" s="24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</row>
    <row r="564" spans="1:36" ht="14.1" customHeight="1">
      <c r="A564" s="22"/>
      <c r="B564" s="22"/>
      <c r="C564" s="22"/>
      <c r="D564" s="22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</row>
    <row r="565" spans="1:36" ht="14.1" customHeight="1">
      <c r="A565" s="22"/>
      <c r="B565" s="22"/>
      <c r="C565" s="22"/>
      <c r="D565" s="22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</row>
    <row r="566" spans="1:36" ht="14.1" customHeight="1">
      <c r="A566" s="22"/>
      <c r="B566" s="22"/>
      <c r="C566" s="22"/>
      <c r="D566" s="22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</row>
    <row r="567" spans="1:36" ht="14.1" customHeight="1">
      <c r="A567" s="22"/>
      <c r="B567" s="22"/>
      <c r="C567" s="22"/>
      <c r="D567" s="22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</row>
    <row r="568" spans="1:36" ht="14.1" customHeight="1">
      <c r="A568" s="22"/>
      <c r="B568" s="22"/>
      <c r="C568" s="22"/>
      <c r="D568" s="22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</row>
    <row r="569" spans="1:36" ht="14.1" customHeight="1">
      <c r="A569" s="22"/>
      <c r="B569" s="22"/>
      <c r="C569" s="22"/>
      <c r="D569" s="22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</row>
    <row r="570" spans="1:36" ht="14.1" customHeight="1">
      <c r="A570" s="22"/>
      <c r="B570" s="22"/>
      <c r="C570" s="22"/>
      <c r="D570" s="22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</row>
    <row r="571" spans="1:36" ht="14.1" customHeight="1">
      <c r="A571" s="22"/>
      <c r="B571" s="22"/>
      <c r="C571" s="22"/>
      <c r="D571" s="22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</row>
    <row r="572" spans="1:36" ht="14.1" customHeight="1">
      <c r="A572" s="22"/>
      <c r="B572" s="22"/>
      <c r="C572" s="22"/>
      <c r="D572" s="22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</row>
    <row r="573" spans="1:36" ht="14.1" customHeight="1">
      <c r="A573" s="22"/>
      <c r="B573" s="22"/>
      <c r="C573" s="22"/>
      <c r="D573" s="22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</row>
    <row r="574" spans="1:36" ht="14.1" customHeight="1">
      <c r="A574" s="22"/>
      <c r="B574" s="22"/>
      <c r="C574" s="22"/>
      <c r="D574" s="22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</row>
    <row r="575" spans="1:36" ht="14.1" customHeight="1">
      <c r="A575" s="22"/>
      <c r="B575" s="22"/>
      <c r="C575" s="22"/>
      <c r="D575" s="22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</row>
    <row r="576" spans="1:36" ht="14.1" customHeight="1">
      <c r="A576" s="22"/>
      <c r="B576" s="22"/>
      <c r="C576" s="22"/>
      <c r="D576" s="22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</row>
    <row r="577" spans="1:36" ht="14.1" customHeight="1">
      <c r="A577" s="22"/>
      <c r="B577" s="22"/>
      <c r="C577" s="22"/>
      <c r="D577" s="22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</row>
    <row r="578" spans="1:36" ht="14.1" customHeight="1">
      <c r="A578" s="22"/>
      <c r="B578" s="22"/>
      <c r="C578" s="22"/>
      <c r="D578" s="22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</row>
    <row r="579" spans="1:36" ht="14.1" customHeight="1">
      <c r="A579" s="22"/>
      <c r="B579" s="22"/>
      <c r="C579" s="22"/>
      <c r="D579" s="22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</row>
    <row r="580" spans="1:36" ht="14.1" customHeight="1">
      <c r="A580" s="22"/>
      <c r="B580" s="22"/>
      <c r="C580" s="22"/>
      <c r="D580" s="22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</row>
    <row r="581" spans="1:36" ht="14.1" customHeight="1">
      <c r="A581" s="22"/>
      <c r="B581" s="22"/>
      <c r="C581" s="22"/>
      <c r="D581" s="22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</row>
    <row r="582" spans="1:36" ht="14.1" customHeight="1">
      <c r="A582" s="22"/>
      <c r="B582" s="22"/>
      <c r="C582" s="22"/>
      <c r="D582" s="22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</row>
    <row r="583" spans="1:36" ht="14.1" customHeight="1">
      <c r="A583" s="22"/>
      <c r="B583" s="22"/>
      <c r="C583" s="22"/>
      <c r="D583" s="22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</row>
    <row r="584" spans="1:36" ht="14.1" customHeight="1">
      <c r="A584" s="22"/>
      <c r="B584" s="22"/>
      <c r="C584" s="22"/>
      <c r="D584" s="22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</row>
    <row r="585" spans="1:36" ht="14.1" customHeight="1">
      <c r="A585" s="22"/>
      <c r="B585" s="22"/>
      <c r="C585" s="22"/>
      <c r="D585" s="22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</row>
    <row r="586" spans="1:36" ht="14.1" customHeight="1">
      <c r="A586" s="22"/>
      <c r="B586" s="22"/>
      <c r="C586" s="22"/>
      <c r="D586" s="22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</row>
    <row r="587" spans="1:36" ht="14.1" customHeight="1">
      <c r="A587" s="22"/>
      <c r="B587" s="22"/>
      <c r="C587" s="22"/>
      <c r="D587" s="22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</row>
    <row r="588" spans="1:36" ht="14.1" customHeight="1">
      <c r="A588" s="22"/>
      <c r="B588" s="22"/>
      <c r="C588" s="22"/>
      <c r="D588" s="22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</row>
    <row r="589" spans="1:36" ht="14.1" customHeight="1">
      <c r="A589" s="22"/>
      <c r="B589" s="22"/>
      <c r="C589" s="22"/>
      <c r="D589" s="22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</row>
    <row r="590" spans="1:36" ht="14.1" customHeight="1">
      <c r="A590" s="22"/>
      <c r="B590" s="22"/>
      <c r="C590" s="22"/>
      <c r="D590" s="22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</row>
    <row r="591" spans="1:36" ht="14.1" customHeight="1">
      <c r="A591" s="22"/>
      <c r="B591" s="22"/>
      <c r="C591" s="22"/>
      <c r="D591" s="22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</row>
    <row r="592" spans="1:36" ht="14.1" customHeight="1">
      <c r="A592" s="22"/>
      <c r="B592" s="22"/>
      <c r="C592" s="22"/>
      <c r="D592" s="22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</row>
    <row r="593" spans="1:36" ht="14.1" customHeight="1">
      <c r="A593" s="22"/>
      <c r="B593" s="22"/>
      <c r="C593" s="22"/>
      <c r="D593" s="22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</row>
    <row r="594" spans="1:36" ht="14.1" customHeight="1">
      <c r="A594" s="22"/>
      <c r="B594" s="22"/>
      <c r="C594" s="22"/>
      <c r="D594" s="22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</row>
    <row r="595" spans="1:36" ht="14.1" customHeight="1">
      <c r="A595" s="22"/>
      <c r="B595" s="22"/>
      <c r="C595" s="22"/>
      <c r="D595" s="22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</row>
    <row r="596" spans="1:36" ht="14.1" customHeight="1">
      <c r="A596" s="22"/>
      <c r="B596" s="22"/>
      <c r="C596" s="22"/>
      <c r="D596" s="22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</row>
    <row r="597" spans="1:36" ht="14.1" customHeight="1">
      <c r="A597" s="22"/>
      <c r="B597" s="22"/>
      <c r="C597" s="22"/>
      <c r="D597" s="22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</row>
    <row r="598" spans="1:36" ht="14.1" customHeight="1">
      <c r="A598" s="22"/>
      <c r="B598" s="22"/>
      <c r="C598" s="22"/>
      <c r="D598" s="22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</row>
    <row r="599" spans="1:36" ht="14.1" customHeight="1">
      <c r="A599" s="22"/>
      <c r="B599" s="22"/>
      <c r="C599" s="22"/>
      <c r="D599" s="22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</row>
    <row r="600" spans="1:36" ht="14.1" customHeight="1">
      <c r="A600" s="22"/>
      <c r="B600" s="22"/>
      <c r="C600" s="22"/>
      <c r="D600" s="22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</row>
    <row r="601" spans="1:36" ht="14.1" customHeight="1">
      <c r="A601" s="22"/>
      <c r="B601" s="22"/>
      <c r="C601" s="22"/>
      <c r="D601" s="22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</row>
    <row r="602" spans="1:36" ht="14.1" customHeight="1">
      <c r="A602" s="22"/>
      <c r="B602" s="22"/>
      <c r="C602" s="22"/>
      <c r="D602" s="22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</row>
    <row r="603" spans="1:36" ht="14.1" customHeight="1">
      <c r="A603" s="22"/>
      <c r="B603" s="22"/>
      <c r="C603" s="22"/>
      <c r="D603" s="22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</row>
    <row r="604" spans="1:36" ht="14.1" customHeight="1">
      <c r="A604" s="22"/>
      <c r="B604" s="22"/>
      <c r="C604" s="22"/>
      <c r="D604" s="22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</row>
    <row r="605" spans="1:36" ht="14.1" customHeight="1">
      <c r="A605" s="22"/>
      <c r="B605" s="22"/>
      <c r="C605" s="22"/>
      <c r="D605" s="22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</row>
    <row r="606" spans="1:36" ht="14.1" customHeight="1">
      <c r="A606" s="22"/>
      <c r="B606" s="22"/>
      <c r="C606" s="22"/>
      <c r="D606" s="22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</row>
    <row r="607" spans="1:36" ht="14.1" customHeight="1">
      <c r="A607" s="22"/>
      <c r="B607" s="22"/>
      <c r="C607" s="22"/>
      <c r="D607" s="22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</row>
    <row r="608" spans="1:36" ht="14.1" customHeight="1">
      <c r="A608" s="22"/>
      <c r="B608" s="22"/>
      <c r="C608" s="22"/>
      <c r="D608" s="22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</row>
    <row r="609" spans="1:36" ht="14.1" customHeight="1">
      <c r="A609" s="22"/>
      <c r="B609" s="22"/>
      <c r="C609" s="22"/>
      <c r="D609" s="22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</row>
    <row r="610" spans="1:36" ht="14.1" customHeight="1">
      <c r="A610" s="22"/>
      <c r="B610" s="22"/>
      <c r="C610" s="22"/>
      <c r="D610" s="22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</row>
    <row r="611" spans="1:36" ht="14.1" customHeight="1">
      <c r="A611" s="22"/>
      <c r="B611" s="22"/>
      <c r="C611" s="22"/>
      <c r="D611" s="22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</row>
    <row r="612" spans="1:36" ht="14.1" customHeight="1">
      <c r="A612" s="22"/>
      <c r="B612" s="22"/>
      <c r="C612" s="22"/>
      <c r="D612" s="22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8"/>
    </row>
    <row r="613" spans="1:36" ht="14.1" customHeight="1">
      <c r="A613" s="22"/>
      <c r="B613" s="22"/>
      <c r="C613" s="22"/>
      <c r="D613" s="22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8"/>
    </row>
    <row r="614" spans="1:36" ht="14.1" customHeight="1">
      <c r="A614" s="22"/>
      <c r="B614" s="22"/>
      <c r="C614" s="22"/>
      <c r="D614" s="22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  <c r="AJ614" s="8"/>
    </row>
    <row r="615" spans="1:36" ht="14.1" customHeight="1">
      <c r="A615" s="22"/>
      <c r="B615" s="22"/>
      <c r="C615" s="22"/>
      <c r="D615" s="22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  <c r="AJ615" s="8"/>
    </row>
    <row r="616" spans="1:36" ht="14.1" customHeight="1">
      <c r="A616" s="22"/>
      <c r="B616" s="22"/>
      <c r="C616" s="22"/>
      <c r="D616" s="22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  <c r="AJ616" s="8"/>
    </row>
    <row r="617" spans="1:36" ht="14.1" customHeight="1">
      <c r="A617" s="22"/>
      <c r="B617" s="22"/>
      <c r="C617" s="22"/>
      <c r="D617" s="22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  <c r="AJ617" s="8"/>
    </row>
    <row r="618" spans="1:36" ht="14.1" customHeight="1">
      <c r="A618" s="22"/>
      <c r="B618" s="22"/>
      <c r="C618" s="22"/>
      <c r="D618" s="22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  <c r="AJ618" s="8"/>
    </row>
    <row r="619" spans="1:36" ht="14.1" customHeight="1">
      <c r="A619" s="22"/>
      <c r="B619" s="22"/>
      <c r="C619" s="22"/>
      <c r="D619" s="22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  <c r="AJ619" s="8"/>
    </row>
    <row r="620" spans="1:36" ht="14.1" customHeight="1">
      <c r="A620" s="22"/>
      <c r="B620" s="22"/>
      <c r="C620" s="22"/>
      <c r="D620" s="22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  <c r="AJ620" s="8"/>
    </row>
    <row r="621" spans="1:36" ht="14.1" customHeight="1">
      <c r="A621" s="22"/>
      <c r="B621" s="22"/>
      <c r="C621" s="22"/>
      <c r="D621" s="22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  <c r="AJ621" s="8"/>
    </row>
    <row r="622" spans="1:36" ht="14.1" customHeight="1">
      <c r="A622" s="22"/>
      <c r="B622" s="22"/>
      <c r="C622" s="22"/>
      <c r="D622" s="22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  <c r="AJ622" s="8"/>
    </row>
    <row r="623" spans="1:36" ht="14.1" customHeight="1">
      <c r="A623" s="22"/>
      <c r="B623" s="22"/>
      <c r="C623" s="22"/>
      <c r="D623" s="22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  <c r="AJ623" s="8"/>
    </row>
    <row r="624" spans="1:36" ht="14.1" customHeight="1">
      <c r="A624" s="22"/>
      <c r="B624" s="22"/>
      <c r="C624" s="22"/>
      <c r="D624" s="22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  <c r="AJ624" s="8"/>
    </row>
    <row r="625" spans="1:36" ht="14.1" customHeight="1">
      <c r="A625" s="22"/>
      <c r="B625" s="22"/>
      <c r="C625" s="22"/>
      <c r="D625" s="22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8"/>
      <c r="AI625" s="8"/>
      <c r="AJ625" s="8"/>
    </row>
    <row r="626" spans="1:36" ht="14.1" customHeight="1">
      <c r="A626" s="22"/>
      <c r="B626" s="22"/>
      <c r="C626" s="22"/>
      <c r="D626" s="22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  <c r="AH626" s="8"/>
      <c r="AI626" s="8"/>
      <c r="AJ626" s="8"/>
    </row>
    <row r="627" spans="1:36" ht="14.1" customHeight="1">
      <c r="A627" s="22"/>
      <c r="B627" s="22"/>
      <c r="C627" s="22"/>
      <c r="D627" s="22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  <c r="AH627" s="8"/>
      <c r="AI627" s="8"/>
      <c r="AJ627" s="8"/>
    </row>
    <row r="628" spans="1:36" ht="14.1" customHeight="1">
      <c r="A628" s="22"/>
      <c r="B628" s="22"/>
      <c r="C628" s="22"/>
      <c r="D628" s="22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  <c r="AH628" s="8"/>
      <c r="AI628" s="8"/>
      <c r="AJ628" s="8"/>
    </row>
    <row r="629" spans="1:36" ht="14.1" customHeight="1">
      <c r="A629" s="22"/>
      <c r="B629" s="22"/>
      <c r="C629" s="22"/>
      <c r="D629" s="22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  <c r="AJ629" s="8"/>
    </row>
    <row r="630" spans="1:36" ht="14.1" customHeight="1">
      <c r="A630" s="22"/>
      <c r="B630" s="22"/>
      <c r="C630" s="22"/>
      <c r="D630" s="22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  <c r="AJ630" s="8"/>
    </row>
    <row r="631" spans="1:36" ht="14.1" customHeight="1">
      <c r="A631" s="22"/>
      <c r="B631" s="22"/>
      <c r="C631" s="22"/>
      <c r="D631" s="22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8"/>
      <c r="AI631" s="8"/>
      <c r="AJ631" s="8"/>
    </row>
    <row r="632" spans="1:36" ht="14.1" customHeight="1">
      <c r="A632" s="22"/>
      <c r="B632" s="22"/>
      <c r="C632" s="22"/>
      <c r="D632" s="22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  <c r="AH632" s="8"/>
      <c r="AI632" s="8"/>
      <c r="AJ632" s="8"/>
    </row>
    <row r="633" spans="1:36" ht="14.1" customHeight="1">
      <c r="A633" s="22"/>
      <c r="B633" s="22"/>
      <c r="C633" s="22"/>
      <c r="D633" s="22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  <c r="AJ633" s="8"/>
    </row>
    <row r="634" spans="1:36" ht="14.1" customHeight="1">
      <c r="A634" s="22"/>
      <c r="B634" s="22"/>
      <c r="C634" s="22"/>
      <c r="D634" s="22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  <c r="AJ634" s="8"/>
    </row>
    <row r="635" spans="1:36" ht="14.1" customHeight="1">
      <c r="A635" s="22"/>
      <c r="B635" s="22"/>
      <c r="C635" s="22"/>
      <c r="D635" s="22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  <c r="AJ635" s="8"/>
    </row>
    <row r="636" spans="1:36" ht="14.1" customHeight="1">
      <c r="A636" s="22"/>
      <c r="B636" s="22"/>
      <c r="C636" s="22"/>
      <c r="D636" s="22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  <c r="AJ636" s="8"/>
    </row>
    <row r="637" spans="1:36" ht="14.1" customHeight="1">
      <c r="A637" s="22"/>
      <c r="B637" s="22"/>
      <c r="C637" s="22"/>
      <c r="D637" s="22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  <c r="AJ637" s="8"/>
    </row>
    <row r="638" spans="1:36" ht="14.1" customHeight="1">
      <c r="A638" s="22"/>
      <c r="B638" s="22"/>
      <c r="C638" s="22"/>
      <c r="D638" s="22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  <c r="AH638" s="8"/>
      <c r="AI638" s="8"/>
      <c r="AJ638" s="8"/>
    </row>
    <row r="639" spans="1:36" ht="14.1" customHeight="1">
      <c r="A639" s="22"/>
      <c r="B639" s="22"/>
      <c r="C639" s="22"/>
      <c r="D639" s="22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  <c r="AI639" s="8"/>
      <c r="AJ639" s="8"/>
    </row>
    <row r="640" spans="1:36" ht="14.1" customHeight="1">
      <c r="A640" s="22"/>
      <c r="B640" s="22"/>
      <c r="C640" s="22"/>
      <c r="D640" s="22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  <c r="AJ640" s="8"/>
    </row>
    <row r="641" spans="1:36" ht="14.1" customHeight="1">
      <c r="A641" s="22"/>
      <c r="B641" s="22"/>
      <c r="C641" s="22"/>
      <c r="D641" s="22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  <c r="AJ641" s="8"/>
    </row>
    <row r="642" spans="1:36" ht="14.1" customHeight="1">
      <c r="A642" s="22"/>
      <c r="B642" s="22"/>
      <c r="C642" s="22"/>
      <c r="D642" s="22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  <c r="AJ642" s="8"/>
    </row>
    <row r="643" spans="1:36" ht="14.1" customHeight="1">
      <c r="A643" s="22"/>
      <c r="B643" s="22"/>
      <c r="C643" s="22"/>
      <c r="D643" s="22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  <c r="AJ643" s="8"/>
    </row>
    <row r="644" spans="1:36" ht="14.1" customHeight="1">
      <c r="A644" s="22"/>
      <c r="B644" s="22"/>
      <c r="C644" s="22"/>
      <c r="D644" s="22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</row>
    <row r="645" spans="1:36" ht="14.1" customHeight="1">
      <c r="A645" s="22"/>
      <c r="B645" s="22"/>
      <c r="C645" s="22"/>
      <c r="D645" s="22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  <c r="AJ645" s="8"/>
    </row>
    <row r="646" spans="1:36" ht="14.1" customHeight="1">
      <c r="A646" s="22"/>
      <c r="B646" s="22"/>
      <c r="C646" s="22"/>
      <c r="D646" s="22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  <c r="AJ646" s="8"/>
    </row>
    <row r="647" spans="1:36" ht="14.1" customHeight="1">
      <c r="A647" s="22"/>
      <c r="B647" s="22"/>
      <c r="C647" s="22"/>
      <c r="D647" s="22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  <c r="AJ647" s="8"/>
    </row>
    <row r="648" spans="1:36" ht="14.1" customHeight="1">
      <c r="A648" s="22"/>
      <c r="B648" s="22"/>
      <c r="C648" s="22"/>
      <c r="D648" s="22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  <c r="AJ648" s="8"/>
    </row>
    <row r="649" spans="1:36" ht="14.1" customHeight="1">
      <c r="A649" s="22"/>
      <c r="B649" s="22"/>
      <c r="C649" s="22"/>
      <c r="D649" s="22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  <c r="AJ649" s="8"/>
    </row>
    <row r="650" spans="1:36" ht="14.1" customHeight="1">
      <c r="A650" s="22"/>
      <c r="B650" s="22"/>
      <c r="C650" s="22"/>
      <c r="D650" s="22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  <c r="AJ650" s="8"/>
    </row>
    <row r="651" spans="1:36" ht="14.1" customHeight="1">
      <c r="A651" s="22"/>
      <c r="B651" s="22"/>
      <c r="C651" s="22"/>
      <c r="D651" s="22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  <c r="AJ651" s="8"/>
    </row>
    <row r="652" spans="1:36" ht="14.1" customHeight="1">
      <c r="A652" s="22"/>
      <c r="B652" s="22"/>
      <c r="C652" s="22"/>
      <c r="D652" s="22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  <c r="AJ652" s="8"/>
    </row>
    <row r="653" spans="1:36" ht="14.1" customHeight="1">
      <c r="A653" s="22"/>
      <c r="B653" s="22"/>
      <c r="C653" s="22"/>
      <c r="D653" s="22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  <c r="AH653" s="8"/>
      <c r="AI653" s="8"/>
      <c r="AJ653" s="8"/>
    </row>
    <row r="654" spans="1:36" ht="14.1" customHeight="1">
      <c r="A654" s="22"/>
      <c r="B654" s="22"/>
      <c r="C654" s="22"/>
      <c r="D654" s="22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  <c r="AH654" s="8"/>
      <c r="AI654" s="8"/>
      <c r="AJ654" s="8"/>
    </row>
    <row r="655" spans="1:36" ht="14.1" customHeight="1">
      <c r="A655" s="22"/>
      <c r="B655" s="22"/>
      <c r="C655" s="22"/>
      <c r="D655" s="22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  <c r="AH655" s="8"/>
      <c r="AI655" s="8"/>
      <c r="AJ655" s="8"/>
    </row>
    <row r="656" spans="1:36" ht="14.1" customHeight="1">
      <c r="A656" s="22"/>
      <c r="B656" s="22"/>
      <c r="C656" s="22"/>
      <c r="D656" s="22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  <c r="AH656" s="8"/>
      <c r="AI656" s="8"/>
      <c r="AJ656" s="8"/>
    </row>
    <row r="657" spans="1:36" ht="14.1" customHeight="1">
      <c r="A657" s="22"/>
      <c r="B657" s="22"/>
      <c r="C657" s="22"/>
      <c r="D657" s="22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  <c r="AH657" s="8"/>
      <c r="AI657" s="8"/>
      <c r="AJ657" s="8"/>
    </row>
    <row r="658" spans="1:36" ht="14.1" customHeight="1">
      <c r="A658" s="22"/>
      <c r="B658" s="22"/>
      <c r="C658" s="22"/>
      <c r="D658" s="22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  <c r="AH658" s="8"/>
      <c r="AI658" s="8"/>
      <c r="AJ658" s="8"/>
    </row>
    <row r="659" spans="1:36" ht="14.1" customHeight="1">
      <c r="A659" s="22"/>
      <c r="B659" s="22"/>
      <c r="C659" s="22"/>
      <c r="D659" s="22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  <c r="AH659" s="8"/>
      <c r="AI659" s="8"/>
      <c r="AJ659" s="8"/>
    </row>
    <row r="660" spans="1:36" ht="14.1" customHeight="1">
      <c r="A660" s="22"/>
      <c r="B660" s="22"/>
      <c r="C660" s="22"/>
      <c r="D660" s="22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  <c r="AH660" s="8"/>
      <c r="AI660" s="8"/>
      <c r="AJ660" s="8"/>
    </row>
    <row r="661" spans="1:36" ht="14.1" customHeight="1">
      <c r="A661" s="22"/>
      <c r="B661" s="22"/>
      <c r="C661" s="22"/>
      <c r="D661" s="22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  <c r="AH661" s="8"/>
      <c r="AI661" s="8"/>
      <c r="AJ661" s="8"/>
    </row>
    <row r="662" spans="1:36" ht="14.1" customHeight="1">
      <c r="A662" s="22"/>
      <c r="B662" s="22"/>
      <c r="C662" s="22"/>
      <c r="D662" s="22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  <c r="AH662" s="8"/>
      <c r="AI662" s="8"/>
      <c r="AJ662" s="8"/>
    </row>
    <row r="663" spans="1:36" ht="14.1" customHeight="1">
      <c r="A663" s="22"/>
      <c r="B663" s="22"/>
      <c r="C663" s="22"/>
      <c r="D663" s="22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  <c r="AH663" s="8"/>
      <c r="AI663" s="8"/>
      <c r="AJ663" s="8"/>
    </row>
    <row r="664" spans="1:36" ht="14.1" customHeight="1">
      <c r="A664" s="22"/>
      <c r="B664" s="22"/>
      <c r="C664" s="22"/>
      <c r="D664" s="22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  <c r="AH664" s="8"/>
      <c r="AI664" s="8"/>
      <c r="AJ664" s="8"/>
    </row>
    <row r="665" spans="1:36" ht="14.1" customHeight="1">
      <c r="A665" s="22"/>
      <c r="B665" s="22"/>
      <c r="C665" s="22"/>
      <c r="D665" s="22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8"/>
      <c r="AI665" s="8"/>
      <c r="AJ665" s="8"/>
    </row>
    <row r="666" spans="1:36" ht="14.1" customHeight="1">
      <c r="A666" s="22"/>
      <c r="B666" s="22"/>
      <c r="C666" s="22"/>
      <c r="D666" s="22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  <c r="AH666" s="8"/>
      <c r="AI666" s="8"/>
      <c r="AJ666" s="8"/>
    </row>
    <row r="667" spans="1:36" ht="14.1" customHeight="1">
      <c r="A667" s="22"/>
      <c r="B667" s="22"/>
      <c r="C667" s="22"/>
      <c r="D667" s="22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8"/>
      <c r="AI667" s="8"/>
      <c r="AJ667" s="8"/>
    </row>
    <row r="668" spans="1:36" ht="14.1" customHeight="1">
      <c r="A668" s="22"/>
      <c r="B668" s="22"/>
      <c r="C668" s="22"/>
      <c r="D668" s="22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  <c r="AH668" s="8"/>
      <c r="AI668" s="8"/>
      <c r="AJ668" s="8"/>
    </row>
    <row r="669" spans="1:36" ht="14.1" customHeight="1">
      <c r="A669" s="22"/>
      <c r="B669" s="22"/>
      <c r="C669" s="22"/>
      <c r="D669" s="22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  <c r="AH669" s="8"/>
      <c r="AI669" s="8"/>
      <c r="AJ669" s="8"/>
    </row>
    <row r="670" spans="1:36" ht="14.1" customHeight="1">
      <c r="A670" s="22"/>
      <c r="B670" s="22"/>
      <c r="C670" s="22"/>
      <c r="D670" s="22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  <c r="AH670" s="8"/>
      <c r="AI670" s="8"/>
      <c r="AJ670" s="8"/>
    </row>
    <row r="671" spans="1:36" ht="14.1" customHeight="1">
      <c r="A671" s="22"/>
      <c r="B671" s="22"/>
      <c r="C671" s="22"/>
      <c r="D671" s="22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  <c r="AH671" s="8"/>
      <c r="AI671" s="8"/>
      <c r="AJ671" s="8"/>
    </row>
    <row r="672" spans="1:36" ht="14.1" customHeight="1">
      <c r="A672" s="22"/>
      <c r="B672" s="22"/>
      <c r="C672" s="22"/>
      <c r="D672" s="22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  <c r="AH672" s="8"/>
      <c r="AI672" s="8"/>
      <c r="AJ672" s="8"/>
    </row>
    <row r="673" spans="1:36" ht="14.1" customHeight="1">
      <c r="A673" s="22"/>
      <c r="B673" s="22"/>
      <c r="C673" s="22"/>
      <c r="D673" s="22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  <c r="AJ673" s="8"/>
    </row>
    <row r="674" spans="1:36" ht="14.1" customHeight="1">
      <c r="A674" s="22"/>
      <c r="B674" s="22"/>
      <c r="C674" s="22"/>
      <c r="D674" s="22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  <c r="AH674" s="8"/>
      <c r="AI674" s="8"/>
      <c r="AJ674" s="8"/>
    </row>
    <row r="675" spans="1:36" ht="14.1" customHeight="1">
      <c r="A675" s="22"/>
      <c r="B675" s="22"/>
      <c r="C675" s="22"/>
      <c r="D675" s="22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/>
      <c r="AJ675" s="8"/>
    </row>
    <row r="676" spans="1:36" ht="14.1" customHeight="1">
      <c r="A676" s="22"/>
      <c r="B676" s="22"/>
      <c r="C676" s="22"/>
      <c r="D676" s="22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  <c r="AH676" s="8"/>
      <c r="AI676" s="8"/>
      <c r="AJ676" s="8"/>
    </row>
    <row r="677" spans="1:36" ht="14.1" customHeight="1">
      <c r="A677" s="22"/>
      <c r="B677" s="22"/>
      <c r="C677" s="22"/>
      <c r="D677" s="22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  <c r="AH677" s="8"/>
      <c r="AI677" s="8"/>
      <c r="AJ677" s="8"/>
    </row>
    <row r="678" spans="1:36" ht="14.1" customHeight="1">
      <c r="A678" s="22"/>
      <c r="B678" s="22"/>
      <c r="C678" s="22"/>
      <c r="D678" s="22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  <c r="AH678" s="8"/>
      <c r="AI678" s="8"/>
      <c r="AJ678" s="8"/>
    </row>
    <row r="679" spans="1:36" ht="14.1" customHeight="1">
      <c r="A679" s="22"/>
      <c r="B679" s="22"/>
      <c r="C679" s="22"/>
      <c r="D679" s="22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  <c r="AH679" s="8"/>
      <c r="AI679" s="8"/>
      <c r="AJ679" s="8"/>
    </row>
    <row r="680" spans="1:36" ht="14.1" customHeight="1">
      <c r="A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  <c r="AH680" s="8"/>
      <c r="AI680" s="8"/>
      <c r="AJ680" s="8"/>
    </row>
    <row r="681" spans="1:36" ht="14.1" customHeight="1">
      <c r="A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  <c r="AH681" s="8"/>
      <c r="AI681" s="8"/>
      <c r="AJ681" s="8"/>
    </row>
    <row r="682" spans="1:36" ht="14.1" customHeight="1">
      <c r="A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  <c r="AJ682" s="8"/>
    </row>
    <row r="683" spans="1:36" ht="14.1" customHeight="1">
      <c r="A683" s="23"/>
      <c r="B683" s="23"/>
      <c r="C683" s="23"/>
      <c r="D683" s="23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  <c r="AH683" s="8"/>
      <c r="AI683" s="8"/>
      <c r="AJ683" s="8"/>
    </row>
    <row r="684" spans="1:36" ht="14.1" customHeight="1">
      <c r="A684" s="22"/>
      <c r="B684" s="22"/>
      <c r="C684" s="22"/>
      <c r="D684" s="22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  <c r="AH684" s="8"/>
      <c r="AI684" s="8"/>
      <c r="AJ684" s="8"/>
    </row>
    <row r="685" spans="1:36" ht="14.1" customHeight="1">
      <c r="A685" s="22"/>
      <c r="B685" s="22"/>
      <c r="C685" s="22"/>
      <c r="D685" s="22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8"/>
      <c r="AI685" s="8"/>
      <c r="AJ685" s="8"/>
    </row>
    <row r="686" spans="1:36" ht="14.1" customHeight="1">
      <c r="A686" s="22"/>
      <c r="B686" s="22"/>
      <c r="C686" s="22"/>
      <c r="D686" s="22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  <c r="AH686" s="8"/>
      <c r="AI686" s="8"/>
      <c r="AJ686" s="8"/>
    </row>
    <row r="687" spans="1:36" ht="14.1" customHeight="1">
      <c r="A687" s="22"/>
      <c r="B687" s="22"/>
      <c r="C687" s="22"/>
      <c r="D687" s="22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  <c r="AH687" s="8"/>
      <c r="AI687" s="8"/>
      <c r="AJ687" s="8"/>
    </row>
    <row r="688" spans="1:36" ht="14.1" customHeight="1">
      <c r="A688" s="22"/>
      <c r="B688" s="22"/>
      <c r="C688" s="22"/>
      <c r="D688" s="22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  <c r="AH688" s="8"/>
      <c r="AI688" s="8"/>
      <c r="AJ688" s="8"/>
    </row>
    <row r="689" spans="1:36" ht="14.1" customHeight="1">
      <c r="A689" s="22"/>
      <c r="B689" s="22"/>
      <c r="C689" s="22"/>
      <c r="D689" s="22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  <c r="AH689" s="8"/>
      <c r="AI689" s="8"/>
      <c r="AJ689" s="8"/>
    </row>
    <row r="690" spans="1:36" ht="14.1" customHeight="1">
      <c r="A690" s="22"/>
      <c r="B690" s="22"/>
      <c r="C690" s="22"/>
      <c r="D690" s="22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  <c r="AH690" s="8"/>
      <c r="AI690" s="8"/>
      <c r="AJ690" s="8"/>
    </row>
    <row r="691" spans="1:36" ht="14.1" customHeight="1">
      <c r="A691" s="22"/>
      <c r="B691" s="22"/>
      <c r="C691" s="22"/>
      <c r="D691" s="22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  <c r="AH691" s="8"/>
      <c r="AI691" s="8"/>
      <c r="AJ691" s="8"/>
    </row>
    <row r="692" spans="1:36" ht="14.1" customHeight="1">
      <c r="A692" s="22"/>
      <c r="B692" s="22"/>
      <c r="C692" s="22"/>
      <c r="D692" s="22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  <c r="AH692" s="8"/>
      <c r="AI692" s="8"/>
      <c r="AJ692" s="8"/>
    </row>
    <row r="693" spans="1:36" ht="14.1" customHeight="1">
      <c r="A693" s="22"/>
      <c r="B693" s="22"/>
      <c r="C693" s="22"/>
      <c r="D693" s="22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  <c r="AH693" s="8"/>
      <c r="AI693" s="8"/>
      <c r="AJ693" s="8"/>
    </row>
    <row r="694" spans="1:36" ht="14.1" customHeight="1">
      <c r="A694" s="22"/>
      <c r="B694" s="22"/>
      <c r="C694" s="22"/>
      <c r="D694" s="22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  <c r="AH694" s="8"/>
      <c r="AI694" s="8"/>
      <c r="AJ694" s="8"/>
    </row>
    <row r="695" spans="1:36" ht="14.1" customHeight="1">
      <c r="A695" s="22"/>
      <c r="B695" s="22"/>
      <c r="C695" s="22"/>
      <c r="D695" s="22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  <c r="AH695" s="8"/>
      <c r="AI695" s="8"/>
      <c r="AJ695" s="8"/>
    </row>
    <row r="696" spans="1:36" ht="14.1" customHeight="1">
      <c r="A696" s="22"/>
      <c r="B696" s="22"/>
      <c r="C696" s="22"/>
      <c r="D696" s="22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  <c r="AH696" s="8"/>
      <c r="AI696" s="8"/>
      <c r="AJ696" s="8"/>
    </row>
    <row r="697" spans="1:36" ht="14.1" customHeight="1">
      <c r="A697" s="22"/>
      <c r="B697" s="22"/>
      <c r="C697" s="22"/>
      <c r="D697" s="22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  <c r="AH697" s="8"/>
      <c r="AI697" s="8"/>
      <c r="AJ697" s="8"/>
    </row>
    <row r="698" spans="1:36" ht="14.1" customHeight="1">
      <c r="A698" s="22"/>
      <c r="B698" s="22"/>
      <c r="C698" s="22"/>
      <c r="D698" s="22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  <c r="AH698" s="8"/>
      <c r="AI698" s="8"/>
      <c r="AJ698" s="8"/>
    </row>
    <row r="699" spans="1:36" ht="14.1" customHeight="1">
      <c r="A699" s="22"/>
      <c r="B699" s="22"/>
      <c r="C699" s="22"/>
      <c r="D699" s="22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  <c r="AH699" s="8"/>
      <c r="AI699" s="8"/>
      <c r="AJ699" s="8"/>
    </row>
    <row r="700" spans="1:36" ht="14.1" customHeight="1">
      <c r="A700" s="22"/>
      <c r="B700" s="22"/>
      <c r="C700" s="22"/>
      <c r="D700" s="22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  <c r="AH700" s="8"/>
      <c r="AI700" s="8"/>
      <c r="AJ700" s="8"/>
    </row>
    <row r="701" spans="1:36" ht="14.1" customHeight="1">
      <c r="A701" s="22"/>
      <c r="B701" s="22"/>
      <c r="C701" s="22"/>
      <c r="D701" s="22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  <c r="AH701" s="8"/>
      <c r="AI701" s="8"/>
      <c r="AJ701" s="8"/>
    </row>
    <row r="702" spans="1:36" ht="14.1" customHeight="1">
      <c r="A702" s="22"/>
      <c r="B702" s="22"/>
      <c r="C702" s="22"/>
      <c r="D702" s="22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  <c r="AH702" s="8"/>
      <c r="AI702" s="8"/>
      <c r="AJ702" s="8"/>
    </row>
    <row r="703" spans="1:36" ht="14.1" customHeight="1">
      <c r="A703" s="22"/>
      <c r="B703" s="22"/>
      <c r="C703" s="22"/>
      <c r="D703" s="22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  <c r="AH703" s="8"/>
      <c r="AI703" s="8"/>
      <c r="AJ703" s="8"/>
    </row>
    <row r="704" spans="1:36" ht="14.1" customHeight="1">
      <c r="A704" s="22"/>
      <c r="B704" s="22"/>
      <c r="C704" s="22"/>
      <c r="D704" s="22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  <c r="AH704" s="8"/>
      <c r="AI704" s="8"/>
      <c r="AJ704" s="8"/>
    </row>
    <row r="705" spans="1:36" ht="14.1" customHeight="1">
      <c r="A705" s="22"/>
      <c r="B705" s="22"/>
      <c r="C705" s="22"/>
      <c r="D705" s="22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  <c r="AH705" s="8"/>
      <c r="AI705" s="8"/>
      <c r="AJ705" s="8"/>
    </row>
    <row r="706" spans="1:36" ht="14.1" customHeight="1">
      <c r="A706" s="22"/>
      <c r="B706" s="22"/>
      <c r="C706" s="22"/>
      <c r="D706" s="22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  <c r="AH706" s="8"/>
      <c r="AI706" s="8"/>
      <c r="AJ706" s="8"/>
    </row>
    <row r="707" spans="1:36" ht="14.1" customHeight="1">
      <c r="A707" s="22"/>
      <c r="B707" s="22"/>
      <c r="C707" s="22"/>
      <c r="D707" s="22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  <c r="AH707" s="8"/>
      <c r="AI707" s="8"/>
      <c r="AJ707" s="8"/>
    </row>
    <row r="708" spans="1:36" ht="14.1" customHeight="1">
      <c r="A708" s="22"/>
      <c r="B708" s="22"/>
      <c r="C708" s="22"/>
      <c r="D708" s="22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  <c r="AH708" s="8"/>
      <c r="AI708" s="8"/>
      <c r="AJ708" s="8"/>
    </row>
    <row r="709" spans="1:36" ht="14.1" customHeight="1">
      <c r="A709" s="22"/>
      <c r="B709" s="22"/>
      <c r="C709" s="22"/>
      <c r="D709" s="22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  <c r="AH709" s="8"/>
      <c r="AI709" s="8"/>
      <c r="AJ709" s="8"/>
    </row>
    <row r="710" spans="1:36" ht="14.1" customHeight="1">
      <c r="A710" s="22"/>
      <c r="B710" s="22"/>
      <c r="C710" s="22"/>
      <c r="D710" s="22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  <c r="AH710" s="8"/>
      <c r="AI710" s="8"/>
      <c r="AJ710" s="8"/>
    </row>
    <row r="711" spans="1:36" ht="14.1" customHeight="1">
      <c r="A711" s="22"/>
      <c r="B711" s="22"/>
      <c r="C711" s="22"/>
      <c r="D711" s="22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  <c r="AH711" s="8"/>
      <c r="AI711" s="8"/>
      <c r="AJ711" s="8"/>
    </row>
    <row r="712" spans="1:36" ht="14.1" customHeight="1">
      <c r="A712" s="22"/>
      <c r="B712" s="22"/>
      <c r="C712" s="22"/>
      <c r="D712" s="22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  <c r="AH712" s="8"/>
      <c r="AI712" s="8"/>
      <c r="AJ712" s="8"/>
    </row>
    <row r="713" spans="1:36" ht="14.1" customHeight="1">
      <c r="A713" s="22"/>
      <c r="B713" s="22"/>
      <c r="C713" s="22"/>
      <c r="D713" s="22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  <c r="AH713" s="8"/>
      <c r="AI713" s="8"/>
      <c r="AJ713" s="8"/>
    </row>
    <row r="714" spans="1:36" ht="14.1" customHeight="1">
      <c r="A714" s="22"/>
      <c r="B714" s="22"/>
      <c r="C714" s="22"/>
      <c r="D714" s="22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  <c r="AH714" s="8"/>
      <c r="AI714" s="8"/>
      <c r="AJ714" s="8"/>
    </row>
    <row r="715" spans="1:36" ht="14.1" customHeight="1">
      <c r="A715" s="22"/>
      <c r="B715" s="22"/>
      <c r="C715" s="22"/>
      <c r="D715" s="22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  <c r="AH715" s="8"/>
      <c r="AI715" s="8"/>
      <c r="AJ715" s="8"/>
    </row>
  </sheetData>
  <mergeCells count="11">
    <mergeCell ref="AK1:AK3"/>
    <mergeCell ref="AL1:AL3"/>
    <mergeCell ref="X1:X2"/>
    <mergeCell ref="AB1:AB3"/>
    <mergeCell ref="AC1:AC3"/>
    <mergeCell ref="AD1:AD3"/>
    <mergeCell ref="AE1:AE3"/>
    <mergeCell ref="AF1:AF3"/>
    <mergeCell ref="AG1:AG3"/>
    <mergeCell ref="AH1:AH3"/>
    <mergeCell ref="AI1:AI3"/>
  </mergeCells>
  <printOptions horizontalCentered="1" gridLines="1"/>
  <pageMargins left="0.12" right="0.12" top="0.45" bottom="0.37" header="0.28999999999999998" footer="0.24"/>
  <pageSetup paperSize="5" scale="53" pageOrder="overThenDown" orientation="landscape" r:id="rId1"/>
  <headerFooter alignWithMargins="0">
    <oddHeader>&amp;C&amp;"Times,Regular"&amp;F&amp;R&amp;"Times,Regular"06/14/16</oddHeader>
    <oddFooter>&amp;C&amp;"Times,Regular"Page &amp;P</oddFooter>
  </headerFooter>
  <rowBreaks count="1" manualBreakCount="1">
    <brk id="5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FY16 Final 061416</vt:lpstr>
      <vt:lpstr>'FY16 Final 061416'!Print_Area</vt:lpstr>
      <vt:lpstr>'FY16 Final 061416'!Print_Titles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Ivester</dc:creator>
  <cp:lastModifiedBy>Kimberly Ivester</cp:lastModifiedBy>
  <cp:lastPrinted>2019-03-06T19:00:04Z</cp:lastPrinted>
  <dcterms:created xsi:type="dcterms:W3CDTF">2004-06-14T13:04:16Z</dcterms:created>
  <dcterms:modified xsi:type="dcterms:W3CDTF">2019-03-25T18:34:48Z</dcterms:modified>
</cp:coreProperties>
</file>