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 for Web posting\FY2010\"/>
    </mc:Choice>
  </mc:AlternateContent>
  <bookViews>
    <workbookView xWindow="0" yWindow="0" windowWidth="26310" windowHeight="10650" tabRatio="985"/>
  </bookViews>
  <sheets>
    <sheet name="FY10 Final 062910" sheetId="2" r:id="rId1"/>
  </sheets>
  <externalReferences>
    <externalReference r:id="rId2"/>
  </externalReferences>
  <definedNames>
    <definedName name="_xlnm.Print_Area" localSheetId="0">'FY10 Final 062910'!$A$4:$AE$549</definedName>
    <definedName name="_xlnm.Print_Titles" localSheetId="0">'FY10 Final 062910'!$1:$3</definedName>
  </definedNames>
  <calcPr calcId="162913"/>
</workbook>
</file>

<file path=xl/calcChain.xml><?xml version="1.0" encoding="utf-8"?>
<calcChain xmlns="http://schemas.openxmlformats.org/spreadsheetml/2006/main">
  <c r="S547" i="2" l="1"/>
  <c r="S546" i="2"/>
  <c r="S545" i="2"/>
  <c r="S544" i="2"/>
  <c r="S543" i="2"/>
  <c r="S542" i="2"/>
  <c r="S541" i="2"/>
  <c r="S540" i="2"/>
  <c r="S539" i="2"/>
  <c r="S538" i="2"/>
  <c r="S537" i="2"/>
  <c r="S536" i="2"/>
  <c r="S535" i="2"/>
  <c r="S534" i="2"/>
  <c r="S533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S512" i="2"/>
  <c r="S511" i="2"/>
  <c r="S510" i="2"/>
  <c r="S509" i="2"/>
  <c r="S508" i="2"/>
  <c r="S507" i="2"/>
  <c r="S506" i="2"/>
  <c r="S505" i="2"/>
  <c r="S504" i="2"/>
  <c r="S503" i="2"/>
  <c r="S502" i="2"/>
  <c r="S501" i="2"/>
  <c r="S500" i="2"/>
  <c r="S499" i="2"/>
  <c r="S498" i="2"/>
  <c r="S497" i="2"/>
  <c r="S496" i="2"/>
  <c r="S495" i="2"/>
  <c r="S494" i="2"/>
  <c r="S493" i="2"/>
  <c r="S492" i="2"/>
  <c r="S491" i="2"/>
  <c r="S490" i="2"/>
  <c r="S489" i="2"/>
  <c r="S488" i="2"/>
  <c r="S487" i="2"/>
  <c r="S486" i="2"/>
  <c r="S485" i="2"/>
  <c r="S484" i="2"/>
  <c r="S483" i="2"/>
  <c r="S482" i="2"/>
  <c r="S481" i="2"/>
  <c r="S480" i="2"/>
  <c r="S479" i="2"/>
  <c r="S478" i="2"/>
  <c r="S477" i="2"/>
  <c r="S476" i="2"/>
  <c r="S475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S458" i="2"/>
  <c r="S457" i="2"/>
  <c r="S456" i="2"/>
  <c r="S455" i="2"/>
  <c r="S454" i="2"/>
  <c r="S453" i="2"/>
  <c r="S452" i="2"/>
  <c r="S451" i="2"/>
  <c r="S450" i="2"/>
  <c r="S449" i="2"/>
  <c r="S448" i="2"/>
  <c r="S447" i="2"/>
  <c r="S446" i="2"/>
  <c r="S445" i="2"/>
  <c r="S444" i="2"/>
  <c r="S443" i="2"/>
  <c r="S442" i="2"/>
  <c r="S441" i="2"/>
  <c r="S440" i="2"/>
  <c r="S439" i="2"/>
  <c r="S438" i="2"/>
  <c r="S437" i="2"/>
  <c r="S436" i="2"/>
  <c r="S435" i="2"/>
  <c r="S434" i="2"/>
  <c r="S433" i="2"/>
  <c r="S432" i="2"/>
  <c r="S431" i="2"/>
  <c r="S430" i="2"/>
  <c r="S429" i="2"/>
  <c r="S428" i="2"/>
  <c r="S427" i="2"/>
  <c r="S426" i="2"/>
  <c r="S425" i="2"/>
  <c r="S424" i="2"/>
  <c r="S423" i="2"/>
  <c r="S422" i="2"/>
  <c r="S421" i="2"/>
  <c r="S420" i="2"/>
  <c r="S419" i="2"/>
  <c r="S418" i="2"/>
  <c r="S417" i="2"/>
  <c r="S416" i="2"/>
  <c r="S415" i="2"/>
  <c r="S414" i="2"/>
  <c r="S413" i="2"/>
  <c r="S412" i="2"/>
  <c r="S411" i="2"/>
  <c r="S410" i="2"/>
  <c r="S409" i="2"/>
  <c r="S408" i="2"/>
  <c r="S407" i="2"/>
  <c r="S406" i="2"/>
  <c r="S405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90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2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5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AD549" i="2" l="1"/>
  <c r="AB549" i="2"/>
  <c r="Z549" i="2"/>
  <c r="Y549" i="2"/>
  <c r="Q549" i="2"/>
  <c r="P549" i="2"/>
  <c r="M549" i="2"/>
  <c r="L549" i="2"/>
  <c r="K549" i="2"/>
  <c r="J549" i="2"/>
  <c r="H549" i="2"/>
  <c r="E549" i="2"/>
  <c r="A549" i="2"/>
  <c r="U547" i="2"/>
  <c r="R547" i="2"/>
  <c r="I547" i="2"/>
  <c r="N547" i="2" s="1"/>
  <c r="U546" i="2"/>
  <c r="R546" i="2"/>
  <c r="I546" i="2"/>
  <c r="N546" i="2" s="1"/>
  <c r="T545" i="2"/>
  <c r="T549" i="2" s="1"/>
  <c r="R545" i="2"/>
  <c r="I545" i="2"/>
  <c r="G545" i="2"/>
  <c r="G549" i="2" s="1"/>
  <c r="U544" i="2"/>
  <c r="R544" i="2"/>
  <c r="I544" i="2"/>
  <c r="N544" i="2" s="1"/>
  <c r="U543" i="2"/>
  <c r="R543" i="2"/>
  <c r="I543" i="2"/>
  <c r="N543" i="2" s="1"/>
  <c r="U542" i="2"/>
  <c r="R542" i="2"/>
  <c r="I542" i="2"/>
  <c r="N542" i="2" s="1"/>
  <c r="U541" i="2"/>
  <c r="R541" i="2"/>
  <c r="I541" i="2"/>
  <c r="N541" i="2" s="1"/>
  <c r="U540" i="2"/>
  <c r="R540" i="2"/>
  <c r="I540" i="2"/>
  <c r="N540" i="2" s="1"/>
  <c r="U539" i="2"/>
  <c r="R539" i="2"/>
  <c r="I539" i="2"/>
  <c r="N539" i="2" s="1"/>
  <c r="U538" i="2"/>
  <c r="R538" i="2"/>
  <c r="I538" i="2"/>
  <c r="N538" i="2" s="1"/>
  <c r="U537" i="2"/>
  <c r="R537" i="2"/>
  <c r="I537" i="2"/>
  <c r="N537" i="2" s="1"/>
  <c r="U536" i="2"/>
  <c r="R536" i="2"/>
  <c r="I536" i="2"/>
  <c r="N536" i="2" s="1"/>
  <c r="U535" i="2"/>
  <c r="R535" i="2"/>
  <c r="I535" i="2"/>
  <c r="N535" i="2" s="1"/>
  <c r="U534" i="2"/>
  <c r="R534" i="2"/>
  <c r="I534" i="2"/>
  <c r="N534" i="2" s="1"/>
  <c r="U533" i="2"/>
  <c r="R533" i="2"/>
  <c r="I533" i="2"/>
  <c r="N533" i="2" s="1"/>
  <c r="U532" i="2"/>
  <c r="R532" i="2"/>
  <c r="I532" i="2"/>
  <c r="N532" i="2" s="1"/>
  <c r="U531" i="2"/>
  <c r="R531" i="2"/>
  <c r="I531" i="2"/>
  <c r="N531" i="2" s="1"/>
  <c r="U530" i="2"/>
  <c r="R530" i="2"/>
  <c r="I530" i="2"/>
  <c r="N530" i="2" s="1"/>
  <c r="U529" i="2"/>
  <c r="R529" i="2"/>
  <c r="I529" i="2"/>
  <c r="N529" i="2" s="1"/>
  <c r="U528" i="2"/>
  <c r="R528" i="2"/>
  <c r="I528" i="2"/>
  <c r="N528" i="2" s="1"/>
  <c r="U527" i="2"/>
  <c r="R527" i="2"/>
  <c r="I527" i="2"/>
  <c r="N527" i="2" s="1"/>
  <c r="U526" i="2"/>
  <c r="R526" i="2"/>
  <c r="I526" i="2"/>
  <c r="N526" i="2" s="1"/>
  <c r="U525" i="2"/>
  <c r="R525" i="2"/>
  <c r="I525" i="2"/>
  <c r="N525" i="2" s="1"/>
  <c r="U524" i="2"/>
  <c r="R524" i="2"/>
  <c r="I524" i="2"/>
  <c r="N524" i="2" s="1"/>
  <c r="U523" i="2"/>
  <c r="R523" i="2"/>
  <c r="I523" i="2"/>
  <c r="N523" i="2" s="1"/>
  <c r="U522" i="2"/>
  <c r="R522" i="2"/>
  <c r="I522" i="2"/>
  <c r="N522" i="2" s="1"/>
  <c r="U521" i="2"/>
  <c r="R521" i="2"/>
  <c r="I521" i="2"/>
  <c r="N521" i="2" s="1"/>
  <c r="U520" i="2"/>
  <c r="R520" i="2"/>
  <c r="I520" i="2"/>
  <c r="N520" i="2" s="1"/>
  <c r="U519" i="2"/>
  <c r="R519" i="2"/>
  <c r="I519" i="2"/>
  <c r="N519" i="2" s="1"/>
  <c r="U518" i="2"/>
  <c r="R518" i="2"/>
  <c r="I518" i="2"/>
  <c r="N518" i="2" s="1"/>
  <c r="U517" i="2"/>
  <c r="R517" i="2"/>
  <c r="I517" i="2"/>
  <c r="N517" i="2" s="1"/>
  <c r="U516" i="2"/>
  <c r="R516" i="2"/>
  <c r="I516" i="2"/>
  <c r="N516" i="2" s="1"/>
  <c r="U515" i="2"/>
  <c r="R515" i="2"/>
  <c r="I515" i="2"/>
  <c r="N515" i="2" s="1"/>
  <c r="U514" i="2"/>
  <c r="R514" i="2"/>
  <c r="I514" i="2"/>
  <c r="N514" i="2" s="1"/>
  <c r="U513" i="2"/>
  <c r="R513" i="2"/>
  <c r="I513" i="2"/>
  <c r="N513" i="2" s="1"/>
  <c r="U512" i="2"/>
  <c r="R512" i="2"/>
  <c r="I512" i="2"/>
  <c r="N512" i="2" s="1"/>
  <c r="U511" i="2"/>
  <c r="R511" i="2"/>
  <c r="I511" i="2"/>
  <c r="N511" i="2" s="1"/>
  <c r="U510" i="2"/>
  <c r="R510" i="2"/>
  <c r="I510" i="2"/>
  <c r="N510" i="2" s="1"/>
  <c r="U509" i="2"/>
  <c r="R509" i="2"/>
  <c r="I509" i="2"/>
  <c r="N509" i="2" s="1"/>
  <c r="U508" i="2"/>
  <c r="R508" i="2"/>
  <c r="I508" i="2"/>
  <c r="N508" i="2" s="1"/>
  <c r="U507" i="2"/>
  <c r="R507" i="2"/>
  <c r="I507" i="2"/>
  <c r="N507" i="2" s="1"/>
  <c r="U506" i="2"/>
  <c r="R506" i="2"/>
  <c r="I506" i="2"/>
  <c r="N506" i="2" s="1"/>
  <c r="U505" i="2"/>
  <c r="R505" i="2"/>
  <c r="I505" i="2"/>
  <c r="N505" i="2" s="1"/>
  <c r="U504" i="2"/>
  <c r="R504" i="2"/>
  <c r="I504" i="2"/>
  <c r="N504" i="2" s="1"/>
  <c r="U503" i="2"/>
  <c r="R503" i="2"/>
  <c r="I503" i="2"/>
  <c r="N503" i="2" s="1"/>
  <c r="U502" i="2"/>
  <c r="R502" i="2"/>
  <c r="I502" i="2"/>
  <c r="N502" i="2" s="1"/>
  <c r="U501" i="2"/>
  <c r="R501" i="2"/>
  <c r="I501" i="2"/>
  <c r="N501" i="2" s="1"/>
  <c r="U500" i="2"/>
  <c r="R500" i="2"/>
  <c r="I500" i="2"/>
  <c r="N500" i="2" s="1"/>
  <c r="U499" i="2"/>
  <c r="R499" i="2"/>
  <c r="I499" i="2"/>
  <c r="N499" i="2" s="1"/>
  <c r="U498" i="2"/>
  <c r="R498" i="2"/>
  <c r="I498" i="2"/>
  <c r="N498" i="2" s="1"/>
  <c r="U497" i="2"/>
  <c r="R497" i="2"/>
  <c r="I497" i="2"/>
  <c r="N497" i="2" s="1"/>
  <c r="U496" i="2"/>
  <c r="R496" i="2"/>
  <c r="I496" i="2"/>
  <c r="N496" i="2" s="1"/>
  <c r="U495" i="2"/>
  <c r="R495" i="2"/>
  <c r="I495" i="2"/>
  <c r="N495" i="2" s="1"/>
  <c r="U494" i="2"/>
  <c r="R494" i="2"/>
  <c r="I494" i="2"/>
  <c r="N494" i="2" s="1"/>
  <c r="U493" i="2"/>
  <c r="R493" i="2"/>
  <c r="I493" i="2"/>
  <c r="N493" i="2" s="1"/>
  <c r="U492" i="2"/>
  <c r="R492" i="2"/>
  <c r="I492" i="2"/>
  <c r="N492" i="2" s="1"/>
  <c r="U491" i="2"/>
  <c r="R491" i="2"/>
  <c r="I491" i="2"/>
  <c r="N491" i="2" s="1"/>
  <c r="U490" i="2"/>
  <c r="R490" i="2"/>
  <c r="I490" i="2"/>
  <c r="N490" i="2" s="1"/>
  <c r="U489" i="2"/>
  <c r="R489" i="2"/>
  <c r="I489" i="2"/>
  <c r="N489" i="2" s="1"/>
  <c r="U488" i="2"/>
  <c r="R488" i="2"/>
  <c r="I488" i="2"/>
  <c r="N488" i="2" s="1"/>
  <c r="U487" i="2"/>
  <c r="R487" i="2"/>
  <c r="I487" i="2"/>
  <c r="N487" i="2" s="1"/>
  <c r="U486" i="2"/>
  <c r="R486" i="2"/>
  <c r="I486" i="2"/>
  <c r="N486" i="2" s="1"/>
  <c r="U485" i="2"/>
  <c r="R485" i="2"/>
  <c r="I485" i="2"/>
  <c r="N485" i="2" s="1"/>
  <c r="U484" i="2"/>
  <c r="R484" i="2"/>
  <c r="I484" i="2"/>
  <c r="N484" i="2" s="1"/>
  <c r="U483" i="2"/>
  <c r="R483" i="2"/>
  <c r="I483" i="2"/>
  <c r="N483" i="2" s="1"/>
  <c r="U482" i="2"/>
  <c r="R482" i="2"/>
  <c r="I482" i="2"/>
  <c r="N482" i="2" s="1"/>
  <c r="U481" i="2"/>
  <c r="R481" i="2"/>
  <c r="I481" i="2"/>
  <c r="N481" i="2" s="1"/>
  <c r="U480" i="2"/>
  <c r="R480" i="2"/>
  <c r="I480" i="2"/>
  <c r="N480" i="2" s="1"/>
  <c r="U479" i="2"/>
  <c r="R479" i="2"/>
  <c r="I479" i="2"/>
  <c r="N479" i="2" s="1"/>
  <c r="U478" i="2"/>
  <c r="R478" i="2"/>
  <c r="I478" i="2"/>
  <c r="N478" i="2" s="1"/>
  <c r="U477" i="2"/>
  <c r="R477" i="2"/>
  <c r="I477" i="2"/>
  <c r="N477" i="2" s="1"/>
  <c r="U476" i="2"/>
  <c r="R476" i="2"/>
  <c r="I476" i="2"/>
  <c r="N476" i="2" s="1"/>
  <c r="U475" i="2"/>
  <c r="R475" i="2"/>
  <c r="I475" i="2"/>
  <c r="N475" i="2" s="1"/>
  <c r="U474" i="2"/>
  <c r="R474" i="2"/>
  <c r="I474" i="2"/>
  <c r="N474" i="2" s="1"/>
  <c r="U473" i="2"/>
  <c r="R473" i="2"/>
  <c r="I473" i="2"/>
  <c r="N473" i="2" s="1"/>
  <c r="U472" i="2"/>
  <c r="R472" i="2"/>
  <c r="I472" i="2"/>
  <c r="N472" i="2" s="1"/>
  <c r="U471" i="2"/>
  <c r="R471" i="2"/>
  <c r="I471" i="2"/>
  <c r="N471" i="2" s="1"/>
  <c r="U470" i="2"/>
  <c r="R470" i="2"/>
  <c r="I470" i="2"/>
  <c r="N470" i="2" s="1"/>
  <c r="U469" i="2"/>
  <c r="R469" i="2"/>
  <c r="I469" i="2"/>
  <c r="N469" i="2" s="1"/>
  <c r="U468" i="2"/>
  <c r="R468" i="2"/>
  <c r="I468" i="2"/>
  <c r="N468" i="2" s="1"/>
  <c r="U467" i="2"/>
  <c r="R467" i="2"/>
  <c r="I467" i="2"/>
  <c r="N467" i="2" s="1"/>
  <c r="U466" i="2"/>
  <c r="R466" i="2"/>
  <c r="I466" i="2"/>
  <c r="N466" i="2" s="1"/>
  <c r="U465" i="2"/>
  <c r="R465" i="2"/>
  <c r="I465" i="2"/>
  <c r="N465" i="2" s="1"/>
  <c r="U464" i="2"/>
  <c r="R464" i="2"/>
  <c r="I464" i="2"/>
  <c r="N464" i="2" s="1"/>
  <c r="U463" i="2"/>
  <c r="R463" i="2"/>
  <c r="I463" i="2"/>
  <c r="N463" i="2" s="1"/>
  <c r="U462" i="2"/>
  <c r="R462" i="2"/>
  <c r="I462" i="2"/>
  <c r="N462" i="2" s="1"/>
  <c r="U461" i="2"/>
  <c r="R461" i="2"/>
  <c r="I461" i="2"/>
  <c r="N461" i="2" s="1"/>
  <c r="U460" i="2"/>
  <c r="R460" i="2"/>
  <c r="I460" i="2"/>
  <c r="N460" i="2" s="1"/>
  <c r="U459" i="2"/>
  <c r="R459" i="2"/>
  <c r="I459" i="2"/>
  <c r="N459" i="2" s="1"/>
  <c r="U458" i="2"/>
  <c r="R458" i="2"/>
  <c r="I458" i="2"/>
  <c r="N458" i="2" s="1"/>
  <c r="U457" i="2"/>
  <c r="R457" i="2"/>
  <c r="I457" i="2"/>
  <c r="N457" i="2" s="1"/>
  <c r="U456" i="2"/>
  <c r="R456" i="2"/>
  <c r="I456" i="2"/>
  <c r="N456" i="2" s="1"/>
  <c r="U455" i="2"/>
  <c r="R455" i="2"/>
  <c r="I455" i="2"/>
  <c r="N455" i="2" s="1"/>
  <c r="U454" i="2"/>
  <c r="R454" i="2"/>
  <c r="I454" i="2"/>
  <c r="N454" i="2" s="1"/>
  <c r="U453" i="2"/>
  <c r="R453" i="2"/>
  <c r="I453" i="2"/>
  <c r="N453" i="2" s="1"/>
  <c r="U452" i="2"/>
  <c r="R452" i="2"/>
  <c r="I452" i="2"/>
  <c r="N452" i="2" s="1"/>
  <c r="U451" i="2"/>
  <c r="R451" i="2"/>
  <c r="I451" i="2"/>
  <c r="N451" i="2" s="1"/>
  <c r="U450" i="2"/>
  <c r="R450" i="2"/>
  <c r="I450" i="2"/>
  <c r="N450" i="2" s="1"/>
  <c r="U449" i="2"/>
  <c r="R449" i="2"/>
  <c r="I449" i="2"/>
  <c r="N449" i="2" s="1"/>
  <c r="U448" i="2"/>
  <c r="R448" i="2"/>
  <c r="I448" i="2"/>
  <c r="N448" i="2" s="1"/>
  <c r="U447" i="2"/>
  <c r="R447" i="2"/>
  <c r="I447" i="2"/>
  <c r="N447" i="2" s="1"/>
  <c r="U446" i="2"/>
  <c r="R446" i="2"/>
  <c r="I446" i="2"/>
  <c r="N446" i="2" s="1"/>
  <c r="U445" i="2"/>
  <c r="R445" i="2"/>
  <c r="I445" i="2"/>
  <c r="N445" i="2" s="1"/>
  <c r="U444" i="2"/>
  <c r="R444" i="2"/>
  <c r="I444" i="2"/>
  <c r="N444" i="2" s="1"/>
  <c r="U443" i="2"/>
  <c r="R443" i="2"/>
  <c r="I443" i="2"/>
  <c r="N443" i="2" s="1"/>
  <c r="U442" i="2"/>
  <c r="R442" i="2"/>
  <c r="I442" i="2"/>
  <c r="N442" i="2" s="1"/>
  <c r="U441" i="2"/>
  <c r="R441" i="2"/>
  <c r="I441" i="2"/>
  <c r="N441" i="2" s="1"/>
  <c r="U440" i="2"/>
  <c r="R440" i="2"/>
  <c r="I440" i="2"/>
  <c r="N440" i="2" s="1"/>
  <c r="U439" i="2"/>
  <c r="R439" i="2"/>
  <c r="I439" i="2"/>
  <c r="N439" i="2" s="1"/>
  <c r="U438" i="2"/>
  <c r="R438" i="2"/>
  <c r="I438" i="2"/>
  <c r="N438" i="2" s="1"/>
  <c r="U437" i="2"/>
  <c r="R437" i="2"/>
  <c r="I437" i="2"/>
  <c r="N437" i="2" s="1"/>
  <c r="U436" i="2"/>
  <c r="R436" i="2"/>
  <c r="I436" i="2"/>
  <c r="N436" i="2" s="1"/>
  <c r="U435" i="2"/>
  <c r="R435" i="2"/>
  <c r="I435" i="2"/>
  <c r="N435" i="2" s="1"/>
  <c r="U434" i="2"/>
  <c r="R434" i="2"/>
  <c r="I434" i="2"/>
  <c r="N434" i="2" s="1"/>
  <c r="U433" i="2"/>
  <c r="R433" i="2"/>
  <c r="I433" i="2"/>
  <c r="N433" i="2" s="1"/>
  <c r="U432" i="2"/>
  <c r="R432" i="2"/>
  <c r="I432" i="2"/>
  <c r="N432" i="2" s="1"/>
  <c r="U431" i="2"/>
  <c r="R431" i="2"/>
  <c r="I431" i="2"/>
  <c r="N431" i="2" s="1"/>
  <c r="U430" i="2"/>
  <c r="R430" i="2"/>
  <c r="I430" i="2"/>
  <c r="N430" i="2" s="1"/>
  <c r="U429" i="2"/>
  <c r="R429" i="2"/>
  <c r="I429" i="2"/>
  <c r="N429" i="2" s="1"/>
  <c r="U428" i="2"/>
  <c r="R428" i="2"/>
  <c r="I428" i="2"/>
  <c r="N428" i="2" s="1"/>
  <c r="U427" i="2"/>
  <c r="R427" i="2"/>
  <c r="I427" i="2"/>
  <c r="N427" i="2" s="1"/>
  <c r="U426" i="2"/>
  <c r="R426" i="2"/>
  <c r="I426" i="2"/>
  <c r="N426" i="2" s="1"/>
  <c r="U425" i="2"/>
  <c r="R425" i="2"/>
  <c r="I425" i="2"/>
  <c r="N425" i="2" s="1"/>
  <c r="U424" i="2"/>
  <c r="R424" i="2"/>
  <c r="I424" i="2"/>
  <c r="N424" i="2" s="1"/>
  <c r="U423" i="2"/>
  <c r="R423" i="2"/>
  <c r="I423" i="2"/>
  <c r="N423" i="2" s="1"/>
  <c r="U422" i="2"/>
  <c r="R422" i="2"/>
  <c r="I422" i="2"/>
  <c r="N422" i="2" s="1"/>
  <c r="U421" i="2"/>
  <c r="R421" i="2"/>
  <c r="I421" i="2"/>
  <c r="N421" i="2" s="1"/>
  <c r="U420" i="2"/>
  <c r="R420" i="2"/>
  <c r="I420" i="2"/>
  <c r="N420" i="2" s="1"/>
  <c r="U419" i="2"/>
  <c r="R419" i="2"/>
  <c r="I419" i="2"/>
  <c r="N419" i="2" s="1"/>
  <c r="U418" i="2"/>
  <c r="R418" i="2"/>
  <c r="I418" i="2"/>
  <c r="N418" i="2" s="1"/>
  <c r="U417" i="2"/>
  <c r="R417" i="2"/>
  <c r="I417" i="2"/>
  <c r="N417" i="2" s="1"/>
  <c r="U416" i="2"/>
  <c r="R416" i="2"/>
  <c r="I416" i="2"/>
  <c r="N416" i="2" s="1"/>
  <c r="U415" i="2"/>
  <c r="R415" i="2"/>
  <c r="I415" i="2"/>
  <c r="N415" i="2" s="1"/>
  <c r="U414" i="2"/>
  <c r="R414" i="2"/>
  <c r="I414" i="2"/>
  <c r="N414" i="2" s="1"/>
  <c r="U413" i="2"/>
  <c r="R413" i="2"/>
  <c r="I413" i="2"/>
  <c r="N413" i="2" s="1"/>
  <c r="U412" i="2"/>
  <c r="R412" i="2"/>
  <c r="I412" i="2"/>
  <c r="N412" i="2" s="1"/>
  <c r="U411" i="2"/>
  <c r="R411" i="2"/>
  <c r="I411" i="2"/>
  <c r="N411" i="2" s="1"/>
  <c r="U410" i="2"/>
  <c r="R410" i="2"/>
  <c r="I410" i="2"/>
  <c r="N410" i="2" s="1"/>
  <c r="U409" i="2"/>
  <c r="R409" i="2"/>
  <c r="I409" i="2"/>
  <c r="N409" i="2" s="1"/>
  <c r="U408" i="2"/>
  <c r="R408" i="2"/>
  <c r="I408" i="2"/>
  <c r="N408" i="2" s="1"/>
  <c r="U407" i="2"/>
  <c r="R407" i="2"/>
  <c r="I407" i="2"/>
  <c r="N407" i="2" s="1"/>
  <c r="U406" i="2"/>
  <c r="R406" i="2"/>
  <c r="I406" i="2"/>
  <c r="N406" i="2" s="1"/>
  <c r="U405" i="2"/>
  <c r="R405" i="2"/>
  <c r="I405" i="2"/>
  <c r="N405" i="2" s="1"/>
  <c r="U404" i="2"/>
  <c r="R404" i="2"/>
  <c r="I404" i="2"/>
  <c r="N404" i="2" s="1"/>
  <c r="U403" i="2"/>
  <c r="R403" i="2"/>
  <c r="I403" i="2"/>
  <c r="N403" i="2" s="1"/>
  <c r="U402" i="2"/>
  <c r="R402" i="2"/>
  <c r="I402" i="2"/>
  <c r="N402" i="2" s="1"/>
  <c r="U401" i="2"/>
  <c r="R401" i="2"/>
  <c r="I401" i="2"/>
  <c r="N401" i="2" s="1"/>
  <c r="U400" i="2"/>
  <c r="R400" i="2"/>
  <c r="I400" i="2"/>
  <c r="N400" i="2" s="1"/>
  <c r="U399" i="2"/>
  <c r="R399" i="2"/>
  <c r="I399" i="2"/>
  <c r="N399" i="2" s="1"/>
  <c r="U398" i="2"/>
  <c r="R398" i="2"/>
  <c r="I398" i="2"/>
  <c r="N398" i="2" s="1"/>
  <c r="U397" i="2"/>
  <c r="R397" i="2"/>
  <c r="I397" i="2"/>
  <c r="N397" i="2" s="1"/>
  <c r="U396" i="2"/>
  <c r="R396" i="2"/>
  <c r="I396" i="2"/>
  <c r="N396" i="2" s="1"/>
  <c r="U395" i="2"/>
  <c r="R395" i="2"/>
  <c r="I395" i="2"/>
  <c r="N395" i="2" s="1"/>
  <c r="U394" i="2"/>
  <c r="R394" i="2"/>
  <c r="I394" i="2"/>
  <c r="N394" i="2" s="1"/>
  <c r="U393" i="2"/>
  <c r="R393" i="2"/>
  <c r="I393" i="2"/>
  <c r="N393" i="2" s="1"/>
  <c r="U392" i="2"/>
  <c r="R392" i="2"/>
  <c r="I392" i="2"/>
  <c r="N392" i="2" s="1"/>
  <c r="U391" i="2"/>
  <c r="R391" i="2"/>
  <c r="I391" i="2"/>
  <c r="N391" i="2" s="1"/>
  <c r="U390" i="2"/>
  <c r="R390" i="2"/>
  <c r="I390" i="2"/>
  <c r="N390" i="2" s="1"/>
  <c r="U389" i="2"/>
  <c r="R389" i="2"/>
  <c r="I389" i="2"/>
  <c r="N389" i="2" s="1"/>
  <c r="U388" i="2"/>
  <c r="R388" i="2"/>
  <c r="I388" i="2"/>
  <c r="N388" i="2" s="1"/>
  <c r="U387" i="2"/>
  <c r="R387" i="2"/>
  <c r="I387" i="2"/>
  <c r="N387" i="2" s="1"/>
  <c r="U386" i="2"/>
  <c r="R386" i="2"/>
  <c r="I386" i="2"/>
  <c r="N386" i="2" s="1"/>
  <c r="U385" i="2"/>
  <c r="R385" i="2"/>
  <c r="I385" i="2"/>
  <c r="N385" i="2" s="1"/>
  <c r="U384" i="2"/>
  <c r="R384" i="2"/>
  <c r="I384" i="2"/>
  <c r="N384" i="2" s="1"/>
  <c r="U383" i="2"/>
  <c r="R383" i="2"/>
  <c r="I383" i="2"/>
  <c r="N383" i="2" s="1"/>
  <c r="U382" i="2"/>
  <c r="R382" i="2"/>
  <c r="I382" i="2"/>
  <c r="N382" i="2" s="1"/>
  <c r="U381" i="2"/>
  <c r="R381" i="2"/>
  <c r="I381" i="2"/>
  <c r="N381" i="2" s="1"/>
  <c r="U380" i="2"/>
  <c r="R380" i="2"/>
  <c r="I380" i="2"/>
  <c r="N380" i="2" s="1"/>
  <c r="U379" i="2"/>
  <c r="R379" i="2"/>
  <c r="I379" i="2"/>
  <c r="N379" i="2" s="1"/>
  <c r="U378" i="2"/>
  <c r="R378" i="2"/>
  <c r="I378" i="2"/>
  <c r="N378" i="2" s="1"/>
  <c r="U377" i="2"/>
  <c r="R377" i="2"/>
  <c r="I377" i="2"/>
  <c r="N377" i="2" s="1"/>
  <c r="U376" i="2"/>
  <c r="R376" i="2"/>
  <c r="I376" i="2"/>
  <c r="N376" i="2" s="1"/>
  <c r="U375" i="2"/>
  <c r="R375" i="2"/>
  <c r="I375" i="2"/>
  <c r="N375" i="2" s="1"/>
  <c r="U374" i="2"/>
  <c r="R374" i="2"/>
  <c r="I374" i="2"/>
  <c r="N374" i="2" s="1"/>
  <c r="U373" i="2"/>
  <c r="R373" i="2"/>
  <c r="I373" i="2"/>
  <c r="N373" i="2" s="1"/>
  <c r="U372" i="2"/>
  <c r="R372" i="2"/>
  <c r="I372" i="2"/>
  <c r="N372" i="2" s="1"/>
  <c r="U371" i="2"/>
  <c r="R371" i="2"/>
  <c r="I371" i="2"/>
  <c r="N371" i="2" s="1"/>
  <c r="U370" i="2"/>
  <c r="R370" i="2"/>
  <c r="I370" i="2"/>
  <c r="N370" i="2" s="1"/>
  <c r="U369" i="2"/>
  <c r="R369" i="2"/>
  <c r="I369" i="2"/>
  <c r="N369" i="2" s="1"/>
  <c r="U368" i="2"/>
  <c r="R368" i="2"/>
  <c r="I368" i="2"/>
  <c r="N368" i="2" s="1"/>
  <c r="U367" i="2"/>
  <c r="R367" i="2"/>
  <c r="I367" i="2"/>
  <c r="N367" i="2" s="1"/>
  <c r="U366" i="2"/>
  <c r="R366" i="2"/>
  <c r="I366" i="2"/>
  <c r="N366" i="2" s="1"/>
  <c r="U365" i="2"/>
  <c r="R365" i="2"/>
  <c r="I365" i="2"/>
  <c r="N365" i="2" s="1"/>
  <c r="U364" i="2"/>
  <c r="R364" i="2"/>
  <c r="I364" i="2"/>
  <c r="N364" i="2" s="1"/>
  <c r="U363" i="2"/>
  <c r="R363" i="2"/>
  <c r="I363" i="2"/>
  <c r="N363" i="2" s="1"/>
  <c r="U362" i="2"/>
  <c r="R362" i="2"/>
  <c r="I362" i="2"/>
  <c r="N362" i="2" s="1"/>
  <c r="U361" i="2"/>
  <c r="R361" i="2"/>
  <c r="I361" i="2"/>
  <c r="N361" i="2" s="1"/>
  <c r="U360" i="2"/>
  <c r="R360" i="2"/>
  <c r="I360" i="2"/>
  <c r="N360" i="2" s="1"/>
  <c r="U359" i="2"/>
  <c r="R359" i="2"/>
  <c r="I359" i="2"/>
  <c r="N359" i="2" s="1"/>
  <c r="U358" i="2"/>
  <c r="R358" i="2"/>
  <c r="I358" i="2"/>
  <c r="N358" i="2" s="1"/>
  <c r="U357" i="2"/>
  <c r="R357" i="2"/>
  <c r="I357" i="2"/>
  <c r="N357" i="2" s="1"/>
  <c r="U356" i="2"/>
  <c r="R356" i="2"/>
  <c r="I356" i="2"/>
  <c r="N356" i="2" s="1"/>
  <c r="U355" i="2"/>
  <c r="R355" i="2"/>
  <c r="I355" i="2"/>
  <c r="N355" i="2" s="1"/>
  <c r="U354" i="2"/>
  <c r="R354" i="2"/>
  <c r="I354" i="2"/>
  <c r="N354" i="2" s="1"/>
  <c r="U353" i="2"/>
  <c r="R353" i="2"/>
  <c r="I353" i="2"/>
  <c r="N353" i="2" s="1"/>
  <c r="U352" i="2"/>
  <c r="R352" i="2"/>
  <c r="I352" i="2"/>
  <c r="N352" i="2" s="1"/>
  <c r="U351" i="2"/>
  <c r="R351" i="2"/>
  <c r="I351" i="2"/>
  <c r="N351" i="2" s="1"/>
  <c r="U350" i="2"/>
  <c r="R350" i="2"/>
  <c r="I350" i="2"/>
  <c r="N350" i="2" s="1"/>
  <c r="U349" i="2"/>
  <c r="R349" i="2"/>
  <c r="I349" i="2"/>
  <c r="N349" i="2" s="1"/>
  <c r="U348" i="2"/>
  <c r="R348" i="2"/>
  <c r="I348" i="2"/>
  <c r="N348" i="2" s="1"/>
  <c r="U347" i="2"/>
  <c r="R347" i="2"/>
  <c r="I347" i="2"/>
  <c r="N347" i="2" s="1"/>
  <c r="U346" i="2"/>
  <c r="R346" i="2"/>
  <c r="I346" i="2"/>
  <c r="N346" i="2" s="1"/>
  <c r="U345" i="2"/>
  <c r="R345" i="2"/>
  <c r="I345" i="2"/>
  <c r="N345" i="2" s="1"/>
  <c r="U344" i="2"/>
  <c r="R344" i="2"/>
  <c r="I344" i="2"/>
  <c r="N344" i="2" s="1"/>
  <c r="U343" i="2"/>
  <c r="R343" i="2"/>
  <c r="I343" i="2"/>
  <c r="N343" i="2" s="1"/>
  <c r="U342" i="2"/>
  <c r="R342" i="2"/>
  <c r="I342" i="2"/>
  <c r="N342" i="2" s="1"/>
  <c r="U341" i="2"/>
  <c r="R341" i="2"/>
  <c r="I341" i="2"/>
  <c r="N341" i="2" s="1"/>
  <c r="U340" i="2"/>
  <c r="R340" i="2"/>
  <c r="I340" i="2"/>
  <c r="N340" i="2" s="1"/>
  <c r="U339" i="2"/>
  <c r="R339" i="2"/>
  <c r="I339" i="2"/>
  <c r="N339" i="2" s="1"/>
  <c r="U338" i="2"/>
  <c r="R338" i="2"/>
  <c r="I338" i="2"/>
  <c r="N338" i="2" s="1"/>
  <c r="U337" i="2"/>
  <c r="R337" i="2"/>
  <c r="I337" i="2"/>
  <c r="N337" i="2" s="1"/>
  <c r="U336" i="2"/>
  <c r="R336" i="2"/>
  <c r="I336" i="2"/>
  <c r="N336" i="2" s="1"/>
  <c r="U335" i="2"/>
  <c r="R335" i="2"/>
  <c r="I335" i="2"/>
  <c r="N335" i="2" s="1"/>
  <c r="U334" i="2"/>
  <c r="R334" i="2"/>
  <c r="I334" i="2"/>
  <c r="N334" i="2" s="1"/>
  <c r="U333" i="2"/>
  <c r="R333" i="2"/>
  <c r="I333" i="2"/>
  <c r="N333" i="2" s="1"/>
  <c r="U332" i="2"/>
  <c r="R332" i="2"/>
  <c r="I332" i="2"/>
  <c r="N332" i="2" s="1"/>
  <c r="U331" i="2"/>
  <c r="R331" i="2"/>
  <c r="I331" i="2"/>
  <c r="N331" i="2" s="1"/>
  <c r="U330" i="2"/>
  <c r="R330" i="2"/>
  <c r="I330" i="2"/>
  <c r="N330" i="2" s="1"/>
  <c r="U329" i="2"/>
  <c r="R329" i="2"/>
  <c r="I329" i="2"/>
  <c r="N329" i="2" s="1"/>
  <c r="U328" i="2"/>
  <c r="R328" i="2"/>
  <c r="I328" i="2"/>
  <c r="N328" i="2" s="1"/>
  <c r="U327" i="2"/>
  <c r="R327" i="2"/>
  <c r="I327" i="2"/>
  <c r="N327" i="2" s="1"/>
  <c r="U326" i="2"/>
  <c r="R326" i="2"/>
  <c r="I326" i="2"/>
  <c r="N326" i="2" s="1"/>
  <c r="U325" i="2"/>
  <c r="R325" i="2"/>
  <c r="I325" i="2"/>
  <c r="N325" i="2" s="1"/>
  <c r="U324" i="2"/>
  <c r="R324" i="2"/>
  <c r="I324" i="2"/>
  <c r="N324" i="2" s="1"/>
  <c r="U323" i="2"/>
  <c r="R323" i="2"/>
  <c r="I323" i="2"/>
  <c r="N323" i="2" s="1"/>
  <c r="U322" i="2"/>
  <c r="R322" i="2"/>
  <c r="I322" i="2"/>
  <c r="N322" i="2" s="1"/>
  <c r="U321" i="2"/>
  <c r="R321" i="2"/>
  <c r="I321" i="2"/>
  <c r="N321" i="2" s="1"/>
  <c r="U320" i="2"/>
  <c r="R320" i="2"/>
  <c r="I320" i="2"/>
  <c r="N320" i="2" s="1"/>
  <c r="U319" i="2"/>
  <c r="R319" i="2"/>
  <c r="I319" i="2"/>
  <c r="N319" i="2" s="1"/>
  <c r="U318" i="2"/>
  <c r="R318" i="2"/>
  <c r="I318" i="2"/>
  <c r="N318" i="2" s="1"/>
  <c r="U317" i="2"/>
  <c r="R317" i="2"/>
  <c r="I317" i="2"/>
  <c r="N317" i="2" s="1"/>
  <c r="U316" i="2"/>
  <c r="R316" i="2"/>
  <c r="I316" i="2"/>
  <c r="N316" i="2" s="1"/>
  <c r="U315" i="2"/>
  <c r="R315" i="2"/>
  <c r="I315" i="2"/>
  <c r="N315" i="2" s="1"/>
  <c r="U314" i="2"/>
  <c r="R314" i="2"/>
  <c r="I314" i="2"/>
  <c r="N314" i="2" s="1"/>
  <c r="U313" i="2"/>
  <c r="R313" i="2"/>
  <c r="I313" i="2"/>
  <c r="N313" i="2" s="1"/>
  <c r="U312" i="2"/>
  <c r="R312" i="2"/>
  <c r="I312" i="2"/>
  <c r="N312" i="2" s="1"/>
  <c r="U311" i="2"/>
  <c r="R311" i="2"/>
  <c r="I311" i="2"/>
  <c r="N311" i="2" s="1"/>
  <c r="U310" i="2"/>
  <c r="R310" i="2"/>
  <c r="I310" i="2"/>
  <c r="N310" i="2" s="1"/>
  <c r="U309" i="2"/>
  <c r="R309" i="2"/>
  <c r="I309" i="2"/>
  <c r="N309" i="2" s="1"/>
  <c r="U308" i="2"/>
  <c r="R308" i="2"/>
  <c r="I308" i="2"/>
  <c r="N308" i="2" s="1"/>
  <c r="U307" i="2"/>
  <c r="R307" i="2"/>
  <c r="I307" i="2"/>
  <c r="N307" i="2" s="1"/>
  <c r="U306" i="2"/>
  <c r="R306" i="2"/>
  <c r="I306" i="2"/>
  <c r="N306" i="2" s="1"/>
  <c r="U305" i="2"/>
  <c r="R305" i="2"/>
  <c r="I305" i="2"/>
  <c r="N305" i="2" s="1"/>
  <c r="U304" i="2"/>
  <c r="R304" i="2"/>
  <c r="I304" i="2"/>
  <c r="N304" i="2" s="1"/>
  <c r="U303" i="2"/>
  <c r="R303" i="2"/>
  <c r="I303" i="2"/>
  <c r="N303" i="2" s="1"/>
  <c r="U302" i="2"/>
  <c r="R302" i="2"/>
  <c r="I302" i="2"/>
  <c r="N302" i="2" s="1"/>
  <c r="U301" i="2"/>
  <c r="R301" i="2"/>
  <c r="I301" i="2"/>
  <c r="N301" i="2" s="1"/>
  <c r="U300" i="2"/>
  <c r="R300" i="2"/>
  <c r="I300" i="2"/>
  <c r="N300" i="2" s="1"/>
  <c r="U299" i="2"/>
  <c r="R299" i="2"/>
  <c r="I299" i="2"/>
  <c r="N299" i="2" s="1"/>
  <c r="U298" i="2"/>
  <c r="R298" i="2"/>
  <c r="I298" i="2"/>
  <c r="N298" i="2" s="1"/>
  <c r="U297" i="2"/>
  <c r="R297" i="2"/>
  <c r="I297" i="2"/>
  <c r="N297" i="2" s="1"/>
  <c r="U296" i="2"/>
  <c r="R296" i="2"/>
  <c r="I296" i="2"/>
  <c r="N296" i="2" s="1"/>
  <c r="U295" i="2"/>
  <c r="R295" i="2"/>
  <c r="I295" i="2"/>
  <c r="N295" i="2" s="1"/>
  <c r="U294" i="2"/>
  <c r="R294" i="2"/>
  <c r="I294" i="2"/>
  <c r="N294" i="2" s="1"/>
  <c r="U293" i="2"/>
  <c r="R293" i="2"/>
  <c r="I293" i="2"/>
  <c r="N293" i="2" s="1"/>
  <c r="U292" i="2"/>
  <c r="R292" i="2"/>
  <c r="I292" i="2"/>
  <c r="N292" i="2" s="1"/>
  <c r="U291" i="2"/>
  <c r="R291" i="2"/>
  <c r="I291" i="2"/>
  <c r="N291" i="2" s="1"/>
  <c r="U290" i="2"/>
  <c r="R290" i="2"/>
  <c r="I290" i="2"/>
  <c r="N290" i="2" s="1"/>
  <c r="U289" i="2"/>
  <c r="R289" i="2"/>
  <c r="I289" i="2"/>
  <c r="N289" i="2" s="1"/>
  <c r="U288" i="2"/>
  <c r="R288" i="2"/>
  <c r="I288" i="2"/>
  <c r="N288" i="2" s="1"/>
  <c r="U287" i="2"/>
  <c r="R287" i="2"/>
  <c r="I287" i="2"/>
  <c r="N287" i="2" s="1"/>
  <c r="U286" i="2"/>
  <c r="R286" i="2"/>
  <c r="I286" i="2"/>
  <c r="N286" i="2" s="1"/>
  <c r="U285" i="2"/>
  <c r="R285" i="2"/>
  <c r="I285" i="2"/>
  <c r="N285" i="2" s="1"/>
  <c r="U284" i="2"/>
  <c r="R284" i="2"/>
  <c r="I284" i="2"/>
  <c r="N284" i="2" s="1"/>
  <c r="U283" i="2"/>
  <c r="R283" i="2"/>
  <c r="I283" i="2"/>
  <c r="N283" i="2" s="1"/>
  <c r="U282" i="2"/>
  <c r="R282" i="2"/>
  <c r="I282" i="2"/>
  <c r="N282" i="2" s="1"/>
  <c r="U281" i="2"/>
  <c r="R281" i="2"/>
  <c r="I281" i="2"/>
  <c r="N281" i="2" s="1"/>
  <c r="U280" i="2"/>
  <c r="R280" i="2"/>
  <c r="I280" i="2"/>
  <c r="N280" i="2" s="1"/>
  <c r="U279" i="2"/>
  <c r="R279" i="2"/>
  <c r="I279" i="2"/>
  <c r="N279" i="2" s="1"/>
  <c r="U278" i="2"/>
  <c r="R278" i="2"/>
  <c r="I278" i="2"/>
  <c r="N278" i="2" s="1"/>
  <c r="U277" i="2"/>
  <c r="R277" i="2"/>
  <c r="I277" i="2"/>
  <c r="N277" i="2" s="1"/>
  <c r="U276" i="2"/>
  <c r="R276" i="2"/>
  <c r="I276" i="2"/>
  <c r="N276" i="2" s="1"/>
  <c r="U275" i="2"/>
  <c r="R275" i="2"/>
  <c r="I275" i="2"/>
  <c r="N275" i="2" s="1"/>
  <c r="U274" i="2"/>
  <c r="R274" i="2"/>
  <c r="I274" i="2"/>
  <c r="N274" i="2" s="1"/>
  <c r="U273" i="2"/>
  <c r="R273" i="2"/>
  <c r="I273" i="2"/>
  <c r="N273" i="2" s="1"/>
  <c r="U272" i="2"/>
  <c r="R272" i="2"/>
  <c r="I272" i="2"/>
  <c r="N272" i="2" s="1"/>
  <c r="U271" i="2"/>
  <c r="R271" i="2"/>
  <c r="I271" i="2"/>
  <c r="N271" i="2" s="1"/>
  <c r="U270" i="2"/>
  <c r="R270" i="2"/>
  <c r="I270" i="2"/>
  <c r="N270" i="2" s="1"/>
  <c r="U269" i="2"/>
  <c r="R269" i="2"/>
  <c r="I269" i="2"/>
  <c r="N269" i="2" s="1"/>
  <c r="U268" i="2"/>
  <c r="R268" i="2"/>
  <c r="I268" i="2"/>
  <c r="N268" i="2" s="1"/>
  <c r="U267" i="2"/>
  <c r="R267" i="2"/>
  <c r="I267" i="2"/>
  <c r="N267" i="2" s="1"/>
  <c r="U266" i="2"/>
  <c r="R266" i="2"/>
  <c r="I266" i="2"/>
  <c r="N266" i="2" s="1"/>
  <c r="U265" i="2"/>
  <c r="R265" i="2"/>
  <c r="I265" i="2"/>
  <c r="N265" i="2" s="1"/>
  <c r="U264" i="2"/>
  <c r="R264" i="2"/>
  <c r="I264" i="2"/>
  <c r="N264" i="2" s="1"/>
  <c r="U263" i="2"/>
  <c r="R263" i="2"/>
  <c r="I263" i="2"/>
  <c r="N263" i="2" s="1"/>
  <c r="U262" i="2"/>
  <c r="R262" i="2"/>
  <c r="I262" i="2"/>
  <c r="N262" i="2" s="1"/>
  <c r="U261" i="2"/>
  <c r="R261" i="2"/>
  <c r="I261" i="2"/>
  <c r="N261" i="2" s="1"/>
  <c r="U260" i="2"/>
  <c r="R260" i="2"/>
  <c r="I260" i="2"/>
  <c r="N260" i="2" s="1"/>
  <c r="U259" i="2"/>
  <c r="R259" i="2"/>
  <c r="I259" i="2"/>
  <c r="N259" i="2" s="1"/>
  <c r="U258" i="2"/>
  <c r="R258" i="2"/>
  <c r="I258" i="2"/>
  <c r="N258" i="2" s="1"/>
  <c r="U257" i="2"/>
  <c r="R257" i="2"/>
  <c r="I257" i="2"/>
  <c r="N257" i="2" s="1"/>
  <c r="U256" i="2"/>
  <c r="R256" i="2"/>
  <c r="I256" i="2"/>
  <c r="N256" i="2" s="1"/>
  <c r="U255" i="2"/>
  <c r="R255" i="2"/>
  <c r="I255" i="2"/>
  <c r="N255" i="2" s="1"/>
  <c r="U254" i="2"/>
  <c r="R254" i="2"/>
  <c r="I254" i="2"/>
  <c r="N254" i="2" s="1"/>
  <c r="U253" i="2"/>
  <c r="R253" i="2"/>
  <c r="I253" i="2"/>
  <c r="N253" i="2" s="1"/>
  <c r="U252" i="2"/>
  <c r="R252" i="2"/>
  <c r="I252" i="2"/>
  <c r="N252" i="2" s="1"/>
  <c r="U251" i="2"/>
  <c r="R251" i="2"/>
  <c r="I251" i="2"/>
  <c r="N251" i="2" s="1"/>
  <c r="U250" i="2"/>
  <c r="R250" i="2"/>
  <c r="I250" i="2"/>
  <c r="N250" i="2" s="1"/>
  <c r="U249" i="2"/>
  <c r="R249" i="2"/>
  <c r="I249" i="2"/>
  <c r="N249" i="2" s="1"/>
  <c r="U248" i="2"/>
  <c r="R248" i="2"/>
  <c r="I248" i="2"/>
  <c r="N248" i="2" s="1"/>
  <c r="U247" i="2"/>
  <c r="R247" i="2"/>
  <c r="I247" i="2"/>
  <c r="N247" i="2" s="1"/>
  <c r="U246" i="2"/>
  <c r="R246" i="2"/>
  <c r="I246" i="2"/>
  <c r="N246" i="2" s="1"/>
  <c r="U245" i="2"/>
  <c r="R245" i="2"/>
  <c r="I245" i="2"/>
  <c r="N245" i="2" s="1"/>
  <c r="U244" i="2"/>
  <c r="R244" i="2"/>
  <c r="I244" i="2"/>
  <c r="N244" i="2" s="1"/>
  <c r="U243" i="2"/>
  <c r="R243" i="2"/>
  <c r="I243" i="2"/>
  <c r="N243" i="2" s="1"/>
  <c r="U242" i="2"/>
  <c r="R242" i="2"/>
  <c r="I242" i="2"/>
  <c r="N242" i="2" s="1"/>
  <c r="U241" i="2"/>
  <c r="R241" i="2"/>
  <c r="I241" i="2"/>
  <c r="N241" i="2" s="1"/>
  <c r="U240" i="2"/>
  <c r="R240" i="2"/>
  <c r="I240" i="2"/>
  <c r="N240" i="2" s="1"/>
  <c r="U239" i="2"/>
  <c r="R239" i="2"/>
  <c r="I239" i="2"/>
  <c r="N239" i="2" s="1"/>
  <c r="U238" i="2"/>
  <c r="R238" i="2"/>
  <c r="I238" i="2"/>
  <c r="N238" i="2" s="1"/>
  <c r="U237" i="2"/>
  <c r="R237" i="2"/>
  <c r="I237" i="2"/>
  <c r="N237" i="2" s="1"/>
  <c r="U236" i="2"/>
  <c r="R236" i="2"/>
  <c r="I236" i="2"/>
  <c r="N236" i="2" s="1"/>
  <c r="U235" i="2"/>
  <c r="R235" i="2"/>
  <c r="I235" i="2"/>
  <c r="N235" i="2" s="1"/>
  <c r="U234" i="2"/>
  <c r="R234" i="2"/>
  <c r="I234" i="2"/>
  <c r="N234" i="2" s="1"/>
  <c r="U233" i="2"/>
  <c r="R233" i="2"/>
  <c r="I233" i="2"/>
  <c r="N233" i="2" s="1"/>
  <c r="U232" i="2"/>
  <c r="R232" i="2"/>
  <c r="I232" i="2"/>
  <c r="N232" i="2" s="1"/>
  <c r="U231" i="2"/>
  <c r="R231" i="2"/>
  <c r="I231" i="2"/>
  <c r="N231" i="2" s="1"/>
  <c r="U230" i="2"/>
  <c r="R230" i="2"/>
  <c r="I230" i="2"/>
  <c r="N230" i="2" s="1"/>
  <c r="U229" i="2"/>
  <c r="R229" i="2"/>
  <c r="I229" i="2"/>
  <c r="N229" i="2" s="1"/>
  <c r="U228" i="2"/>
  <c r="R228" i="2"/>
  <c r="I228" i="2"/>
  <c r="N228" i="2" s="1"/>
  <c r="U227" i="2"/>
  <c r="R227" i="2"/>
  <c r="I227" i="2"/>
  <c r="N227" i="2" s="1"/>
  <c r="U226" i="2"/>
  <c r="R226" i="2"/>
  <c r="I226" i="2"/>
  <c r="N226" i="2" s="1"/>
  <c r="U225" i="2"/>
  <c r="R225" i="2"/>
  <c r="I225" i="2"/>
  <c r="N225" i="2" s="1"/>
  <c r="U224" i="2"/>
  <c r="R224" i="2"/>
  <c r="I224" i="2"/>
  <c r="N224" i="2" s="1"/>
  <c r="U223" i="2"/>
  <c r="R223" i="2"/>
  <c r="I223" i="2"/>
  <c r="N223" i="2" s="1"/>
  <c r="U222" i="2"/>
  <c r="R222" i="2"/>
  <c r="I222" i="2"/>
  <c r="N222" i="2" s="1"/>
  <c r="U221" i="2"/>
  <c r="R221" i="2"/>
  <c r="I221" i="2"/>
  <c r="N221" i="2" s="1"/>
  <c r="U220" i="2"/>
  <c r="R220" i="2"/>
  <c r="I220" i="2"/>
  <c r="N220" i="2" s="1"/>
  <c r="U219" i="2"/>
  <c r="R219" i="2"/>
  <c r="I219" i="2"/>
  <c r="N219" i="2" s="1"/>
  <c r="U218" i="2"/>
  <c r="R218" i="2"/>
  <c r="I218" i="2"/>
  <c r="N218" i="2" s="1"/>
  <c r="U217" i="2"/>
  <c r="R217" i="2"/>
  <c r="I217" i="2"/>
  <c r="N217" i="2" s="1"/>
  <c r="U216" i="2"/>
  <c r="R216" i="2"/>
  <c r="I216" i="2"/>
  <c r="N216" i="2" s="1"/>
  <c r="U215" i="2"/>
  <c r="R215" i="2"/>
  <c r="I215" i="2"/>
  <c r="N215" i="2" s="1"/>
  <c r="U214" i="2"/>
  <c r="R214" i="2"/>
  <c r="I214" i="2"/>
  <c r="N214" i="2" s="1"/>
  <c r="U213" i="2"/>
  <c r="R213" i="2"/>
  <c r="I213" i="2"/>
  <c r="N213" i="2" s="1"/>
  <c r="U212" i="2"/>
  <c r="R212" i="2"/>
  <c r="I212" i="2"/>
  <c r="N212" i="2" s="1"/>
  <c r="U211" i="2"/>
  <c r="R211" i="2"/>
  <c r="I211" i="2"/>
  <c r="N211" i="2" s="1"/>
  <c r="U210" i="2"/>
  <c r="R210" i="2"/>
  <c r="I210" i="2"/>
  <c r="N210" i="2" s="1"/>
  <c r="U209" i="2"/>
  <c r="R209" i="2"/>
  <c r="I209" i="2"/>
  <c r="N209" i="2" s="1"/>
  <c r="U208" i="2"/>
  <c r="R208" i="2"/>
  <c r="I208" i="2"/>
  <c r="N208" i="2" s="1"/>
  <c r="U207" i="2"/>
  <c r="R207" i="2"/>
  <c r="I207" i="2"/>
  <c r="N207" i="2" s="1"/>
  <c r="U206" i="2"/>
  <c r="R206" i="2"/>
  <c r="I206" i="2"/>
  <c r="N206" i="2" s="1"/>
  <c r="U205" i="2"/>
  <c r="R205" i="2"/>
  <c r="I205" i="2"/>
  <c r="N205" i="2" s="1"/>
  <c r="U204" i="2"/>
  <c r="R204" i="2"/>
  <c r="I204" i="2"/>
  <c r="N204" i="2" s="1"/>
  <c r="U203" i="2"/>
  <c r="R203" i="2"/>
  <c r="I203" i="2"/>
  <c r="N203" i="2" s="1"/>
  <c r="U202" i="2"/>
  <c r="R202" i="2"/>
  <c r="I202" i="2"/>
  <c r="N202" i="2" s="1"/>
  <c r="U201" i="2"/>
  <c r="R201" i="2"/>
  <c r="I201" i="2"/>
  <c r="N201" i="2" s="1"/>
  <c r="U200" i="2"/>
  <c r="R200" i="2"/>
  <c r="I200" i="2"/>
  <c r="N200" i="2" s="1"/>
  <c r="U199" i="2"/>
  <c r="R199" i="2"/>
  <c r="I199" i="2"/>
  <c r="N199" i="2" s="1"/>
  <c r="U198" i="2"/>
  <c r="R198" i="2"/>
  <c r="I198" i="2"/>
  <c r="N198" i="2" s="1"/>
  <c r="U197" i="2"/>
  <c r="R197" i="2"/>
  <c r="I197" i="2"/>
  <c r="N197" i="2" s="1"/>
  <c r="U196" i="2"/>
  <c r="R196" i="2"/>
  <c r="I196" i="2"/>
  <c r="N196" i="2" s="1"/>
  <c r="U195" i="2"/>
  <c r="R195" i="2"/>
  <c r="I195" i="2"/>
  <c r="N195" i="2" s="1"/>
  <c r="U194" i="2"/>
  <c r="R194" i="2"/>
  <c r="I194" i="2"/>
  <c r="N194" i="2" s="1"/>
  <c r="U193" i="2"/>
  <c r="R193" i="2"/>
  <c r="I193" i="2"/>
  <c r="N193" i="2" s="1"/>
  <c r="U192" i="2"/>
  <c r="R192" i="2"/>
  <c r="I192" i="2"/>
  <c r="N192" i="2" s="1"/>
  <c r="U191" i="2"/>
  <c r="R191" i="2"/>
  <c r="I191" i="2"/>
  <c r="N191" i="2" s="1"/>
  <c r="U190" i="2"/>
  <c r="R190" i="2"/>
  <c r="I190" i="2"/>
  <c r="N190" i="2" s="1"/>
  <c r="U189" i="2"/>
  <c r="R189" i="2"/>
  <c r="I189" i="2"/>
  <c r="N189" i="2" s="1"/>
  <c r="U188" i="2"/>
  <c r="R188" i="2"/>
  <c r="I188" i="2"/>
  <c r="N188" i="2" s="1"/>
  <c r="U187" i="2"/>
  <c r="R187" i="2"/>
  <c r="I187" i="2"/>
  <c r="N187" i="2" s="1"/>
  <c r="U186" i="2"/>
  <c r="R186" i="2"/>
  <c r="I186" i="2"/>
  <c r="N186" i="2" s="1"/>
  <c r="U185" i="2"/>
  <c r="R185" i="2"/>
  <c r="I185" i="2"/>
  <c r="N185" i="2" s="1"/>
  <c r="U184" i="2"/>
  <c r="R184" i="2"/>
  <c r="I184" i="2"/>
  <c r="N184" i="2" s="1"/>
  <c r="U183" i="2"/>
  <c r="R183" i="2"/>
  <c r="I183" i="2"/>
  <c r="N183" i="2" s="1"/>
  <c r="U182" i="2"/>
  <c r="R182" i="2"/>
  <c r="I182" i="2"/>
  <c r="N182" i="2" s="1"/>
  <c r="U181" i="2"/>
  <c r="R181" i="2"/>
  <c r="I181" i="2"/>
  <c r="N181" i="2" s="1"/>
  <c r="U180" i="2"/>
  <c r="R180" i="2"/>
  <c r="I180" i="2"/>
  <c r="N180" i="2" s="1"/>
  <c r="U179" i="2"/>
  <c r="R179" i="2"/>
  <c r="I179" i="2"/>
  <c r="N179" i="2" s="1"/>
  <c r="U178" i="2"/>
  <c r="R178" i="2"/>
  <c r="I178" i="2"/>
  <c r="N178" i="2" s="1"/>
  <c r="U177" i="2"/>
  <c r="R177" i="2"/>
  <c r="I177" i="2"/>
  <c r="N177" i="2" s="1"/>
  <c r="U176" i="2"/>
  <c r="R176" i="2"/>
  <c r="I176" i="2"/>
  <c r="N176" i="2" s="1"/>
  <c r="U175" i="2"/>
  <c r="R175" i="2"/>
  <c r="I175" i="2"/>
  <c r="N175" i="2" s="1"/>
  <c r="U174" i="2"/>
  <c r="R174" i="2"/>
  <c r="I174" i="2"/>
  <c r="N174" i="2" s="1"/>
  <c r="U173" i="2"/>
  <c r="R173" i="2"/>
  <c r="I173" i="2"/>
  <c r="N173" i="2" s="1"/>
  <c r="U172" i="2"/>
  <c r="R172" i="2"/>
  <c r="I172" i="2"/>
  <c r="N172" i="2" s="1"/>
  <c r="U171" i="2"/>
  <c r="R171" i="2"/>
  <c r="I171" i="2"/>
  <c r="N171" i="2" s="1"/>
  <c r="U170" i="2"/>
  <c r="R170" i="2"/>
  <c r="I170" i="2"/>
  <c r="N170" i="2" s="1"/>
  <c r="U169" i="2"/>
  <c r="R169" i="2"/>
  <c r="I169" i="2"/>
  <c r="N169" i="2" s="1"/>
  <c r="U168" i="2"/>
  <c r="R168" i="2"/>
  <c r="I168" i="2"/>
  <c r="N168" i="2" s="1"/>
  <c r="U167" i="2"/>
  <c r="R167" i="2"/>
  <c r="I167" i="2"/>
  <c r="N167" i="2" s="1"/>
  <c r="U166" i="2"/>
  <c r="R166" i="2"/>
  <c r="I166" i="2"/>
  <c r="N166" i="2" s="1"/>
  <c r="U165" i="2"/>
  <c r="R165" i="2"/>
  <c r="I165" i="2"/>
  <c r="N165" i="2" s="1"/>
  <c r="U164" i="2"/>
  <c r="R164" i="2"/>
  <c r="I164" i="2"/>
  <c r="N164" i="2" s="1"/>
  <c r="U163" i="2"/>
  <c r="R163" i="2"/>
  <c r="I163" i="2"/>
  <c r="N163" i="2" s="1"/>
  <c r="U162" i="2"/>
  <c r="R162" i="2"/>
  <c r="I162" i="2"/>
  <c r="N162" i="2" s="1"/>
  <c r="U161" i="2"/>
  <c r="R161" i="2"/>
  <c r="I161" i="2"/>
  <c r="N161" i="2" s="1"/>
  <c r="U160" i="2"/>
  <c r="R160" i="2"/>
  <c r="I160" i="2"/>
  <c r="N160" i="2" s="1"/>
  <c r="U159" i="2"/>
  <c r="R159" i="2"/>
  <c r="I159" i="2"/>
  <c r="N159" i="2" s="1"/>
  <c r="U158" i="2"/>
  <c r="R158" i="2"/>
  <c r="I158" i="2"/>
  <c r="N158" i="2" s="1"/>
  <c r="U157" i="2"/>
  <c r="R157" i="2"/>
  <c r="I157" i="2"/>
  <c r="N157" i="2" s="1"/>
  <c r="U156" i="2"/>
  <c r="R156" i="2"/>
  <c r="I156" i="2"/>
  <c r="N156" i="2" s="1"/>
  <c r="U155" i="2"/>
  <c r="R155" i="2"/>
  <c r="I155" i="2"/>
  <c r="N155" i="2" s="1"/>
  <c r="U154" i="2"/>
  <c r="R154" i="2"/>
  <c r="I154" i="2"/>
  <c r="N154" i="2" s="1"/>
  <c r="U153" i="2"/>
  <c r="R153" i="2"/>
  <c r="I153" i="2"/>
  <c r="N153" i="2" s="1"/>
  <c r="U152" i="2"/>
  <c r="R152" i="2"/>
  <c r="I152" i="2"/>
  <c r="N152" i="2" s="1"/>
  <c r="U151" i="2"/>
  <c r="R151" i="2"/>
  <c r="I151" i="2"/>
  <c r="N151" i="2" s="1"/>
  <c r="U150" i="2"/>
  <c r="R150" i="2"/>
  <c r="I150" i="2"/>
  <c r="N150" i="2" s="1"/>
  <c r="U149" i="2"/>
  <c r="R149" i="2"/>
  <c r="I149" i="2"/>
  <c r="N149" i="2" s="1"/>
  <c r="U148" i="2"/>
  <c r="R148" i="2"/>
  <c r="I148" i="2"/>
  <c r="N148" i="2" s="1"/>
  <c r="U147" i="2"/>
  <c r="R147" i="2"/>
  <c r="I147" i="2"/>
  <c r="N147" i="2" s="1"/>
  <c r="U146" i="2"/>
  <c r="R146" i="2"/>
  <c r="I146" i="2"/>
  <c r="N146" i="2" s="1"/>
  <c r="U145" i="2"/>
  <c r="R145" i="2"/>
  <c r="I145" i="2"/>
  <c r="N145" i="2" s="1"/>
  <c r="U144" i="2"/>
  <c r="R144" i="2"/>
  <c r="I144" i="2"/>
  <c r="N144" i="2" s="1"/>
  <c r="U143" i="2"/>
  <c r="R143" i="2"/>
  <c r="I143" i="2"/>
  <c r="N143" i="2" s="1"/>
  <c r="U142" i="2"/>
  <c r="R142" i="2"/>
  <c r="I142" i="2"/>
  <c r="N142" i="2" s="1"/>
  <c r="U141" i="2"/>
  <c r="R141" i="2"/>
  <c r="I141" i="2"/>
  <c r="N141" i="2" s="1"/>
  <c r="U140" i="2"/>
  <c r="R140" i="2"/>
  <c r="I140" i="2"/>
  <c r="N140" i="2" s="1"/>
  <c r="U139" i="2"/>
  <c r="R139" i="2"/>
  <c r="I139" i="2"/>
  <c r="N139" i="2" s="1"/>
  <c r="U138" i="2"/>
  <c r="R138" i="2"/>
  <c r="I138" i="2"/>
  <c r="N138" i="2" s="1"/>
  <c r="U137" i="2"/>
  <c r="R137" i="2"/>
  <c r="I137" i="2"/>
  <c r="N137" i="2" s="1"/>
  <c r="U136" i="2"/>
  <c r="R136" i="2"/>
  <c r="I136" i="2"/>
  <c r="N136" i="2" s="1"/>
  <c r="U135" i="2"/>
  <c r="R135" i="2"/>
  <c r="I135" i="2"/>
  <c r="N135" i="2" s="1"/>
  <c r="U134" i="2"/>
  <c r="R134" i="2"/>
  <c r="I134" i="2"/>
  <c r="N134" i="2" s="1"/>
  <c r="U133" i="2"/>
  <c r="R133" i="2"/>
  <c r="I133" i="2"/>
  <c r="N133" i="2" s="1"/>
  <c r="U132" i="2"/>
  <c r="R132" i="2"/>
  <c r="I132" i="2"/>
  <c r="N132" i="2" s="1"/>
  <c r="U131" i="2"/>
  <c r="R131" i="2"/>
  <c r="I131" i="2"/>
  <c r="N131" i="2" s="1"/>
  <c r="U130" i="2"/>
  <c r="R130" i="2"/>
  <c r="I130" i="2"/>
  <c r="N130" i="2" s="1"/>
  <c r="U129" i="2"/>
  <c r="R129" i="2"/>
  <c r="I129" i="2"/>
  <c r="N129" i="2" s="1"/>
  <c r="U128" i="2"/>
  <c r="R128" i="2"/>
  <c r="I128" i="2"/>
  <c r="N128" i="2" s="1"/>
  <c r="U127" i="2"/>
  <c r="R127" i="2"/>
  <c r="I127" i="2"/>
  <c r="N127" i="2" s="1"/>
  <c r="U126" i="2"/>
  <c r="R126" i="2"/>
  <c r="I126" i="2"/>
  <c r="N126" i="2" s="1"/>
  <c r="U125" i="2"/>
  <c r="R125" i="2"/>
  <c r="I125" i="2"/>
  <c r="N125" i="2" s="1"/>
  <c r="U124" i="2"/>
  <c r="R124" i="2"/>
  <c r="I124" i="2"/>
  <c r="N124" i="2" s="1"/>
  <c r="U123" i="2"/>
  <c r="R123" i="2"/>
  <c r="I123" i="2"/>
  <c r="N123" i="2" s="1"/>
  <c r="U122" i="2"/>
  <c r="R122" i="2"/>
  <c r="I122" i="2"/>
  <c r="N122" i="2" s="1"/>
  <c r="U121" i="2"/>
  <c r="R121" i="2"/>
  <c r="I121" i="2"/>
  <c r="N121" i="2" s="1"/>
  <c r="U120" i="2"/>
  <c r="R120" i="2"/>
  <c r="I120" i="2"/>
  <c r="N120" i="2" s="1"/>
  <c r="U119" i="2"/>
  <c r="R119" i="2"/>
  <c r="I119" i="2"/>
  <c r="N119" i="2" s="1"/>
  <c r="U118" i="2"/>
  <c r="R118" i="2"/>
  <c r="I118" i="2"/>
  <c r="N118" i="2" s="1"/>
  <c r="U117" i="2"/>
  <c r="R117" i="2"/>
  <c r="I117" i="2"/>
  <c r="N117" i="2" s="1"/>
  <c r="U116" i="2"/>
  <c r="R116" i="2"/>
  <c r="I116" i="2"/>
  <c r="N116" i="2" s="1"/>
  <c r="U115" i="2"/>
  <c r="R115" i="2"/>
  <c r="I115" i="2"/>
  <c r="N115" i="2" s="1"/>
  <c r="U114" i="2"/>
  <c r="R114" i="2"/>
  <c r="I114" i="2"/>
  <c r="N114" i="2" s="1"/>
  <c r="U113" i="2"/>
  <c r="R113" i="2"/>
  <c r="I113" i="2"/>
  <c r="N113" i="2" s="1"/>
  <c r="U112" i="2"/>
  <c r="R112" i="2"/>
  <c r="I112" i="2"/>
  <c r="N112" i="2" s="1"/>
  <c r="U111" i="2"/>
  <c r="R111" i="2"/>
  <c r="I111" i="2"/>
  <c r="N111" i="2" s="1"/>
  <c r="U110" i="2"/>
  <c r="R110" i="2"/>
  <c r="I110" i="2"/>
  <c r="N110" i="2" s="1"/>
  <c r="U109" i="2"/>
  <c r="R109" i="2"/>
  <c r="I109" i="2"/>
  <c r="N109" i="2" s="1"/>
  <c r="U108" i="2"/>
  <c r="R108" i="2"/>
  <c r="I108" i="2"/>
  <c r="N108" i="2" s="1"/>
  <c r="U107" i="2"/>
  <c r="R107" i="2"/>
  <c r="I107" i="2"/>
  <c r="N107" i="2" s="1"/>
  <c r="U106" i="2"/>
  <c r="R106" i="2"/>
  <c r="I106" i="2"/>
  <c r="N106" i="2" s="1"/>
  <c r="U105" i="2"/>
  <c r="R105" i="2"/>
  <c r="I105" i="2"/>
  <c r="N105" i="2" s="1"/>
  <c r="U104" i="2"/>
  <c r="R104" i="2"/>
  <c r="I104" i="2"/>
  <c r="N104" i="2" s="1"/>
  <c r="U103" i="2"/>
  <c r="R103" i="2"/>
  <c r="I103" i="2"/>
  <c r="N103" i="2" s="1"/>
  <c r="U102" i="2"/>
  <c r="R102" i="2"/>
  <c r="I102" i="2"/>
  <c r="N102" i="2" s="1"/>
  <c r="U101" i="2"/>
  <c r="R101" i="2"/>
  <c r="I101" i="2"/>
  <c r="N101" i="2" s="1"/>
  <c r="U100" i="2"/>
  <c r="R100" i="2"/>
  <c r="I100" i="2"/>
  <c r="N100" i="2" s="1"/>
  <c r="U99" i="2"/>
  <c r="R99" i="2"/>
  <c r="I99" i="2"/>
  <c r="N99" i="2" s="1"/>
  <c r="U98" i="2"/>
  <c r="R98" i="2"/>
  <c r="I98" i="2"/>
  <c r="N98" i="2" s="1"/>
  <c r="U97" i="2"/>
  <c r="R97" i="2"/>
  <c r="I97" i="2"/>
  <c r="N97" i="2" s="1"/>
  <c r="U96" i="2"/>
  <c r="R96" i="2"/>
  <c r="I96" i="2"/>
  <c r="N96" i="2" s="1"/>
  <c r="U95" i="2"/>
  <c r="R95" i="2"/>
  <c r="I95" i="2"/>
  <c r="N95" i="2" s="1"/>
  <c r="U94" i="2"/>
  <c r="R94" i="2"/>
  <c r="I94" i="2"/>
  <c r="N94" i="2" s="1"/>
  <c r="U93" i="2"/>
  <c r="R93" i="2"/>
  <c r="I93" i="2"/>
  <c r="N93" i="2" s="1"/>
  <c r="U92" i="2"/>
  <c r="R92" i="2"/>
  <c r="I92" i="2"/>
  <c r="N92" i="2" s="1"/>
  <c r="U91" i="2"/>
  <c r="R91" i="2"/>
  <c r="I91" i="2"/>
  <c r="N91" i="2" s="1"/>
  <c r="U90" i="2"/>
  <c r="R90" i="2"/>
  <c r="I90" i="2"/>
  <c r="N90" i="2" s="1"/>
  <c r="U89" i="2"/>
  <c r="R89" i="2"/>
  <c r="I89" i="2"/>
  <c r="N89" i="2" s="1"/>
  <c r="U88" i="2"/>
  <c r="R88" i="2"/>
  <c r="I88" i="2"/>
  <c r="N88" i="2" s="1"/>
  <c r="U87" i="2"/>
  <c r="R87" i="2"/>
  <c r="I87" i="2"/>
  <c r="N87" i="2" s="1"/>
  <c r="U86" i="2"/>
  <c r="R86" i="2"/>
  <c r="I86" i="2"/>
  <c r="N86" i="2" s="1"/>
  <c r="U85" i="2"/>
  <c r="R85" i="2"/>
  <c r="I85" i="2"/>
  <c r="N85" i="2" s="1"/>
  <c r="U84" i="2"/>
  <c r="R84" i="2"/>
  <c r="I84" i="2"/>
  <c r="N84" i="2" s="1"/>
  <c r="U83" i="2"/>
  <c r="R83" i="2"/>
  <c r="I83" i="2"/>
  <c r="N83" i="2" s="1"/>
  <c r="U82" i="2"/>
  <c r="R82" i="2"/>
  <c r="I82" i="2"/>
  <c r="N82" i="2" s="1"/>
  <c r="U81" i="2"/>
  <c r="R81" i="2"/>
  <c r="I81" i="2"/>
  <c r="N81" i="2" s="1"/>
  <c r="U80" i="2"/>
  <c r="R80" i="2"/>
  <c r="I80" i="2"/>
  <c r="N80" i="2" s="1"/>
  <c r="U79" i="2"/>
  <c r="R79" i="2"/>
  <c r="I79" i="2"/>
  <c r="N79" i="2" s="1"/>
  <c r="U78" i="2"/>
  <c r="R78" i="2"/>
  <c r="I78" i="2"/>
  <c r="N78" i="2" s="1"/>
  <c r="U77" i="2"/>
  <c r="R77" i="2"/>
  <c r="I77" i="2"/>
  <c r="N77" i="2" s="1"/>
  <c r="U76" i="2"/>
  <c r="R76" i="2"/>
  <c r="I76" i="2"/>
  <c r="N76" i="2" s="1"/>
  <c r="U75" i="2"/>
  <c r="R75" i="2"/>
  <c r="I75" i="2"/>
  <c r="N75" i="2" s="1"/>
  <c r="U74" i="2"/>
  <c r="R74" i="2"/>
  <c r="I74" i="2"/>
  <c r="N74" i="2" s="1"/>
  <c r="U73" i="2"/>
  <c r="R73" i="2"/>
  <c r="I73" i="2"/>
  <c r="N73" i="2" s="1"/>
  <c r="U72" i="2"/>
  <c r="R72" i="2"/>
  <c r="I72" i="2"/>
  <c r="N72" i="2" s="1"/>
  <c r="U71" i="2"/>
  <c r="R71" i="2"/>
  <c r="I71" i="2"/>
  <c r="N71" i="2" s="1"/>
  <c r="U70" i="2"/>
  <c r="R70" i="2"/>
  <c r="I70" i="2"/>
  <c r="N70" i="2" s="1"/>
  <c r="U69" i="2"/>
  <c r="R69" i="2"/>
  <c r="I69" i="2"/>
  <c r="N69" i="2" s="1"/>
  <c r="U68" i="2"/>
  <c r="R68" i="2"/>
  <c r="I68" i="2"/>
  <c r="N68" i="2" s="1"/>
  <c r="U67" i="2"/>
  <c r="R67" i="2"/>
  <c r="I67" i="2"/>
  <c r="N67" i="2" s="1"/>
  <c r="U66" i="2"/>
  <c r="R66" i="2"/>
  <c r="I66" i="2"/>
  <c r="N66" i="2" s="1"/>
  <c r="U65" i="2"/>
  <c r="R65" i="2"/>
  <c r="I65" i="2"/>
  <c r="N65" i="2" s="1"/>
  <c r="U64" i="2"/>
  <c r="R64" i="2"/>
  <c r="I64" i="2"/>
  <c r="N64" i="2" s="1"/>
  <c r="U63" i="2"/>
  <c r="R63" i="2"/>
  <c r="I63" i="2"/>
  <c r="N63" i="2" s="1"/>
  <c r="U62" i="2"/>
  <c r="R62" i="2"/>
  <c r="I62" i="2"/>
  <c r="N62" i="2" s="1"/>
  <c r="U61" i="2"/>
  <c r="R61" i="2"/>
  <c r="I61" i="2"/>
  <c r="N61" i="2" s="1"/>
  <c r="U60" i="2"/>
  <c r="R60" i="2"/>
  <c r="I60" i="2"/>
  <c r="N60" i="2" s="1"/>
  <c r="U59" i="2"/>
  <c r="R59" i="2"/>
  <c r="I59" i="2"/>
  <c r="N59" i="2" s="1"/>
  <c r="U58" i="2"/>
  <c r="R58" i="2"/>
  <c r="I58" i="2"/>
  <c r="N58" i="2" s="1"/>
  <c r="U57" i="2"/>
  <c r="R57" i="2"/>
  <c r="I57" i="2"/>
  <c r="N57" i="2" s="1"/>
  <c r="U56" i="2"/>
  <c r="R56" i="2"/>
  <c r="I56" i="2"/>
  <c r="N56" i="2" s="1"/>
  <c r="U55" i="2"/>
  <c r="R55" i="2"/>
  <c r="I55" i="2"/>
  <c r="N55" i="2" s="1"/>
  <c r="U54" i="2"/>
  <c r="R54" i="2"/>
  <c r="I54" i="2"/>
  <c r="N54" i="2" s="1"/>
  <c r="U53" i="2"/>
  <c r="R53" i="2"/>
  <c r="I53" i="2"/>
  <c r="N53" i="2" s="1"/>
  <c r="U52" i="2"/>
  <c r="R52" i="2"/>
  <c r="I52" i="2"/>
  <c r="N52" i="2" s="1"/>
  <c r="U51" i="2"/>
  <c r="R51" i="2"/>
  <c r="I51" i="2"/>
  <c r="N51" i="2" s="1"/>
  <c r="U50" i="2"/>
  <c r="R50" i="2"/>
  <c r="I50" i="2"/>
  <c r="N50" i="2" s="1"/>
  <c r="U49" i="2"/>
  <c r="R49" i="2"/>
  <c r="I49" i="2"/>
  <c r="N49" i="2" s="1"/>
  <c r="U48" i="2"/>
  <c r="R48" i="2"/>
  <c r="I48" i="2"/>
  <c r="N48" i="2" s="1"/>
  <c r="U47" i="2"/>
  <c r="R47" i="2"/>
  <c r="I47" i="2"/>
  <c r="N47" i="2" s="1"/>
  <c r="U46" i="2"/>
  <c r="R46" i="2"/>
  <c r="I46" i="2"/>
  <c r="N46" i="2" s="1"/>
  <c r="U45" i="2"/>
  <c r="R45" i="2"/>
  <c r="I45" i="2"/>
  <c r="N45" i="2" s="1"/>
  <c r="U44" i="2"/>
  <c r="R44" i="2"/>
  <c r="I44" i="2"/>
  <c r="N44" i="2" s="1"/>
  <c r="U43" i="2"/>
  <c r="R43" i="2"/>
  <c r="I43" i="2"/>
  <c r="N43" i="2" s="1"/>
  <c r="U42" i="2"/>
  <c r="R42" i="2"/>
  <c r="I42" i="2"/>
  <c r="N42" i="2" s="1"/>
  <c r="U41" i="2"/>
  <c r="R41" i="2"/>
  <c r="I41" i="2"/>
  <c r="N41" i="2" s="1"/>
  <c r="U40" i="2"/>
  <c r="R40" i="2"/>
  <c r="I40" i="2"/>
  <c r="N40" i="2" s="1"/>
  <c r="U39" i="2"/>
  <c r="R39" i="2"/>
  <c r="I39" i="2"/>
  <c r="N39" i="2" s="1"/>
  <c r="U38" i="2"/>
  <c r="R38" i="2"/>
  <c r="I38" i="2"/>
  <c r="N38" i="2" s="1"/>
  <c r="U37" i="2"/>
  <c r="R37" i="2"/>
  <c r="I37" i="2"/>
  <c r="N37" i="2" s="1"/>
  <c r="U36" i="2"/>
  <c r="R36" i="2"/>
  <c r="I36" i="2"/>
  <c r="N36" i="2" s="1"/>
  <c r="U35" i="2"/>
  <c r="R35" i="2"/>
  <c r="I35" i="2"/>
  <c r="N35" i="2" s="1"/>
  <c r="U34" i="2"/>
  <c r="R34" i="2"/>
  <c r="I34" i="2"/>
  <c r="N34" i="2" s="1"/>
  <c r="U33" i="2"/>
  <c r="R33" i="2"/>
  <c r="I33" i="2"/>
  <c r="N33" i="2" s="1"/>
  <c r="U32" i="2"/>
  <c r="R32" i="2"/>
  <c r="I32" i="2"/>
  <c r="N32" i="2" s="1"/>
  <c r="U31" i="2"/>
  <c r="R31" i="2"/>
  <c r="I31" i="2"/>
  <c r="N31" i="2" s="1"/>
  <c r="U30" i="2"/>
  <c r="R30" i="2"/>
  <c r="I30" i="2"/>
  <c r="N30" i="2" s="1"/>
  <c r="U29" i="2"/>
  <c r="R29" i="2"/>
  <c r="I29" i="2"/>
  <c r="N29" i="2" s="1"/>
  <c r="U28" i="2"/>
  <c r="R28" i="2"/>
  <c r="I28" i="2"/>
  <c r="N28" i="2" s="1"/>
  <c r="U27" i="2"/>
  <c r="R27" i="2"/>
  <c r="I27" i="2"/>
  <c r="N27" i="2" s="1"/>
  <c r="U26" i="2"/>
  <c r="R26" i="2"/>
  <c r="I26" i="2"/>
  <c r="N26" i="2" s="1"/>
  <c r="U25" i="2"/>
  <c r="R25" i="2"/>
  <c r="I25" i="2"/>
  <c r="N25" i="2" s="1"/>
  <c r="U24" i="2"/>
  <c r="R24" i="2"/>
  <c r="I24" i="2"/>
  <c r="N24" i="2" s="1"/>
  <c r="U23" i="2"/>
  <c r="R23" i="2"/>
  <c r="I23" i="2"/>
  <c r="N23" i="2" s="1"/>
  <c r="U22" i="2"/>
  <c r="R22" i="2"/>
  <c r="I22" i="2"/>
  <c r="N22" i="2" s="1"/>
  <c r="U21" i="2"/>
  <c r="R21" i="2"/>
  <c r="I21" i="2"/>
  <c r="N21" i="2" s="1"/>
  <c r="U20" i="2"/>
  <c r="R20" i="2"/>
  <c r="I20" i="2"/>
  <c r="N20" i="2" s="1"/>
  <c r="U19" i="2"/>
  <c r="R19" i="2"/>
  <c r="I19" i="2"/>
  <c r="N19" i="2" s="1"/>
  <c r="U18" i="2"/>
  <c r="R18" i="2"/>
  <c r="I18" i="2"/>
  <c r="N18" i="2" s="1"/>
  <c r="U17" i="2"/>
  <c r="R17" i="2"/>
  <c r="I17" i="2"/>
  <c r="N17" i="2" s="1"/>
  <c r="U16" i="2"/>
  <c r="R16" i="2"/>
  <c r="I16" i="2"/>
  <c r="N16" i="2" s="1"/>
  <c r="U15" i="2"/>
  <c r="R15" i="2"/>
  <c r="I15" i="2"/>
  <c r="N15" i="2" s="1"/>
  <c r="U14" i="2"/>
  <c r="R14" i="2"/>
  <c r="I14" i="2"/>
  <c r="N14" i="2" s="1"/>
  <c r="U13" i="2"/>
  <c r="R13" i="2"/>
  <c r="I13" i="2"/>
  <c r="N13" i="2" s="1"/>
  <c r="U12" i="2"/>
  <c r="R12" i="2"/>
  <c r="I12" i="2"/>
  <c r="N12" i="2" s="1"/>
  <c r="U11" i="2"/>
  <c r="R11" i="2"/>
  <c r="I11" i="2"/>
  <c r="N11" i="2" s="1"/>
  <c r="U10" i="2"/>
  <c r="R10" i="2"/>
  <c r="I10" i="2"/>
  <c r="N10" i="2" s="1"/>
  <c r="U9" i="2"/>
  <c r="R9" i="2"/>
  <c r="I9" i="2"/>
  <c r="N9" i="2" s="1"/>
  <c r="U8" i="2"/>
  <c r="R8" i="2"/>
  <c r="I8" i="2"/>
  <c r="N8" i="2" s="1"/>
  <c r="U7" i="2"/>
  <c r="R7" i="2"/>
  <c r="I7" i="2"/>
  <c r="N7" i="2" s="1"/>
  <c r="U6" i="2"/>
  <c r="R6" i="2"/>
  <c r="I6" i="2"/>
  <c r="N6" i="2" s="1"/>
  <c r="U5" i="2"/>
  <c r="R5" i="2"/>
  <c r="I5" i="2"/>
  <c r="N5" i="2" s="1"/>
  <c r="U4" i="2"/>
  <c r="R4" i="2"/>
  <c r="I4" i="2"/>
  <c r="V99" i="2" l="1"/>
  <c r="W99" i="2" s="1"/>
  <c r="AG99" i="2" s="1"/>
  <c r="V386" i="2"/>
  <c r="W386" i="2" s="1"/>
  <c r="AG386" i="2" s="1"/>
  <c r="V164" i="2"/>
  <c r="W164" i="2" s="1"/>
  <c r="AG164" i="2" s="1"/>
  <c r="V322" i="2"/>
  <c r="W322" i="2" s="1"/>
  <c r="AG322" i="2" s="1"/>
  <c r="V33" i="2"/>
  <c r="O386" i="2"/>
  <c r="V528" i="2"/>
  <c r="O33" i="2"/>
  <c r="AF33" i="2" s="1"/>
  <c r="O65" i="2"/>
  <c r="AF65" i="2" s="1"/>
  <c r="V65" i="2"/>
  <c r="V196" i="2"/>
  <c r="V292" i="2"/>
  <c r="O260" i="2"/>
  <c r="AF260" i="2" s="1"/>
  <c r="O164" i="2"/>
  <c r="O292" i="2"/>
  <c r="AF292" i="2" s="1"/>
  <c r="O418" i="2"/>
  <c r="AF418" i="2" s="1"/>
  <c r="V418" i="2"/>
  <c r="O99" i="2"/>
  <c r="AF99" i="2" s="1"/>
  <c r="O196" i="2"/>
  <c r="AF196" i="2" s="1"/>
  <c r="O322" i="2"/>
  <c r="O528" i="2"/>
  <c r="AF528" i="2" s="1"/>
  <c r="O228" i="2"/>
  <c r="AF228" i="2" s="1"/>
  <c r="V228" i="2"/>
  <c r="O354" i="2"/>
  <c r="V354" i="2"/>
  <c r="O49" i="2"/>
  <c r="AF49" i="2" s="1"/>
  <c r="V49" i="2"/>
  <c r="O83" i="2"/>
  <c r="AF83" i="2" s="1"/>
  <c r="V83" i="2"/>
  <c r="O115" i="2"/>
  <c r="AF115" i="2" s="1"/>
  <c r="V115" i="2"/>
  <c r="O180" i="2"/>
  <c r="V180" i="2"/>
  <c r="O212" i="2"/>
  <c r="AF212" i="2" s="1"/>
  <c r="V212" i="2"/>
  <c r="O244" i="2"/>
  <c r="AF244" i="2" s="1"/>
  <c r="V244" i="2"/>
  <c r="O276" i="2"/>
  <c r="AF276" i="2" s="1"/>
  <c r="O306" i="2"/>
  <c r="AF306" i="2" s="1"/>
  <c r="V306" i="2"/>
  <c r="O338" i="2"/>
  <c r="V338" i="2"/>
  <c r="O370" i="2"/>
  <c r="AF370" i="2" s="1"/>
  <c r="V370" i="2"/>
  <c r="O402" i="2"/>
  <c r="AF402" i="2" s="1"/>
  <c r="V402" i="2"/>
  <c r="O434" i="2"/>
  <c r="AF434" i="2" s="1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O544" i="2"/>
  <c r="AF544" i="2" s="1"/>
  <c r="V544" i="2"/>
  <c r="O41" i="2"/>
  <c r="AF41" i="2" s="1"/>
  <c r="V41" i="2"/>
  <c r="O57" i="2"/>
  <c r="AF57" i="2" s="1"/>
  <c r="V57" i="2"/>
  <c r="O73" i="2"/>
  <c r="V73" i="2"/>
  <c r="O91" i="2"/>
  <c r="AF91" i="2" s="1"/>
  <c r="V91" i="2"/>
  <c r="O107" i="2"/>
  <c r="AF107" i="2" s="1"/>
  <c r="V107" i="2"/>
  <c r="O156" i="2"/>
  <c r="AF156" i="2" s="1"/>
  <c r="V156" i="2"/>
  <c r="O172" i="2"/>
  <c r="V172" i="2"/>
  <c r="O188" i="2"/>
  <c r="AF188" i="2" s="1"/>
  <c r="V188" i="2"/>
  <c r="O204" i="2"/>
  <c r="AF204" i="2" s="1"/>
  <c r="V204" i="2"/>
  <c r="O220" i="2"/>
  <c r="AF220" i="2" s="1"/>
  <c r="V220" i="2"/>
  <c r="O236" i="2"/>
  <c r="AF236" i="2" s="1"/>
  <c r="V236" i="2"/>
  <c r="O252" i="2"/>
  <c r="AF252" i="2" s="1"/>
  <c r="V252" i="2"/>
  <c r="O268" i="2"/>
  <c r="AF268" i="2" s="1"/>
  <c r="O284" i="2"/>
  <c r="AF284" i="2" s="1"/>
  <c r="O299" i="2"/>
  <c r="AF299" i="2" s="1"/>
  <c r="V299" i="2"/>
  <c r="O314" i="2"/>
  <c r="AF314" i="2" s="1"/>
  <c r="V314" i="2"/>
  <c r="O330" i="2"/>
  <c r="AF330" i="2" s="1"/>
  <c r="V330" i="2"/>
  <c r="O346" i="2"/>
  <c r="AF346" i="2" s="1"/>
  <c r="V346" i="2"/>
  <c r="O362" i="2"/>
  <c r="AF362" i="2" s="1"/>
  <c r="V362" i="2"/>
  <c r="O378" i="2"/>
  <c r="AF378" i="2" s="1"/>
  <c r="V378" i="2"/>
  <c r="O394" i="2"/>
  <c r="V394" i="2"/>
  <c r="O410" i="2"/>
  <c r="AF410" i="2" s="1"/>
  <c r="V410" i="2"/>
  <c r="O426" i="2"/>
  <c r="AF426" i="2" s="1"/>
  <c r="V426" i="2"/>
  <c r="O520" i="2"/>
  <c r="AF520" i="2" s="1"/>
  <c r="O536" i="2"/>
  <c r="V536" i="2"/>
  <c r="O37" i="2"/>
  <c r="AF37" i="2" s="1"/>
  <c r="V37" i="2"/>
  <c r="O45" i="2"/>
  <c r="AF45" i="2" s="1"/>
  <c r="V45" i="2"/>
  <c r="O53" i="2"/>
  <c r="AF53" i="2" s="1"/>
  <c r="V53" i="2"/>
  <c r="O61" i="2"/>
  <c r="AF61" i="2" s="1"/>
  <c r="V61" i="2"/>
  <c r="O69" i="2"/>
  <c r="AF69" i="2" s="1"/>
  <c r="V69" i="2"/>
  <c r="O77" i="2"/>
  <c r="AF77" i="2" s="1"/>
  <c r="O79" i="2"/>
  <c r="AF79" i="2" s="1"/>
  <c r="V79" i="2"/>
  <c r="O87" i="2"/>
  <c r="AF87" i="2" s="1"/>
  <c r="V87" i="2"/>
  <c r="O95" i="2"/>
  <c r="AF95" i="2" s="1"/>
  <c r="V95" i="2"/>
  <c r="O103" i="2"/>
  <c r="V103" i="2"/>
  <c r="O111" i="2"/>
  <c r="AF111" i="2" s="1"/>
  <c r="V111" i="2"/>
  <c r="O119" i="2"/>
  <c r="V119" i="2"/>
  <c r="O160" i="2"/>
  <c r="AF160" i="2" s="1"/>
  <c r="V160" i="2"/>
  <c r="O168" i="2"/>
  <c r="AF168" i="2" s="1"/>
  <c r="V168" i="2"/>
  <c r="O176" i="2"/>
  <c r="AF176" i="2" s="1"/>
  <c r="V176" i="2"/>
  <c r="O184" i="2"/>
  <c r="AF184" i="2" s="1"/>
  <c r="V184" i="2"/>
  <c r="O192" i="2"/>
  <c r="AF192" i="2" s="1"/>
  <c r="V192" i="2"/>
  <c r="O200" i="2"/>
  <c r="AF200" i="2" s="1"/>
  <c r="V200" i="2"/>
  <c r="O208" i="2"/>
  <c r="AF208" i="2" s="1"/>
  <c r="V208" i="2"/>
  <c r="O216" i="2"/>
  <c r="AF216" i="2" s="1"/>
  <c r="V216" i="2"/>
  <c r="O224" i="2"/>
  <c r="AF224" i="2" s="1"/>
  <c r="V224" i="2"/>
  <c r="O232" i="2"/>
  <c r="V232" i="2"/>
  <c r="O240" i="2"/>
  <c r="AF240" i="2" s="1"/>
  <c r="V240" i="2"/>
  <c r="O248" i="2"/>
  <c r="AF248" i="2" s="1"/>
  <c r="V248" i="2"/>
  <c r="O256" i="2"/>
  <c r="AF256" i="2" s="1"/>
  <c r="V256" i="2"/>
  <c r="O264" i="2"/>
  <c r="O272" i="2"/>
  <c r="AF272" i="2" s="1"/>
  <c r="O280" i="2"/>
  <c r="AF280" i="2" s="1"/>
  <c r="O288" i="2"/>
  <c r="V288" i="2"/>
  <c r="O296" i="2"/>
  <c r="AF296" i="2" s="1"/>
  <c r="V296" i="2"/>
  <c r="O310" i="2"/>
  <c r="AF310" i="2" s="1"/>
  <c r="V310" i="2"/>
  <c r="O318" i="2"/>
  <c r="AF318" i="2" s="1"/>
  <c r="V318" i="2"/>
  <c r="O326" i="2"/>
  <c r="AF326" i="2" s="1"/>
  <c r="V326" i="2"/>
  <c r="O334" i="2"/>
  <c r="AF334" i="2" s="1"/>
  <c r="V334" i="2"/>
  <c r="O342" i="2"/>
  <c r="AF342" i="2" s="1"/>
  <c r="V342" i="2"/>
  <c r="O350" i="2"/>
  <c r="AF350" i="2" s="1"/>
  <c r="V350" i="2"/>
  <c r="O358" i="2"/>
  <c r="AF358" i="2" s="1"/>
  <c r="V358" i="2"/>
  <c r="O366" i="2"/>
  <c r="AF366" i="2" s="1"/>
  <c r="V366" i="2"/>
  <c r="O374" i="2"/>
  <c r="AF374" i="2" s="1"/>
  <c r="V374" i="2"/>
  <c r="O382" i="2"/>
  <c r="AF382" i="2" s="1"/>
  <c r="V382" i="2"/>
  <c r="O390" i="2"/>
  <c r="AF390" i="2" s="1"/>
  <c r="V390" i="2"/>
  <c r="O398" i="2"/>
  <c r="AF398" i="2" s="1"/>
  <c r="V398" i="2"/>
  <c r="O406" i="2"/>
  <c r="AF406" i="2" s="1"/>
  <c r="V406" i="2"/>
  <c r="O414" i="2"/>
  <c r="AF414" i="2" s="1"/>
  <c r="V414" i="2"/>
  <c r="O422" i="2"/>
  <c r="V422" i="2"/>
  <c r="O430" i="2"/>
  <c r="V430" i="2"/>
  <c r="O516" i="2"/>
  <c r="AF516" i="2" s="1"/>
  <c r="O524" i="2"/>
  <c r="O532" i="2"/>
  <c r="AF532" i="2" s="1"/>
  <c r="V532" i="2"/>
  <c r="O540" i="2"/>
  <c r="AF540" i="2" s="1"/>
  <c r="V540" i="2"/>
  <c r="I549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O35" i="2"/>
  <c r="AF35" i="2" s="1"/>
  <c r="V35" i="2"/>
  <c r="O39" i="2"/>
  <c r="AF39" i="2" s="1"/>
  <c r="V39" i="2"/>
  <c r="O43" i="2"/>
  <c r="AF43" i="2" s="1"/>
  <c r="V43" i="2"/>
  <c r="O47" i="2"/>
  <c r="AF47" i="2" s="1"/>
  <c r="V47" i="2"/>
  <c r="O51" i="2"/>
  <c r="AF51" i="2" s="1"/>
  <c r="V51" i="2"/>
  <c r="O55" i="2"/>
  <c r="AF55" i="2" s="1"/>
  <c r="V55" i="2"/>
  <c r="O59" i="2"/>
  <c r="AF59" i="2" s="1"/>
  <c r="V59" i="2"/>
  <c r="V63" i="2"/>
  <c r="O67" i="2"/>
  <c r="AF67" i="2" s="1"/>
  <c r="V67" i="2"/>
  <c r="O71" i="2"/>
  <c r="AF71" i="2" s="1"/>
  <c r="V71" i="2"/>
  <c r="O75" i="2"/>
  <c r="AF75" i="2" s="1"/>
  <c r="V75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O518" i="2"/>
  <c r="AF518" i="2" s="1"/>
  <c r="O522" i="2"/>
  <c r="AF522" i="2" s="1"/>
  <c r="O526" i="2"/>
  <c r="AF526" i="2" s="1"/>
  <c r="V526" i="2"/>
  <c r="O530" i="2"/>
  <c r="V530" i="2"/>
  <c r="O534" i="2"/>
  <c r="AF534" i="2" s="1"/>
  <c r="V534" i="2"/>
  <c r="O538" i="2"/>
  <c r="AF538" i="2" s="1"/>
  <c r="V538" i="2"/>
  <c r="O542" i="2"/>
  <c r="AF542" i="2" s="1"/>
  <c r="V542" i="2"/>
  <c r="V77" i="2"/>
  <c r="O81" i="2"/>
  <c r="AF81" i="2" s="1"/>
  <c r="V81" i="2"/>
  <c r="O85" i="2"/>
  <c r="AF85" i="2" s="1"/>
  <c r="V85" i="2"/>
  <c r="O89" i="2"/>
  <c r="AF89" i="2" s="1"/>
  <c r="V89" i="2"/>
  <c r="O93" i="2"/>
  <c r="AF93" i="2" s="1"/>
  <c r="V93" i="2"/>
  <c r="O97" i="2"/>
  <c r="AF97" i="2" s="1"/>
  <c r="V97" i="2"/>
  <c r="O101" i="2"/>
  <c r="AF101" i="2" s="1"/>
  <c r="V101" i="2"/>
  <c r="O105" i="2"/>
  <c r="AF105" i="2" s="1"/>
  <c r="V105" i="2"/>
  <c r="O109" i="2"/>
  <c r="AF109" i="2" s="1"/>
  <c r="V109" i="2"/>
  <c r="O113" i="2"/>
  <c r="AF113" i="2" s="1"/>
  <c r="V113" i="2"/>
  <c r="O117" i="2"/>
  <c r="AF117" i="2" s="1"/>
  <c r="V117" i="2"/>
  <c r="O121" i="2"/>
  <c r="AF121" i="2" s="1"/>
  <c r="O123" i="2"/>
  <c r="AF123" i="2" s="1"/>
  <c r="O125" i="2"/>
  <c r="AF125" i="2" s="1"/>
  <c r="O127" i="2"/>
  <c r="AF127" i="2" s="1"/>
  <c r="O129" i="2"/>
  <c r="AF129" i="2" s="1"/>
  <c r="O131" i="2"/>
  <c r="AF131" i="2" s="1"/>
  <c r="O133" i="2"/>
  <c r="AF133" i="2" s="1"/>
  <c r="O135" i="2"/>
  <c r="AF135" i="2" s="1"/>
  <c r="O137" i="2"/>
  <c r="AF137" i="2" s="1"/>
  <c r="O139" i="2"/>
  <c r="AF139" i="2" s="1"/>
  <c r="O141" i="2"/>
  <c r="AF141" i="2" s="1"/>
  <c r="O143" i="2"/>
  <c r="AF143" i="2" s="1"/>
  <c r="O145" i="2"/>
  <c r="AF145" i="2" s="1"/>
  <c r="O147" i="2"/>
  <c r="AF147" i="2" s="1"/>
  <c r="O149" i="2"/>
  <c r="AF149" i="2" s="1"/>
  <c r="O154" i="2"/>
  <c r="AF154" i="2" s="1"/>
  <c r="V154" i="2"/>
  <c r="O158" i="2"/>
  <c r="AF158" i="2" s="1"/>
  <c r="V158" i="2"/>
  <c r="O162" i="2"/>
  <c r="AF162" i="2" s="1"/>
  <c r="V162" i="2"/>
  <c r="O166" i="2"/>
  <c r="AF166" i="2" s="1"/>
  <c r="V166" i="2"/>
  <c r="O170" i="2"/>
  <c r="AF170" i="2" s="1"/>
  <c r="V170" i="2"/>
  <c r="O174" i="2"/>
  <c r="AF174" i="2" s="1"/>
  <c r="V174" i="2"/>
  <c r="O178" i="2"/>
  <c r="AF178" i="2" s="1"/>
  <c r="V178" i="2"/>
  <c r="O182" i="2"/>
  <c r="AF182" i="2" s="1"/>
  <c r="V182" i="2"/>
  <c r="O186" i="2"/>
  <c r="AF186" i="2" s="1"/>
  <c r="V186" i="2"/>
  <c r="O190" i="2"/>
  <c r="AF190" i="2" s="1"/>
  <c r="V190" i="2"/>
  <c r="O194" i="2"/>
  <c r="V194" i="2"/>
  <c r="O198" i="2"/>
  <c r="AF198" i="2" s="1"/>
  <c r="V198" i="2"/>
  <c r="O202" i="2"/>
  <c r="AF202" i="2" s="1"/>
  <c r="V202" i="2"/>
  <c r="O206" i="2"/>
  <c r="AF206" i="2" s="1"/>
  <c r="V206" i="2"/>
  <c r="O210" i="2"/>
  <c r="V210" i="2"/>
  <c r="O214" i="2"/>
  <c r="AF214" i="2" s="1"/>
  <c r="V214" i="2"/>
  <c r="O218" i="2"/>
  <c r="AF218" i="2" s="1"/>
  <c r="V218" i="2"/>
  <c r="O222" i="2"/>
  <c r="AF222" i="2" s="1"/>
  <c r="V222" i="2"/>
  <c r="O226" i="2"/>
  <c r="AF226" i="2" s="1"/>
  <c r="V226" i="2"/>
  <c r="O230" i="2"/>
  <c r="AF230" i="2" s="1"/>
  <c r="V230" i="2"/>
  <c r="O234" i="2"/>
  <c r="AF234" i="2" s="1"/>
  <c r="V234" i="2"/>
  <c r="O238" i="2"/>
  <c r="AF238" i="2" s="1"/>
  <c r="V238" i="2"/>
  <c r="O242" i="2"/>
  <c r="AF242" i="2" s="1"/>
  <c r="V242" i="2"/>
  <c r="O246" i="2"/>
  <c r="AF246" i="2" s="1"/>
  <c r="V246" i="2"/>
  <c r="O250" i="2"/>
  <c r="AF250" i="2" s="1"/>
  <c r="V250" i="2"/>
  <c r="O254" i="2"/>
  <c r="AF254" i="2" s="1"/>
  <c r="V254" i="2"/>
  <c r="O258" i="2"/>
  <c r="V258" i="2"/>
  <c r="O262" i="2"/>
  <c r="AF262" i="2" s="1"/>
  <c r="O266" i="2"/>
  <c r="AF266" i="2" s="1"/>
  <c r="O270" i="2"/>
  <c r="AF270" i="2" s="1"/>
  <c r="O274" i="2"/>
  <c r="AF274" i="2" s="1"/>
  <c r="O278" i="2"/>
  <c r="AF278" i="2" s="1"/>
  <c r="O282" i="2"/>
  <c r="AF282" i="2" s="1"/>
  <c r="O286" i="2"/>
  <c r="V286" i="2"/>
  <c r="O290" i="2"/>
  <c r="AF290" i="2" s="1"/>
  <c r="V290" i="2"/>
  <c r="O294" i="2"/>
  <c r="AF294" i="2" s="1"/>
  <c r="V294" i="2"/>
  <c r="O298" i="2"/>
  <c r="AF298" i="2" s="1"/>
  <c r="O301" i="2"/>
  <c r="AF301" i="2" s="1"/>
  <c r="V301" i="2"/>
  <c r="O304" i="2"/>
  <c r="AF304" i="2" s="1"/>
  <c r="V304" i="2"/>
  <c r="O308" i="2"/>
  <c r="AF308" i="2" s="1"/>
  <c r="V308" i="2"/>
  <c r="O312" i="2"/>
  <c r="AF312" i="2" s="1"/>
  <c r="V312" i="2"/>
  <c r="O316" i="2"/>
  <c r="AF316" i="2" s="1"/>
  <c r="V316" i="2"/>
  <c r="O320" i="2"/>
  <c r="AF320" i="2" s="1"/>
  <c r="V320" i="2"/>
  <c r="O324" i="2"/>
  <c r="AF324" i="2" s="1"/>
  <c r="V324" i="2"/>
  <c r="O328" i="2"/>
  <c r="AF328" i="2" s="1"/>
  <c r="V328" i="2"/>
  <c r="O332" i="2"/>
  <c r="AF332" i="2" s="1"/>
  <c r="V332" i="2"/>
  <c r="O336" i="2"/>
  <c r="AF336" i="2" s="1"/>
  <c r="V336" i="2"/>
  <c r="O340" i="2"/>
  <c r="AF340" i="2" s="1"/>
  <c r="V340" i="2"/>
  <c r="O344" i="2"/>
  <c r="AF344" i="2" s="1"/>
  <c r="V344" i="2"/>
  <c r="O348" i="2"/>
  <c r="AF348" i="2" s="1"/>
  <c r="V348" i="2"/>
  <c r="O352" i="2"/>
  <c r="AF352" i="2" s="1"/>
  <c r="V352" i="2"/>
  <c r="O356" i="2"/>
  <c r="AF356" i="2" s="1"/>
  <c r="V356" i="2"/>
  <c r="O360" i="2"/>
  <c r="AF360" i="2" s="1"/>
  <c r="V360" i="2"/>
  <c r="O364" i="2"/>
  <c r="AF364" i="2" s="1"/>
  <c r="V364" i="2"/>
  <c r="O368" i="2"/>
  <c r="AF368" i="2" s="1"/>
  <c r="V368" i="2"/>
  <c r="O372" i="2"/>
  <c r="AF372" i="2" s="1"/>
  <c r="V372" i="2"/>
  <c r="O376" i="2"/>
  <c r="AF376" i="2" s="1"/>
  <c r="V376" i="2"/>
  <c r="O380" i="2"/>
  <c r="AF380" i="2" s="1"/>
  <c r="V380" i="2"/>
  <c r="O384" i="2"/>
  <c r="AF384" i="2" s="1"/>
  <c r="V384" i="2"/>
  <c r="O388" i="2"/>
  <c r="AF388" i="2" s="1"/>
  <c r="V388" i="2"/>
  <c r="O392" i="2"/>
  <c r="AF392" i="2" s="1"/>
  <c r="V392" i="2"/>
  <c r="O396" i="2"/>
  <c r="AF396" i="2" s="1"/>
  <c r="V396" i="2"/>
  <c r="O400" i="2"/>
  <c r="AF400" i="2" s="1"/>
  <c r="V400" i="2"/>
  <c r="O404" i="2"/>
  <c r="AF404" i="2" s="1"/>
  <c r="V404" i="2"/>
  <c r="O408" i="2"/>
  <c r="AF408" i="2" s="1"/>
  <c r="V408" i="2"/>
  <c r="O412" i="2"/>
  <c r="AF412" i="2" s="1"/>
  <c r="V412" i="2"/>
  <c r="O416" i="2"/>
  <c r="AF416" i="2" s="1"/>
  <c r="V416" i="2"/>
  <c r="O420" i="2"/>
  <c r="AF420" i="2" s="1"/>
  <c r="V420" i="2"/>
  <c r="O424" i="2"/>
  <c r="AF424" i="2" s="1"/>
  <c r="V424" i="2"/>
  <c r="O428" i="2"/>
  <c r="AF428" i="2" s="1"/>
  <c r="V428" i="2"/>
  <c r="O432" i="2"/>
  <c r="AF432" i="2" s="1"/>
  <c r="V432" i="2"/>
  <c r="O546" i="2"/>
  <c r="AF546" i="2" s="1"/>
  <c r="V546" i="2"/>
  <c r="O5" i="2"/>
  <c r="O6" i="2"/>
  <c r="AF6" i="2" s="1"/>
  <c r="O7" i="2"/>
  <c r="AF7" i="2" s="1"/>
  <c r="O8" i="2"/>
  <c r="O9" i="2"/>
  <c r="AF9" i="2" s="1"/>
  <c r="O10" i="2"/>
  <c r="AF10" i="2" s="1"/>
  <c r="O11" i="2"/>
  <c r="AF11" i="2" s="1"/>
  <c r="O12" i="2"/>
  <c r="AF12" i="2" s="1"/>
  <c r="O13" i="2"/>
  <c r="AF13" i="2" s="1"/>
  <c r="O14" i="2"/>
  <c r="AF14" i="2" s="1"/>
  <c r="O15" i="2"/>
  <c r="AF15" i="2" s="1"/>
  <c r="O16" i="2"/>
  <c r="O17" i="2"/>
  <c r="AF17" i="2" s="1"/>
  <c r="O18" i="2"/>
  <c r="AF18" i="2" s="1"/>
  <c r="O19" i="2"/>
  <c r="AF19" i="2" s="1"/>
  <c r="O20" i="2"/>
  <c r="AF20" i="2" s="1"/>
  <c r="O21" i="2"/>
  <c r="AF21" i="2" s="1"/>
  <c r="O22" i="2"/>
  <c r="AF22" i="2" s="1"/>
  <c r="O23" i="2"/>
  <c r="AF23" i="2" s="1"/>
  <c r="O24" i="2"/>
  <c r="AF24" i="2" s="1"/>
  <c r="O25" i="2"/>
  <c r="AF25" i="2" s="1"/>
  <c r="O26" i="2"/>
  <c r="AF26" i="2" s="1"/>
  <c r="O27" i="2"/>
  <c r="AF27" i="2" s="1"/>
  <c r="O28" i="2"/>
  <c r="AF28" i="2" s="1"/>
  <c r="O29" i="2"/>
  <c r="AF29" i="2" s="1"/>
  <c r="O30" i="2"/>
  <c r="AF30" i="2" s="1"/>
  <c r="O31" i="2"/>
  <c r="AF31" i="2" s="1"/>
  <c r="O32" i="2"/>
  <c r="AF32" i="2" s="1"/>
  <c r="V32" i="2"/>
  <c r="O34" i="2"/>
  <c r="AF34" i="2" s="1"/>
  <c r="V34" i="2"/>
  <c r="O36" i="2"/>
  <c r="AF36" i="2" s="1"/>
  <c r="V36" i="2"/>
  <c r="O38" i="2"/>
  <c r="AF38" i="2" s="1"/>
  <c r="V38" i="2"/>
  <c r="O40" i="2"/>
  <c r="AF40" i="2" s="1"/>
  <c r="V40" i="2"/>
  <c r="O42" i="2"/>
  <c r="AF42" i="2" s="1"/>
  <c r="V42" i="2"/>
  <c r="O44" i="2"/>
  <c r="V44" i="2"/>
  <c r="O46" i="2"/>
  <c r="AF46" i="2" s="1"/>
  <c r="V46" i="2"/>
  <c r="O48" i="2"/>
  <c r="AF48" i="2" s="1"/>
  <c r="V48" i="2"/>
  <c r="O50" i="2"/>
  <c r="AF50" i="2" s="1"/>
  <c r="V50" i="2"/>
  <c r="O52" i="2"/>
  <c r="AF52" i="2" s="1"/>
  <c r="V52" i="2"/>
  <c r="O54" i="2"/>
  <c r="AF54" i="2" s="1"/>
  <c r="V54" i="2"/>
  <c r="O56" i="2"/>
  <c r="V56" i="2"/>
  <c r="O58" i="2"/>
  <c r="AF58" i="2" s="1"/>
  <c r="V58" i="2"/>
  <c r="O60" i="2"/>
  <c r="AF60" i="2" s="1"/>
  <c r="V60" i="2"/>
  <c r="O62" i="2"/>
  <c r="AF62" i="2" s="1"/>
  <c r="V62" i="2"/>
  <c r="O64" i="2"/>
  <c r="AF64" i="2" s="1"/>
  <c r="V64" i="2"/>
  <c r="O66" i="2"/>
  <c r="AF66" i="2" s="1"/>
  <c r="V66" i="2"/>
  <c r="O68" i="2"/>
  <c r="AF68" i="2" s="1"/>
  <c r="V68" i="2"/>
  <c r="O70" i="2"/>
  <c r="AF70" i="2" s="1"/>
  <c r="V70" i="2"/>
  <c r="O72" i="2"/>
  <c r="V72" i="2"/>
  <c r="O74" i="2"/>
  <c r="AF74" i="2" s="1"/>
  <c r="V74" i="2"/>
  <c r="O76" i="2"/>
  <c r="AF76" i="2" s="1"/>
  <c r="V76" i="2"/>
  <c r="O78" i="2"/>
  <c r="AF78" i="2" s="1"/>
  <c r="V78" i="2"/>
  <c r="O80" i="2"/>
  <c r="AF80" i="2" s="1"/>
  <c r="V80" i="2"/>
  <c r="O82" i="2"/>
  <c r="AF82" i="2" s="1"/>
  <c r="V82" i="2"/>
  <c r="O84" i="2"/>
  <c r="V84" i="2"/>
  <c r="O86" i="2"/>
  <c r="AF86" i="2" s="1"/>
  <c r="V86" i="2"/>
  <c r="O88" i="2"/>
  <c r="AF88" i="2" s="1"/>
  <c r="V88" i="2"/>
  <c r="O90" i="2"/>
  <c r="AF90" i="2" s="1"/>
  <c r="V90" i="2"/>
  <c r="O92" i="2"/>
  <c r="AF92" i="2" s="1"/>
  <c r="V92" i="2"/>
  <c r="O94" i="2"/>
  <c r="AF94" i="2" s="1"/>
  <c r="V94" i="2"/>
  <c r="O96" i="2"/>
  <c r="AF96" i="2" s="1"/>
  <c r="V96" i="2"/>
  <c r="O98" i="2"/>
  <c r="AF98" i="2" s="1"/>
  <c r="V98" i="2"/>
  <c r="O100" i="2"/>
  <c r="V100" i="2"/>
  <c r="O102" i="2"/>
  <c r="AF102" i="2" s="1"/>
  <c r="V102" i="2"/>
  <c r="O104" i="2"/>
  <c r="AF104" i="2" s="1"/>
  <c r="V104" i="2"/>
  <c r="O106" i="2"/>
  <c r="AF106" i="2" s="1"/>
  <c r="V106" i="2"/>
  <c r="O108" i="2"/>
  <c r="AF108" i="2" s="1"/>
  <c r="V108" i="2"/>
  <c r="O110" i="2"/>
  <c r="AF110" i="2" s="1"/>
  <c r="V110" i="2"/>
  <c r="O112" i="2"/>
  <c r="AF112" i="2" s="1"/>
  <c r="V112" i="2"/>
  <c r="O114" i="2"/>
  <c r="AF114" i="2" s="1"/>
  <c r="V114" i="2"/>
  <c r="O116" i="2"/>
  <c r="V116" i="2"/>
  <c r="O118" i="2"/>
  <c r="AF118" i="2" s="1"/>
  <c r="V118" i="2"/>
  <c r="O120" i="2"/>
  <c r="AF120" i="2" s="1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O155" i="2"/>
  <c r="V155" i="2"/>
  <c r="O157" i="2"/>
  <c r="AF157" i="2" s="1"/>
  <c r="V157" i="2"/>
  <c r="O159" i="2"/>
  <c r="V159" i="2"/>
  <c r="O161" i="2"/>
  <c r="AF161" i="2" s="1"/>
  <c r="V161" i="2"/>
  <c r="O163" i="2"/>
  <c r="V163" i="2"/>
  <c r="O165" i="2"/>
  <c r="AF165" i="2" s="1"/>
  <c r="V165" i="2"/>
  <c r="O167" i="2"/>
  <c r="V167" i="2"/>
  <c r="O169" i="2"/>
  <c r="AF169" i="2" s="1"/>
  <c r="V169" i="2"/>
  <c r="O171" i="2"/>
  <c r="V171" i="2"/>
  <c r="O173" i="2"/>
  <c r="AF173" i="2" s="1"/>
  <c r="V173" i="2"/>
  <c r="O175" i="2"/>
  <c r="V175" i="2"/>
  <c r="O177" i="2"/>
  <c r="AF177" i="2" s="1"/>
  <c r="V177" i="2"/>
  <c r="O179" i="2"/>
  <c r="V179" i="2"/>
  <c r="O181" i="2"/>
  <c r="AF181" i="2" s="1"/>
  <c r="V181" i="2"/>
  <c r="O183" i="2"/>
  <c r="V183" i="2"/>
  <c r="O185" i="2"/>
  <c r="AF185" i="2" s="1"/>
  <c r="V185" i="2"/>
  <c r="O187" i="2"/>
  <c r="V187" i="2"/>
  <c r="O189" i="2"/>
  <c r="AF189" i="2" s="1"/>
  <c r="V189" i="2"/>
  <c r="O191" i="2"/>
  <c r="V191" i="2"/>
  <c r="O193" i="2"/>
  <c r="AF193" i="2" s="1"/>
  <c r="V193" i="2"/>
  <c r="O195" i="2"/>
  <c r="V195" i="2"/>
  <c r="O197" i="2"/>
  <c r="AF197" i="2" s="1"/>
  <c r="V197" i="2"/>
  <c r="O199" i="2"/>
  <c r="V199" i="2"/>
  <c r="O201" i="2"/>
  <c r="AF201" i="2" s="1"/>
  <c r="V201" i="2"/>
  <c r="O203" i="2"/>
  <c r="V203" i="2"/>
  <c r="O205" i="2"/>
  <c r="AF205" i="2" s="1"/>
  <c r="V205" i="2"/>
  <c r="O207" i="2"/>
  <c r="V207" i="2"/>
  <c r="O209" i="2"/>
  <c r="AF209" i="2" s="1"/>
  <c r="V209" i="2"/>
  <c r="O211" i="2"/>
  <c r="V211" i="2"/>
  <c r="O213" i="2"/>
  <c r="AF213" i="2" s="1"/>
  <c r="V213" i="2"/>
  <c r="O215" i="2"/>
  <c r="V215" i="2"/>
  <c r="O217" i="2"/>
  <c r="AF217" i="2" s="1"/>
  <c r="V217" i="2"/>
  <c r="O219" i="2"/>
  <c r="V219" i="2"/>
  <c r="O221" i="2"/>
  <c r="AF221" i="2" s="1"/>
  <c r="V221" i="2"/>
  <c r="O223" i="2"/>
  <c r="V223" i="2"/>
  <c r="O225" i="2"/>
  <c r="AF225" i="2" s="1"/>
  <c r="V225" i="2"/>
  <c r="O227" i="2"/>
  <c r="V227" i="2"/>
  <c r="O229" i="2"/>
  <c r="AF229" i="2" s="1"/>
  <c r="V229" i="2"/>
  <c r="O231" i="2"/>
  <c r="V231" i="2"/>
  <c r="O233" i="2"/>
  <c r="AF233" i="2" s="1"/>
  <c r="V233" i="2"/>
  <c r="O235" i="2"/>
  <c r="V235" i="2"/>
  <c r="O237" i="2"/>
  <c r="AF237" i="2" s="1"/>
  <c r="V237" i="2"/>
  <c r="O239" i="2"/>
  <c r="V239" i="2"/>
  <c r="O241" i="2"/>
  <c r="AF241" i="2" s="1"/>
  <c r="V241" i="2"/>
  <c r="O243" i="2"/>
  <c r="V243" i="2"/>
  <c r="O245" i="2"/>
  <c r="AF245" i="2" s="1"/>
  <c r="V245" i="2"/>
  <c r="O247" i="2"/>
  <c r="V247" i="2"/>
  <c r="O249" i="2"/>
  <c r="AF249" i="2" s="1"/>
  <c r="V249" i="2"/>
  <c r="O251" i="2"/>
  <c r="V251" i="2"/>
  <c r="O253" i="2"/>
  <c r="AF253" i="2" s="1"/>
  <c r="V253" i="2"/>
  <c r="O255" i="2"/>
  <c r="V255" i="2"/>
  <c r="O257" i="2"/>
  <c r="V257" i="2"/>
  <c r="O259" i="2"/>
  <c r="V259" i="2"/>
  <c r="O261" i="2"/>
  <c r="AF261" i="2" s="1"/>
  <c r="V261" i="2"/>
  <c r="O263" i="2"/>
  <c r="V263" i="2"/>
  <c r="O265" i="2"/>
  <c r="AF265" i="2" s="1"/>
  <c r="V265" i="2"/>
  <c r="O267" i="2"/>
  <c r="V267" i="2"/>
  <c r="O269" i="2"/>
  <c r="AF269" i="2" s="1"/>
  <c r="V269" i="2"/>
  <c r="O271" i="2"/>
  <c r="V271" i="2"/>
  <c r="O273" i="2"/>
  <c r="AF273" i="2" s="1"/>
  <c r="V273" i="2"/>
  <c r="O275" i="2"/>
  <c r="V275" i="2"/>
  <c r="O277" i="2"/>
  <c r="AF277" i="2" s="1"/>
  <c r="V277" i="2"/>
  <c r="O279" i="2"/>
  <c r="V279" i="2"/>
  <c r="O281" i="2"/>
  <c r="AF281" i="2" s="1"/>
  <c r="V281" i="2"/>
  <c r="O283" i="2"/>
  <c r="V283" i="2"/>
  <c r="O285" i="2"/>
  <c r="AF285" i="2" s="1"/>
  <c r="V285" i="2"/>
  <c r="O287" i="2"/>
  <c r="V287" i="2"/>
  <c r="O289" i="2"/>
  <c r="AF289" i="2" s="1"/>
  <c r="V289" i="2"/>
  <c r="O291" i="2"/>
  <c r="V291" i="2"/>
  <c r="O293" i="2"/>
  <c r="AF293" i="2" s="1"/>
  <c r="V293" i="2"/>
  <c r="O295" i="2"/>
  <c r="V295" i="2"/>
  <c r="O297" i="2"/>
  <c r="AF297" i="2" s="1"/>
  <c r="V297" i="2"/>
  <c r="O63" i="2"/>
  <c r="AF63" i="2" s="1"/>
  <c r="V298" i="2"/>
  <c r="O300" i="2"/>
  <c r="AF300" i="2" s="1"/>
  <c r="V300" i="2"/>
  <c r="O302" i="2"/>
  <c r="V302" i="2"/>
  <c r="O303" i="2"/>
  <c r="AF303" i="2" s="1"/>
  <c r="V303" i="2"/>
  <c r="O305" i="2"/>
  <c r="V305" i="2"/>
  <c r="O307" i="2"/>
  <c r="AF307" i="2" s="1"/>
  <c r="V307" i="2"/>
  <c r="O309" i="2"/>
  <c r="V309" i="2"/>
  <c r="O311" i="2"/>
  <c r="AF311" i="2" s="1"/>
  <c r="V311" i="2"/>
  <c r="O313" i="2"/>
  <c r="V313" i="2"/>
  <c r="O315" i="2"/>
  <c r="AF315" i="2" s="1"/>
  <c r="V315" i="2"/>
  <c r="O317" i="2"/>
  <c r="V317" i="2"/>
  <c r="O319" i="2"/>
  <c r="AF319" i="2" s="1"/>
  <c r="V319" i="2"/>
  <c r="O321" i="2"/>
  <c r="V321" i="2"/>
  <c r="O323" i="2"/>
  <c r="AF323" i="2" s="1"/>
  <c r="V323" i="2"/>
  <c r="O325" i="2"/>
  <c r="V325" i="2"/>
  <c r="O327" i="2"/>
  <c r="V327" i="2"/>
  <c r="O329" i="2"/>
  <c r="V329" i="2"/>
  <c r="O331" i="2"/>
  <c r="AF331" i="2" s="1"/>
  <c r="V331" i="2"/>
  <c r="O333" i="2"/>
  <c r="V333" i="2"/>
  <c r="O335" i="2"/>
  <c r="V335" i="2"/>
  <c r="O337" i="2"/>
  <c r="V337" i="2"/>
  <c r="O339" i="2"/>
  <c r="AF339" i="2" s="1"/>
  <c r="V339" i="2"/>
  <c r="O341" i="2"/>
  <c r="V341" i="2"/>
  <c r="O343" i="2"/>
  <c r="V343" i="2"/>
  <c r="O345" i="2"/>
  <c r="V345" i="2"/>
  <c r="O347" i="2"/>
  <c r="V347" i="2"/>
  <c r="O349" i="2"/>
  <c r="V349" i="2"/>
  <c r="O351" i="2"/>
  <c r="V351" i="2"/>
  <c r="O353" i="2"/>
  <c r="V353" i="2"/>
  <c r="O355" i="2"/>
  <c r="V355" i="2"/>
  <c r="O357" i="2"/>
  <c r="V357" i="2"/>
  <c r="O359" i="2"/>
  <c r="V359" i="2"/>
  <c r="O361" i="2"/>
  <c r="V361" i="2"/>
  <c r="O363" i="2"/>
  <c r="V363" i="2"/>
  <c r="O365" i="2"/>
  <c r="V365" i="2"/>
  <c r="O367" i="2"/>
  <c r="V367" i="2"/>
  <c r="O369" i="2"/>
  <c r="V369" i="2"/>
  <c r="O371" i="2"/>
  <c r="V371" i="2"/>
  <c r="O373" i="2"/>
  <c r="V373" i="2"/>
  <c r="O375" i="2"/>
  <c r="V375" i="2"/>
  <c r="O377" i="2"/>
  <c r="V377" i="2"/>
  <c r="O379" i="2"/>
  <c r="V379" i="2"/>
  <c r="O381" i="2"/>
  <c r="V381" i="2"/>
  <c r="O383" i="2"/>
  <c r="V383" i="2"/>
  <c r="O385" i="2"/>
  <c r="AF385" i="2" s="1"/>
  <c r="V385" i="2"/>
  <c r="O387" i="2"/>
  <c r="AF387" i="2" s="1"/>
  <c r="O389" i="2"/>
  <c r="AF389" i="2" s="1"/>
  <c r="O391" i="2"/>
  <c r="AF391" i="2" s="1"/>
  <c r="O393" i="2"/>
  <c r="AF393" i="2" s="1"/>
  <c r="O395" i="2"/>
  <c r="AF395" i="2" s="1"/>
  <c r="O397" i="2"/>
  <c r="AF397" i="2" s="1"/>
  <c r="O399" i="2"/>
  <c r="AF399" i="2" s="1"/>
  <c r="O401" i="2"/>
  <c r="AF401" i="2" s="1"/>
  <c r="O403" i="2"/>
  <c r="AF403" i="2" s="1"/>
  <c r="O405" i="2"/>
  <c r="AF405" i="2" s="1"/>
  <c r="O407" i="2"/>
  <c r="AF407" i="2" s="1"/>
  <c r="O409" i="2"/>
  <c r="AF409" i="2" s="1"/>
  <c r="O411" i="2"/>
  <c r="AF411" i="2" s="1"/>
  <c r="O413" i="2"/>
  <c r="AF413" i="2" s="1"/>
  <c r="O415" i="2"/>
  <c r="AF415" i="2" s="1"/>
  <c r="O417" i="2"/>
  <c r="O419" i="2"/>
  <c r="AF419" i="2" s="1"/>
  <c r="O421" i="2"/>
  <c r="AF421" i="2" s="1"/>
  <c r="O423" i="2"/>
  <c r="AF423" i="2" s="1"/>
  <c r="O425" i="2"/>
  <c r="AF425" i="2" s="1"/>
  <c r="O427" i="2"/>
  <c r="AF427" i="2" s="1"/>
  <c r="O429" i="2"/>
  <c r="AF429" i="2" s="1"/>
  <c r="V429" i="2"/>
  <c r="O431" i="2"/>
  <c r="AF431" i="2" s="1"/>
  <c r="V431" i="2"/>
  <c r="O433" i="2"/>
  <c r="AF433" i="2" s="1"/>
  <c r="V433" i="2"/>
  <c r="O436" i="2"/>
  <c r="AF436" i="2" s="1"/>
  <c r="O438" i="2"/>
  <c r="AF438" i="2" s="1"/>
  <c r="O440" i="2"/>
  <c r="AF440" i="2" s="1"/>
  <c r="O442" i="2"/>
  <c r="AF442" i="2" s="1"/>
  <c r="O444" i="2"/>
  <c r="AF444" i="2" s="1"/>
  <c r="O446" i="2"/>
  <c r="AF446" i="2" s="1"/>
  <c r="O448" i="2"/>
  <c r="AF448" i="2" s="1"/>
  <c r="O450" i="2"/>
  <c r="AF450" i="2" s="1"/>
  <c r="O452" i="2"/>
  <c r="AF452" i="2" s="1"/>
  <c r="O454" i="2"/>
  <c r="AF454" i="2" s="1"/>
  <c r="O456" i="2"/>
  <c r="AF456" i="2" s="1"/>
  <c r="O458" i="2"/>
  <c r="AF458" i="2" s="1"/>
  <c r="O460" i="2"/>
  <c r="AF460" i="2" s="1"/>
  <c r="O462" i="2"/>
  <c r="AF462" i="2" s="1"/>
  <c r="O464" i="2"/>
  <c r="AF464" i="2" s="1"/>
  <c r="O466" i="2"/>
  <c r="AF466" i="2" s="1"/>
  <c r="O468" i="2"/>
  <c r="AF468" i="2" s="1"/>
  <c r="O470" i="2"/>
  <c r="AF470" i="2" s="1"/>
  <c r="O472" i="2"/>
  <c r="AF472" i="2" s="1"/>
  <c r="O474" i="2"/>
  <c r="AF474" i="2" s="1"/>
  <c r="O476" i="2"/>
  <c r="AF476" i="2" s="1"/>
  <c r="O478" i="2"/>
  <c r="AF478" i="2" s="1"/>
  <c r="O480" i="2"/>
  <c r="AF480" i="2" s="1"/>
  <c r="O482" i="2"/>
  <c r="AF482" i="2" s="1"/>
  <c r="O515" i="2"/>
  <c r="AF515" i="2" s="1"/>
  <c r="V515" i="2"/>
  <c r="O517" i="2"/>
  <c r="AF517" i="2" s="1"/>
  <c r="V517" i="2"/>
  <c r="O519" i="2"/>
  <c r="AF519" i="2" s="1"/>
  <c r="V519" i="2"/>
  <c r="O521" i="2"/>
  <c r="AF521" i="2" s="1"/>
  <c r="V521" i="2"/>
  <c r="O523" i="2"/>
  <c r="V523" i="2"/>
  <c r="O525" i="2"/>
  <c r="AF525" i="2" s="1"/>
  <c r="V525" i="2"/>
  <c r="O527" i="2"/>
  <c r="AF527" i="2" s="1"/>
  <c r="V527" i="2"/>
  <c r="O529" i="2"/>
  <c r="AF529" i="2" s="1"/>
  <c r="V529" i="2"/>
  <c r="O531" i="2"/>
  <c r="AF531" i="2" s="1"/>
  <c r="V531" i="2"/>
  <c r="O533" i="2"/>
  <c r="AF533" i="2" s="1"/>
  <c r="V533" i="2"/>
  <c r="O535" i="2"/>
  <c r="AF535" i="2" s="1"/>
  <c r="V535" i="2"/>
  <c r="O537" i="2"/>
  <c r="AF537" i="2" s="1"/>
  <c r="V537" i="2"/>
  <c r="O539" i="2"/>
  <c r="V539" i="2"/>
  <c r="O541" i="2"/>
  <c r="AF541" i="2" s="1"/>
  <c r="V541" i="2"/>
  <c r="O543" i="2"/>
  <c r="AF543" i="2" s="1"/>
  <c r="V543" i="2"/>
  <c r="O547" i="2"/>
  <c r="AF547" i="2" s="1"/>
  <c r="V547" i="2"/>
  <c r="S549" i="2"/>
  <c r="O122" i="2"/>
  <c r="AF122" i="2" s="1"/>
  <c r="O126" i="2"/>
  <c r="AF126" i="2" s="1"/>
  <c r="O130" i="2"/>
  <c r="AF130" i="2" s="1"/>
  <c r="O134" i="2"/>
  <c r="AF134" i="2" s="1"/>
  <c r="O138" i="2"/>
  <c r="AF138" i="2" s="1"/>
  <c r="O142" i="2"/>
  <c r="AF142" i="2" s="1"/>
  <c r="O146" i="2"/>
  <c r="AF146" i="2" s="1"/>
  <c r="O150" i="2"/>
  <c r="AF150" i="2" s="1"/>
  <c r="O151" i="2"/>
  <c r="AF151" i="2" s="1"/>
  <c r="O152" i="2"/>
  <c r="AF152" i="2" s="1"/>
  <c r="O153" i="2"/>
  <c r="AF153" i="2" s="1"/>
  <c r="O435" i="2"/>
  <c r="AF435" i="2" s="1"/>
  <c r="O439" i="2"/>
  <c r="O443" i="2"/>
  <c r="AF443" i="2" s="1"/>
  <c r="O447" i="2"/>
  <c r="O451" i="2"/>
  <c r="O455" i="2"/>
  <c r="O459" i="2"/>
  <c r="AF459" i="2" s="1"/>
  <c r="O463" i="2"/>
  <c r="O467" i="2"/>
  <c r="AF467" i="2" s="1"/>
  <c r="O471" i="2"/>
  <c r="O475" i="2"/>
  <c r="AF475" i="2" s="1"/>
  <c r="O479" i="2"/>
  <c r="O483" i="2"/>
  <c r="AF483" i="2" s="1"/>
  <c r="O484" i="2"/>
  <c r="AF484" i="2" s="1"/>
  <c r="O485" i="2"/>
  <c r="AF485" i="2" s="1"/>
  <c r="O486" i="2"/>
  <c r="AF486" i="2" s="1"/>
  <c r="O487" i="2"/>
  <c r="O488" i="2"/>
  <c r="AF488" i="2" s="1"/>
  <c r="O489" i="2"/>
  <c r="AF489" i="2" s="1"/>
  <c r="O490" i="2"/>
  <c r="AF490" i="2" s="1"/>
  <c r="O491" i="2"/>
  <c r="AF491" i="2" s="1"/>
  <c r="O492" i="2"/>
  <c r="AF492" i="2" s="1"/>
  <c r="O493" i="2"/>
  <c r="AF493" i="2" s="1"/>
  <c r="O494" i="2"/>
  <c r="AF494" i="2" s="1"/>
  <c r="O495" i="2"/>
  <c r="AF495" i="2" s="1"/>
  <c r="O496" i="2"/>
  <c r="AF496" i="2" s="1"/>
  <c r="O497" i="2"/>
  <c r="AF497" i="2" s="1"/>
  <c r="O498" i="2"/>
  <c r="AF498" i="2" s="1"/>
  <c r="O499" i="2"/>
  <c r="AF499" i="2" s="1"/>
  <c r="O500" i="2"/>
  <c r="AF500" i="2" s="1"/>
  <c r="O501" i="2"/>
  <c r="AF501" i="2" s="1"/>
  <c r="O502" i="2"/>
  <c r="AF502" i="2" s="1"/>
  <c r="O503" i="2"/>
  <c r="O504" i="2"/>
  <c r="AF504" i="2" s="1"/>
  <c r="O505" i="2"/>
  <c r="AF505" i="2" s="1"/>
  <c r="O506" i="2"/>
  <c r="AF506" i="2" s="1"/>
  <c r="O507" i="2"/>
  <c r="AF507" i="2" s="1"/>
  <c r="O508" i="2"/>
  <c r="AF508" i="2" s="1"/>
  <c r="O509" i="2"/>
  <c r="AF509" i="2" s="1"/>
  <c r="O510" i="2"/>
  <c r="AF510" i="2" s="1"/>
  <c r="O511" i="2"/>
  <c r="AF511" i="2" s="1"/>
  <c r="O512" i="2"/>
  <c r="AF512" i="2" s="1"/>
  <c r="O513" i="2"/>
  <c r="AF513" i="2" s="1"/>
  <c r="O124" i="2"/>
  <c r="AF124" i="2" s="1"/>
  <c r="O128" i="2"/>
  <c r="AF128" i="2" s="1"/>
  <c r="O132" i="2"/>
  <c r="AF132" i="2" s="1"/>
  <c r="O136" i="2"/>
  <c r="AF136" i="2" s="1"/>
  <c r="O140" i="2"/>
  <c r="AF140" i="2" s="1"/>
  <c r="O144" i="2"/>
  <c r="AF144" i="2" s="1"/>
  <c r="O148" i="2"/>
  <c r="AF148" i="2" s="1"/>
  <c r="O437" i="2"/>
  <c r="AF437" i="2" s="1"/>
  <c r="O441" i="2"/>
  <c r="O445" i="2"/>
  <c r="AF445" i="2" s="1"/>
  <c r="O449" i="2"/>
  <c r="O453" i="2"/>
  <c r="O457" i="2"/>
  <c r="O461" i="2"/>
  <c r="AF461" i="2" s="1"/>
  <c r="O465" i="2"/>
  <c r="O469" i="2"/>
  <c r="AF469" i="2" s="1"/>
  <c r="O473" i="2"/>
  <c r="O477" i="2"/>
  <c r="O481" i="2"/>
  <c r="O514" i="2"/>
  <c r="U545" i="2"/>
  <c r="V545" i="2" s="1"/>
  <c r="AF8" i="2"/>
  <c r="AF73" i="2"/>
  <c r="AF103" i="2"/>
  <c r="AF119" i="2"/>
  <c r="AF16" i="2"/>
  <c r="AF44" i="2"/>
  <c r="AF56" i="2"/>
  <c r="AF72" i="2"/>
  <c r="AF84" i="2"/>
  <c r="AF100" i="2"/>
  <c r="AF116" i="2"/>
  <c r="R549" i="2"/>
  <c r="V4" i="2"/>
  <c r="W4" i="2" s="1"/>
  <c r="F549" i="2"/>
  <c r="N4" i="2"/>
  <c r="AF172" i="2"/>
  <c r="AF194" i="2"/>
  <c r="AF210" i="2"/>
  <c r="AF232" i="2"/>
  <c r="AF258" i="2"/>
  <c r="AF338" i="2"/>
  <c r="AF286" i="2"/>
  <c r="V260" i="2"/>
  <c r="V262" i="2"/>
  <c r="V264" i="2"/>
  <c r="AF264" i="2"/>
  <c r="V266" i="2"/>
  <c r="V268" i="2"/>
  <c r="V270" i="2"/>
  <c r="V272" i="2"/>
  <c r="V274" i="2"/>
  <c r="V276" i="2"/>
  <c r="V278" i="2"/>
  <c r="V280" i="2"/>
  <c r="V282" i="2"/>
  <c r="V284" i="2"/>
  <c r="AF430" i="2"/>
  <c r="AF451" i="2"/>
  <c r="AF394" i="2"/>
  <c r="AF477" i="2"/>
  <c r="V387" i="2"/>
  <c r="V389" i="2"/>
  <c r="V391" i="2"/>
  <c r="V393" i="2"/>
  <c r="V395" i="2"/>
  <c r="V397" i="2"/>
  <c r="V399" i="2"/>
  <c r="V401" i="2"/>
  <c r="V403" i="2"/>
  <c r="V405" i="2"/>
  <c r="V407" i="2"/>
  <c r="V409" i="2"/>
  <c r="V411" i="2"/>
  <c r="V413" i="2"/>
  <c r="V415" i="2"/>
  <c r="V417" i="2"/>
  <c r="AF417" i="2"/>
  <c r="V419" i="2"/>
  <c r="V421" i="2"/>
  <c r="V423" i="2"/>
  <c r="V425" i="2"/>
  <c r="V427" i="2"/>
  <c r="AF487" i="2"/>
  <c r="AF503" i="2"/>
  <c r="AF530" i="2"/>
  <c r="AF536" i="2"/>
  <c r="V516" i="2"/>
  <c r="V518" i="2"/>
  <c r="V520" i="2"/>
  <c r="V522" i="2"/>
  <c r="V524" i="2"/>
  <c r="AF524" i="2"/>
  <c r="AF539" i="2"/>
  <c r="AF523" i="2"/>
  <c r="N545" i="2"/>
  <c r="O545" i="2" s="1"/>
  <c r="X164" i="2" l="1"/>
  <c r="AA164" i="2" s="1"/>
  <c r="AE164" i="2" s="1"/>
  <c r="AF164" i="2"/>
  <c r="X99" i="2"/>
  <c r="AA99" i="2" s="1"/>
  <c r="AE99" i="2" s="1"/>
  <c r="X386" i="2"/>
  <c r="AA386" i="2" s="1"/>
  <c r="AE386" i="2" s="1"/>
  <c r="X322" i="2"/>
  <c r="AA322" i="2" s="1"/>
  <c r="AE322" i="2" s="1"/>
  <c r="W516" i="2"/>
  <c r="AG516" i="2" s="1"/>
  <c r="W389" i="2"/>
  <c r="AG389" i="2" s="1"/>
  <c r="W520" i="2"/>
  <c r="AG520" i="2" s="1"/>
  <c r="W423" i="2"/>
  <c r="AG423" i="2" s="1"/>
  <c r="W411" i="2"/>
  <c r="AG411" i="2" s="1"/>
  <c r="W401" i="2"/>
  <c r="AG401" i="2" s="1"/>
  <c r="W284" i="2"/>
  <c r="AG284" i="2" s="1"/>
  <c r="W266" i="2"/>
  <c r="AG266" i="2" s="1"/>
  <c r="W262" i="2"/>
  <c r="AG262" i="2" s="1"/>
  <c r="W545" i="2"/>
  <c r="AG545" i="2" s="1"/>
  <c r="W537" i="2"/>
  <c r="AG537" i="2" s="1"/>
  <c r="W525" i="2"/>
  <c r="X525" i="2" s="1"/>
  <c r="AA525" i="2" s="1"/>
  <c r="AE525" i="2" s="1"/>
  <c r="W517" i="2"/>
  <c r="AG517" i="2" s="1"/>
  <c r="W429" i="2"/>
  <c r="X429" i="2" s="1"/>
  <c r="AA429" i="2" s="1"/>
  <c r="AE429" i="2" s="1"/>
  <c r="W150" i="2"/>
  <c r="AG150" i="2" s="1"/>
  <c r="W146" i="2"/>
  <c r="AG146" i="2" s="1"/>
  <c r="W142" i="2"/>
  <c r="AG142" i="2" s="1"/>
  <c r="W138" i="2"/>
  <c r="X138" i="2" s="1"/>
  <c r="AA138" i="2" s="1"/>
  <c r="AE138" i="2" s="1"/>
  <c r="W134" i="2"/>
  <c r="AG134" i="2" s="1"/>
  <c r="W130" i="2"/>
  <c r="AG130" i="2" s="1"/>
  <c r="W126" i="2"/>
  <c r="AG126" i="2" s="1"/>
  <c r="W122" i="2"/>
  <c r="X122" i="2" s="1"/>
  <c r="AA122" i="2" s="1"/>
  <c r="AE122" i="2" s="1"/>
  <c r="W118" i="2"/>
  <c r="AG118" i="2" s="1"/>
  <c r="W114" i="2"/>
  <c r="AG114" i="2" s="1"/>
  <c r="W110" i="2"/>
  <c r="AG110" i="2" s="1"/>
  <c r="W106" i="2"/>
  <c r="AG106" i="2" s="1"/>
  <c r="W102" i="2"/>
  <c r="AG102" i="2" s="1"/>
  <c r="W98" i="2"/>
  <c r="AG98" i="2" s="1"/>
  <c r="W94" i="2"/>
  <c r="AG94" i="2" s="1"/>
  <c r="W90" i="2"/>
  <c r="AG90" i="2" s="1"/>
  <c r="W86" i="2"/>
  <c r="AG86" i="2" s="1"/>
  <c r="W82" i="2"/>
  <c r="AG82" i="2" s="1"/>
  <c r="W78" i="2"/>
  <c r="AG78" i="2" s="1"/>
  <c r="W74" i="2"/>
  <c r="AG74" i="2" s="1"/>
  <c r="W70" i="2"/>
  <c r="AG70" i="2" s="1"/>
  <c r="W66" i="2"/>
  <c r="AG66" i="2" s="1"/>
  <c r="W62" i="2"/>
  <c r="AG62" i="2" s="1"/>
  <c r="W58" i="2"/>
  <c r="AG58" i="2" s="1"/>
  <c r="W54" i="2"/>
  <c r="AG54" i="2" s="1"/>
  <c r="W50" i="2"/>
  <c r="AG50" i="2" s="1"/>
  <c r="W46" i="2"/>
  <c r="AG46" i="2" s="1"/>
  <c r="W42" i="2"/>
  <c r="AG42" i="2" s="1"/>
  <c r="W38" i="2"/>
  <c r="AG38" i="2" s="1"/>
  <c r="W34" i="2"/>
  <c r="AG34" i="2" s="1"/>
  <c r="W238" i="2"/>
  <c r="AG238" i="2" s="1"/>
  <c r="W222" i="2"/>
  <c r="X222" i="2" s="1"/>
  <c r="AA222" i="2" s="1"/>
  <c r="AE222" i="2" s="1"/>
  <c r="W198" i="2"/>
  <c r="AG198" i="2" s="1"/>
  <c r="W182" i="2"/>
  <c r="X182" i="2" s="1"/>
  <c r="AA182" i="2" s="1"/>
  <c r="AE182" i="2" s="1"/>
  <c r="W166" i="2"/>
  <c r="AG166" i="2" s="1"/>
  <c r="W534" i="2"/>
  <c r="AG534" i="2" s="1"/>
  <c r="W478" i="2"/>
  <c r="AG478" i="2" s="1"/>
  <c r="W524" i="2"/>
  <c r="AG524" i="2" s="1"/>
  <c r="W393" i="2"/>
  <c r="AG393" i="2" s="1"/>
  <c r="W274" i="2"/>
  <c r="AG274" i="2" s="1"/>
  <c r="AF288" i="2"/>
  <c r="W383" i="2"/>
  <c r="W375" i="2"/>
  <c r="AG375" i="2" s="1"/>
  <c r="W371" i="2"/>
  <c r="AG371" i="2" s="1"/>
  <c r="W363" i="2"/>
  <c r="W359" i="2"/>
  <c r="AG359" i="2" s="1"/>
  <c r="W355" i="2"/>
  <c r="AG355" i="2" s="1"/>
  <c r="W351" i="2"/>
  <c r="AG351" i="2" s="1"/>
  <c r="W347" i="2"/>
  <c r="AG347" i="2" s="1"/>
  <c r="W343" i="2"/>
  <c r="AG343" i="2" s="1"/>
  <c r="W339" i="2"/>
  <c r="AG339" i="2" s="1"/>
  <c r="W335" i="2"/>
  <c r="AG335" i="2" s="1"/>
  <c r="W331" i="2"/>
  <c r="AG331" i="2" s="1"/>
  <c r="W327" i="2"/>
  <c r="AG327" i="2" s="1"/>
  <c r="W323" i="2"/>
  <c r="AG323" i="2" s="1"/>
  <c r="W319" i="2"/>
  <c r="AG319" i="2" s="1"/>
  <c r="W315" i="2"/>
  <c r="AG315" i="2" s="1"/>
  <c r="W311" i="2"/>
  <c r="AG311" i="2" s="1"/>
  <c r="W300" i="2"/>
  <c r="X300" i="2" s="1"/>
  <c r="AA300" i="2" s="1"/>
  <c r="AE300" i="2" s="1"/>
  <c r="W297" i="2"/>
  <c r="AG297" i="2" s="1"/>
  <c r="W293" i="2"/>
  <c r="AG293" i="2" s="1"/>
  <c r="W289" i="2"/>
  <c r="AG289" i="2" s="1"/>
  <c r="W285" i="2"/>
  <c r="AG285" i="2" s="1"/>
  <c r="W281" i="2"/>
  <c r="AG281" i="2" s="1"/>
  <c r="W277" i="2"/>
  <c r="AG277" i="2" s="1"/>
  <c r="W273" i="2"/>
  <c r="AG273" i="2" s="1"/>
  <c r="W269" i="2"/>
  <c r="AG269" i="2" s="1"/>
  <c r="W265" i="2"/>
  <c r="W261" i="2"/>
  <c r="AG261" i="2" s="1"/>
  <c r="W257" i="2"/>
  <c r="AG257" i="2" s="1"/>
  <c r="W253" i="2"/>
  <c r="AG253" i="2" s="1"/>
  <c r="W249" i="2"/>
  <c r="AG249" i="2" s="1"/>
  <c r="W245" i="2"/>
  <c r="AG245" i="2" s="1"/>
  <c r="W241" i="2"/>
  <c r="AG241" i="2" s="1"/>
  <c r="W237" i="2"/>
  <c r="AG237" i="2" s="1"/>
  <c r="W233" i="2"/>
  <c r="W229" i="2"/>
  <c r="AG229" i="2" s="1"/>
  <c r="W225" i="2"/>
  <c r="AG225" i="2" s="1"/>
  <c r="W221" i="2"/>
  <c r="AG221" i="2" s="1"/>
  <c r="W217" i="2"/>
  <c r="AG217" i="2" s="1"/>
  <c r="W213" i="2"/>
  <c r="AG213" i="2" s="1"/>
  <c r="W209" i="2"/>
  <c r="AG209" i="2" s="1"/>
  <c r="W205" i="2"/>
  <c r="AG205" i="2" s="1"/>
  <c r="W201" i="2"/>
  <c r="AG201" i="2" s="1"/>
  <c r="W197" i="2"/>
  <c r="AG197" i="2" s="1"/>
  <c r="W193" i="2"/>
  <c r="AG193" i="2" s="1"/>
  <c r="W189" i="2"/>
  <c r="AG189" i="2" s="1"/>
  <c r="W185" i="2"/>
  <c r="AG185" i="2" s="1"/>
  <c r="W181" i="2"/>
  <c r="AG181" i="2" s="1"/>
  <c r="W177" i="2"/>
  <c r="AG177" i="2" s="1"/>
  <c r="W173" i="2"/>
  <c r="AG173" i="2" s="1"/>
  <c r="W169" i="2"/>
  <c r="AG169" i="2" s="1"/>
  <c r="W165" i="2"/>
  <c r="AG165" i="2" s="1"/>
  <c r="W161" i="2"/>
  <c r="AG161" i="2" s="1"/>
  <c r="W157" i="2"/>
  <c r="AG157" i="2" s="1"/>
  <c r="W153" i="2"/>
  <c r="AG153" i="2" s="1"/>
  <c r="W149" i="2"/>
  <c r="AG149" i="2" s="1"/>
  <c r="W145" i="2"/>
  <c r="AG145" i="2" s="1"/>
  <c r="W141" i="2"/>
  <c r="AG141" i="2" s="1"/>
  <c r="W137" i="2"/>
  <c r="W133" i="2"/>
  <c r="AG133" i="2" s="1"/>
  <c r="W129" i="2"/>
  <c r="W125" i="2"/>
  <c r="AG125" i="2" s="1"/>
  <c r="W121" i="2"/>
  <c r="W432" i="2"/>
  <c r="AG432" i="2" s="1"/>
  <c r="W424" i="2"/>
  <c r="AG424" i="2" s="1"/>
  <c r="W416" i="2"/>
  <c r="AG416" i="2" s="1"/>
  <c r="W408" i="2"/>
  <c r="W400" i="2"/>
  <c r="AG400" i="2" s="1"/>
  <c r="W392" i="2"/>
  <c r="AG392" i="2" s="1"/>
  <c r="W384" i="2"/>
  <c r="AG384" i="2" s="1"/>
  <c r="W376" i="2"/>
  <c r="W368" i="2"/>
  <c r="AG368" i="2" s="1"/>
  <c r="W360" i="2"/>
  <c r="AG360" i="2" s="1"/>
  <c r="W352" i="2"/>
  <c r="AG352" i="2" s="1"/>
  <c r="W344" i="2"/>
  <c r="AG344" i="2" s="1"/>
  <c r="W336" i="2"/>
  <c r="AG336" i="2" s="1"/>
  <c r="W328" i="2"/>
  <c r="AG328" i="2" s="1"/>
  <c r="W320" i="2"/>
  <c r="AG320" i="2" s="1"/>
  <c r="W312" i="2"/>
  <c r="W304" i="2"/>
  <c r="AG304" i="2" s="1"/>
  <c r="W113" i="2"/>
  <c r="AG113" i="2" s="1"/>
  <c r="W105" i="2"/>
  <c r="AG105" i="2" s="1"/>
  <c r="W97" i="2"/>
  <c r="AG97" i="2" s="1"/>
  <c r="W89" i="2"/>
  <c r="AG89" i="2" s="1"/>
  <c r="W81" i="2"/>
  <c r="AG81" i="2" s="1"/>
  <c r="W513" i="2"/>
  <c r="AG513" i="2" s="1"/>
  <c r="W509" i="2"/>
  <c r="AG509" i="2" s="1"/>
  <c r="W505" i="2"/>
  <c r="AG505" i="2" s="1"/>
  <c r="W501" i="2"/>
  <c r="AG501" i="2" s="1"/>
  <c r="W497" i="2"/>
  <c r="AG497" i="2" s="1"/>
  <c r="W493" i="2"/>
  <c r="W489" i="2"/>
  <c r="AG489" i="2" s="1"/>
  <c r="W485" i="2"/>
  <c r="AG485" i="2" s="1"/>
  <c r="W481" i="2"/>
  <c r="AG481" i="2" s="1"/>
  <c r="W477" i="2"/>
  <c r="AG477" i="2" s="1"/>
  <c r="W473" i="2"/>
  <c r="AG473" i="2" s="1"/>
  <c r="W469" i="2"/>
  <c r="AG469" i="2" s="1"/>
  <c r="W465" i="2"/>
  <c r="AG465" i="2" s="1"/>
  <c r="W59" i="2"/>
  <c r="W51" i="2"/>
  <c r="AG51" i="2" s="1"/>
  <c r="W43" i="2"/>
  <c r="AG43" i="2" s="1"/>
  <c r="W35" i="2"/>
  <c r="AG35" i="2" s="1"/>
  <c r="W29" i="2"/>
  <c r="AG29" i="2" s="1"/>
  <c r="W25" i="2"/>
  <c r="AG25" i="2" s="1"/>
  <c r="W21" i="2"/>
  <c r="AG21" i="2" s="1"/>
  <c r="W17" i="2"/>
  <c r="AG17" i="2" s="1"/>
  <c r="W13" i="2"/>
  <c r="AG13" i="2" s="1"/>
  <c r="W9" i="2"/>
  <c r="AG9" i="2" s="1"/>
  <c r="W5" i="2"/>
  <c r="AG5" i="2" s="1"/>
  <c r="W532" i="2"/>
  <c r="X532" i="2" s="1"/>
  <c r="AA532" i="2" s="1"/>
  <c r="AE532" i="2" s="1"/>
  <c r="W430" i="2"/>
  <c r="W414" i="2"/>
  <c r="W398" i="2"/>
  <c r="W382" i="2"/>
  <c r="W366" i="2"/>
  <c r="W350" i="2"/>
  <c r="W334" i="2"/>
  <c r="W318" i="2"/>
  <c r="W296" i="2"/>
  <c r="W61" i="2"/>
  <c r="W45" i="2"/>
  <c r="W536" i="2"/>
  <c r="W461" i="2"/>
  <c r="W457" i="2"/>
  <c r="W453" i="2"/>
  <c r="W449" i="2"/>
  <c r="W445" i="2"/>
  <c r="W441" i="2"/>
  <c r="W437" i="2"/>
  <c r="AG437" i="2" s="1"/>
  <c r="W212" i="2"/>
  <c r="W115" i="2"/>
  <c r="W49" i="2"/>
  <c r="W228" i="2"/>
  <c r="W196" i="2"/>
  <c r="W528" i="2"/>
  <c r="W547" i="2"/>
  <c r="AG547" i="2" s="1"/>
  <c r="W529" i="2"/>
  <c r="AG529" i="2" s="1"/>
  <c r="W433" i="2"/>
  <c r="AG433" i="2" s="1"/>
  <c r="W290" i="2"/>
  <c r="W246" i="2"/>
  <c r="AG246" i="2" s="1"/>
  <c r="W206" i="2"/>
  <c r="AG206" i="2" s="1"/>
  <c r="W542" i="2"/>
  <c r="AG542" i="2" s="1"/>
  <c r="W526" i="2"/>
  <c r="W510" i="2"/>
  <c r="AG510" i="2" s="1"/>
  <c r="W502" i="2"/>
  <c r="AG502" i="2" s="1"/>
  <c r="W494" i="2"/>
  <c r="AG494" i="2" s="1"/>
  <c r="W482" i="2"/>
  <c r="AG482" i="2" s="1"/>
  <c r="W470" i="2"/>
  <c r="AG470" i="2" s="1"/>
  <c r="W26" i="2"/>
  <c r="W18" i="2"/>
  <c r="AG18" i="2" s="1"/>
  <c r="W10" i="2"/>
  <c r="AG10" i="2" s="1"/>
  <c r="W240" i="2"/>
  <c r="AG240" i="2" s="1"/>
  <c r="W208" i="2"/>
  <c r="AG208" i="2" s="1"/>
  <c r="W160" i="2"/>
  <c r="AG160" i="2" s="1"/>
  <c r="W394" i="2"/>
  <c r="W330" i="2"/>
  <c r="W252" i="2"/>
  <c r="W188" i="2"/>
  <c r="AG188" i="2" s="1"/>
  <c r="W91" i="2"/>
  <c r="W544" i="2"/>
  <c r="W458" i="2"/>
  <c r="AG458" i="2" s="1"/>
  <c r="W450" i="2"/>
  <c r="AG450" i="2" s="1"/>
  <c r="W442" i="2"/>
  <c r="AG442" i="2" s="1"/>
  <c r="W434" i="2"/>
  <c r="W306" i="2"/>
  <c r="W292" i="2"/>
  <c r="W405" i="2"/>
  <c r="AG405" i="2" s="1"/>
  <c r="W399" i="2"/>
  <c r="AG399" i="2" s="1"/>
  <c r="W387" i="2"/>
  <c r="AG387" i="2" s="1"/>
  <c r="W282" i="2"/>
  <c r="AG282" i="2" s="1"/>
  <c r="W270" i="2"/>
  <c r="AG270" i="2" s="1"/>
  <c r="AF354" i="2"/>
  <c r="W379" i="2"/>
  <c r="AG379" i="2" s="1"/>
  <c r="W367" i="2"/>
  <c r="AG367" i="2" s="1"/>
  <c r="W303" i="2"/>
  <c r="AG303" i="2" s="1"/>
  <c r="W415" i="2"/>
  <c r="AG415" i="2" s="1"/>
  <c r="W403" i="2"/>
  <c r="AG403" i="2" s="1"/>
  <c r="W391" i="2"/>
  <c r="AG391" i="2" s="1"/>
  <c r="W264" i="2"/>
  <c r="AG264" i="2" s="1"/>
  <c r="W260" i="2"/>
  <c r="AG260" i="2" s="1"/>
  <c r="W543" i="2"/>
  <c r="AG543" i="2" s="1"/>
  <c r="W539" i="2"/>
  <c r="AG539" i="2" s="1"/>
  <c r="W535" i="2"/>
  <c r="AG535" i="2" s="1"/>
  <c r="W531" i="2"/>
  <c r="AG531" i="2" s="1"/>
  <c r="W527" i="2"/>
  <c r="X527" i="2" s="1"/>
  <c r="AA527" i="2" s="1"/>
  <c r="AE527" i="2" s="1"/>
  <c r="W523" i="2"/>
  <c r="AG523" i="2" s="1"/>
  <c r="W519" i="2"/>
  <c r="AG519" i="2" s="1"/>
  <c r="W515" i="2"/>
  <c r="AG515" i="2" s="1"/>
  <c r="W431" i="2"/>
  <c r="AG431" i="2" s="1"/>
  <c r="W152" i="2"/>
  <c r="AG152" i="2" s="1"/>
  <c r="W148" i="2"/>
  <c r="AG148" i="2" s="1"/>
  <c r="W144" i="2"/>
  <c r="AG144" i="2" s="1"/>
  <c r="W140" i="2"/>
  <c r="X140" i="2" s="1"/>
  <c r="AA140" i="2" s="1"/>
  <c r="AE140" i="2" s="1"/>
  <c r="W136" i="2"/>
  <c r="AG136" i="2" s="1"/>
  <c r="W132" i="2"/>
  <c r="X132" i="2" s="1"/>
  <c r="AA132" i="2" s="1"/>
  <c r="AE132" i="2" s="1"/>
  <c r="W128" i="2"/>
  <c r="AG128" i="2" s="1"/>
  <c r="W124" i="2"/>
  <c r="X124" i="2" s="1"/>
  <c r="AA124" i="2" s="1"/>
  <c r="AE124" i="2" s="1"/>
  <c r="W120" i="2"/>
  <c r="AG120" i="2" s="1"/>
  <c r="W116" i="2"/>
  <c r="X116" i="2" s="1"/>
  <c r="AA116" i="2" s="1"/>
  <c r="AE116" i="2" s="1"/>
  <c r="W112" i="2"/>
  <c r="AG112" i="2" s="1"/>
  <c r="W108" i="2"/>
  <c r="X108" i="2" s="1"/>
  <c r="AA108" i="2" s="1"/>
  <c r="AE108" i="2" s="1"/>
  <c r="W104" i="2"/>
  <c r="AG104" i="2" s="1"/>
  <c r="W100" i="2"/>
  <c r="X100" i="2" s="1"/>
  <c r="AA100" i="2" s="1"/>
  <c r="AE100" i="2" s="1"/>
  <c r="W96" i="2"/>
  <c r="AG96" i="2" s="1"/>
  <c r="W92" i="2"/>
  <c r="AG92" i="2" s="1"/>
  <c r="W88" i="2"/>
  <c r="AG88" i="2" s="1"/>
  <c r="W84" i="2"/>
  <c r="AG84" i="2" s="1"/>
  <c r="W80" i="2"/>
  <c r="AG80" i="2" s="1"/>
  <c r="W76" i="2"/>
  <c r="AG76" i="2" s="1"/>
  <c r="W72" i="2"/>
  <c r="AG72" i="2" s="1"/>
  <c r="W68" i="2"/>
  <c r="AG68" i="2" s="1"/>
  <c r="W64" i="2"/>
  <c r="AG64" i="2" s="1"/>
  <c r="W60" i="2"/>
  <c r="W56" i="2"/>
  <c r="AG56" i="2" s="1"/>
  <c r="W52" i="2"/>
  <c r="AG52" i="2" s="1"/>
  <c r="W48" i="2"/>
  <c r="W44" i="2"/>
  <c r="AG44" i="2" s="1"/>
  <c r="W40" i="2"/>
  <c r="AG40" i="2" s="1"/>
  <c r="W36" i="2"/>
  <c r="AG36" i="2" s="1"/>
  <c r="W32" i="2"/>
  <c r="AG32" i="2" s="1"/>
  <c r="W294" i="2"/>
  <c r="AG294" i="2" s="1"/>
  <c r="W286" i="2"/>
  <c r="AG286" i="2" s="1"/>
  <c r="W258" i="2"/>
  <c r="W250" i="2"/>
  <c r="W242" i="2"/>
  <c r="X242" i="2" s="1"/>
  <c r="AA242" i="2" s="1"/>
  <c r="AE242" i="2" s="1"/>
  <c r="W234" i="2"/>
  <c r="W226" i="2"/>
  <c r="X226" i="2" s="1"/>
  <c r="AA226" i="2" s="1"/>
  <c r="AE226" i="2" s="1"/>
  <c r="W218" i="2"/>
  <c r="W210" i="2"/>
  <c r="X210" i="2" s="1"/>
  <c r="AA210" i="2" s="1"/>
  <c r="AE210" i="2" s="1"/>
  <c r="W202" i="2"/>
  <c r="W194" i="2"/>
  <c r="X194" i="2" s="1"/>
  <c r="AA194" i="2" s="1"/>
  <c r="AE194" i="2" s="1"/>
  <c r="W186" i="2"/>
  <c r="W178" i="2"/>
  <c r="W170" i="2"/>
  <c r="W162" i="2"/>
  <c r="X162" i="2" s="1"/>
  <c r="AA162" i="2" s="1"/>
  <c r="AE162" i="2" s="1"/>
  <c r="W154" i="2"/>
  <c r="W538" i="2"/>
  <c r="X538" i="2" s="1"/>
  <c r="AA538" i="2" s="1"/>
  <c r="AE538" i="2" s="1"/>
  <c r="W530" i="2"/>
  <c r="AG530" i="2" s="1"/>
  <c r="W512" i="2"/>
  <c r="AG512" i="2" s="1"/>
  <c r="W508" i="2"/>
  <c r="AG508" i="2" s="1"/>
  <c r="W504" i="2"/>
  <c r="AG504" i="2" s="1"/>
  <c r="W500" i="2"/>
  <c r="AG500" i="2" s="1"/>
  <c r="W496" i="2"/>
  <c r="AG496" i="2" s="1"/>
  <c r="W492" i="2"/>
  <c r="W488" i="2"/>
  <c r="AG488" i="2" s="1"/>
  <c r="W484" i="2"/>
  <c r="AG484" i="2" s="1"/>
  <c r="W480" i="2"/>
  <c r="AG480" i="2" s="1"/>
  <c r="W476" i="2"/>
  <c r="W472" i="2"/>
  <c r="AG472" i="2" s="1"/>
  <c r="W468" i="2"/>
  <c r="W75" i="2"/>
  <c r="W67" i="2"/>
  <c r="AG67" i="2" s="1"/>
  <c r="W28" i="2"/>
  <c r="X28" i="2" s="1"/>
  <c r="AA28" i="2" s="1"/>
  <c r="AE28" i="2" s="1"/>
  <c r="W24" i="2"/>
  <c r="W20" i="2"/>
  <c r="AG20" i="2" s="1"/>
  <c r="W16" i="2"/>
  <c r="AG16" i="2" s="1"/>
  <c r="W12" i="2"/>
  <c r="X12" i="2" s="1"/>
  <c r="AA12" i="2" s="1"/>
  <c r="AE12" i="2" s="1"/>
  <c r="W8" i="2"/>
  <c r="W248" i="2"/>
  <c r="X248" i="2" s="1"/>
  <c r="AA248" i="2" s="1"/>
  <c r="AE248" i="2" s="1"/>
  <c r="W232" i="2"/>
  <c r="W216" i="2"/>
  <c r="X216" i="2" s="1"/>
  <c r="AA216" i="2" s="1"/>
  <c r="AE216" i="2" s="1"/>
  <c r="W200" i="2"/>
  <c r="W184" i="2"/>
  <c r="X184" i="2" s="1"/>
  <c r="AA184" i="2" s="1"/>
  <c r="AE184" i="2" s="1"/>
  <c r="W168" i="2"/>
  <c r="W119" i="2"/>
  <c r="W103" i="2"/>
  <c r="W87" i="2"/>
  <c r="X87" i="2" s="1"/>
  <c r="AA87" i="2" s="1"/>
  <c r="AE87" i="2" s="1"/>
  <c r="W410" i="2"/>
  <c r="W378" i="2"/>
  <c r="X378" i="2" s="1"/>
  <c r="AA378" i="2" s="1"/>
  <c r="AE378" i="2" s="1"/>
  <c r="W346" i="2"/>
  <c r="W314" i="2"/>
  <c r="X314" i="2" s="1"/>
  <c r="AA314" i="2" s="1"/>
  <c r="AE314" i="2" s="1"/>
  <c r="W236" i="2"/>
  <c r="W204" i="2"/>
  <c r="X204" i="2" s="1"/>
  <c r="AA204" i="2" s="1"/>
  <c r="AE204" i="2" s="1"/>
  <c r="W172" i="2"/>
  <c r="W107" i="2"/>
  <c r="X107" i="2" s="1"/>
  <c r="AA107" i="2" s="1"/>
  <c r="AE107" i="2" s="1"/>
  <c r="W73" i="2"/>
  <c r="W41" i="2"/>
  <c r="X41" i="2" s="1"/>
  <c r="AA41" i="2" s="1"/>
  <c r="AE41" i="2" s="1"/>
  <c r="W464" i="2"/>
  <c r="AG464" i="2" s="1"/>
  <c r="W460" i="2"/>
  <c r="X460" i="2" s="1"/>
  <c r="AA460" i="2" s="1"/>
  <c r="AE460" i="2" s="1"/>
  <c r="W456" i="2"/>
  <c r="AG456" i="2" s="1"/>
  <c r="W452" i="2"/>
  <c r="X452" i="2" s="1"/>
  <c r="AA452" i="2" s="1"/>
  <c r="AE452" i="2" s="1"/>
  <c r="W448" i="2"/>
  <c r="AG448" i="2" s="1"/>
  <c r="W444" i="2"/>
  <c r="X444" i="2" s="1"/>
  <c r="AA444" i="2" s="1"/>
  <c r="AE444" i="2" s="1"/>
  <c r="W440" i="2"/>
  <c r="AG440" i="2" s="1"/>
  <c r="W436" i="2"/>
  <c r="X436" i="2" s="1"/>
  <c r="AA436" i="2" s="1"/>
  <c r="AE436" i="2" s="1"/>
  <c r="W402" i="2"/>
  <c r="W338" i="2"/>
  <c r="X338" i="2" s="1"/>
  <c r="AA338" i="2" s="1"/>
  <c r="AE338" i="2" s="1"/>
  <c r="W65" i="2"/>
  <c r="W541" i="2"/>
  <c r="AG541" i="2" s="1"/>
  <c r="W533" i="2"/>
  <c r="AG533" i="2" s="1"/>
  <c r="W521" i="2"/>
  <c r="AG521" i="2" s="1"/>
  <c r="W254" i="2"/>
  <c r="AG254" i="2" s="1"/>
  <c r="W230" i="2"/>
  <c r="AG230" i="2" s="1"/>
  <c r="W214" i="2"/>
  <c r="W190" i="2"/>
  <c r="AG190" i="2" s="1"/>
  <c r="W174" i="2"/>
  <c r="AG174" i="2" s="1"/>
  <c r="W158" i="2"/>
  <c r="AG158" i="2" s="1"/>
  <c r="W514" i="2"/>
  <c r="AG514" i="2" s="1"/>
  <c r="W506" i="2"/>
  <c r="AG506" i="2" s="1"/>
  <c r="W498" i="2"/>
  <c r="AG498" i="2" s="1"/>
  <c r="W490" i="2"/>
  <c r="X490" i="2" s="1"/>
  <c r="AA490" i="2" s="1"/>
  <c r="AE490" i="2" s="1"/>
  <c r="W486" i="2"/>
  <c r="AG486" i="2" s="1"/>
  <c r="W474" i="2"/>
  <c r="X474" i="2" s="1"/>
  <c r="AA474" i="2" s="1"/>
  <c r="AE474" i="2" s="1"/>
  <c r="W466" i="2"/>
  <c r="AG466" i="2" s="1"/>
  <c r="W71" i="2"/>
  <c r="X71" i="2" s="1"/>
  <c r="AA71" i="2" s="1"/>
  <c r="AE71" i="2" s="1"/>
  <c r="W63" i="2"/>
  <c r="AG63" i="2" s="1"/>
  <c r="W30" i="2"/>
  <c r="AG30" i="2" s="1"/>
  <c r="W22" i="2"/>
  <c r="W14" i="2"/>
  <c r="AG14" i="2" s="1"/>
  <c r="W6" i="2"/>
  <c r="AG6" i="2" s="1"/>
  <c r="W256" i="2"/>
  <c r="W224" i="2"/>
  <c r="AG224" i="2" s="1"/>
  <c r="W192" i="2"/>
  <c r="AG192" i="2" s="1"/>
  <c r="W176" i="2"/>
  <c r="W111" i="2"/>
  <c r="AG111" i="2" s="1"/>
  <c r="W95" i="2"/>
  <c r="X95" i="2" s="1"/>
  <c r="AA95" i="2" s="1"/>
  <c r="AE95" i="2" s="1"/>
  <c r="W79" i="2"/>
  <c r="AG79" i="2" s="1"/>
  <c r="W426" i="2"/>
  <c r="X426" i="2" s="1"/>
  <c r="AA426" i="2" s="1"/>
  <c r="AE426" i="2" s="1"/>
  <c r="W362" i="2"/>
  <c r="W299" i="2"/>
  <c r="X299" i="2" s="1"/>
  <c r="AA299" i="2" s="1"/>
  <c r="AE299" i="2" s="1"/>
  <c r="W220" i="2"/>
  <c r="AG220" i="2" s="1"/>
  <c r="W156" i="2"/>
  <c r="AG156" i="2" s="1"/>
  <c r="W57" i="2"/>
  <c r="AG57" i="2" s="1"/>
  <c r="W462" i="2"/>
  <c r="AG462" i="2" s="1"/>
  <c r="W454" i="2"/>
  <c r="AG454" i="2" s="1"/>
  <c r="W446" i="2"/>
  <c r="AG446" i="2" s="1"/>
  <c r="W438" i="2"/>
  <c r="AG438" i="2" s="1"/>
  <c r="W370" i="2"/>
  <c r="W427" i="2"/>
  <c r="AG427" i="2" s="1"/>
  <c r="W417" i="2"/>
  <c r="AG417" i="2" s="1"/>
  <c r="W278" i="2"/>
  <c r="AG278" i="2" s="1"/>
  <c r="X126" i="2"/>
  <c r="AA126" i="2" s="1"/>
  <c r="AE126" i="2" s="1"/>
  <c r="W307" i="2"/>
  <c r="X307" i="2" s="1"/>
  <c r="AA307" i="2" s="1"/>
  <c r="AE307" i="2" s="1"/>
  <c r="W522" i="2"/>
  <c r="AG522" i="2" s="1"/>
  <c r="W518" i="2"/>
  <c r="AG518" i="2" s="1"/>
  <c r="W421" i="2"/>
  <c r="AG421" i="2" s="1"/>
  <c r="W409" i="2"/>
  <c r="X409" i="2" s="1"/>
  <c r="AA409" i="2" s="1"/>
  <c r="AE409" i="2" s="1"/>
  <c r="W397" i="2"/>
  <c r="AG397" i="2" s="1"/>
  <c r="AF453" i="2"/>
  <c r="AF422" i="2"/>
  <c r="AF386" i="2"/>
  <c r="AF322" i="2"/>
  <c r="AF180" i="2"/>
  <c r="W425" i="2"/>
  <c r="AG425" i="2" s="1"/>
  <c r="W419" i="2"/>
  <c r="AG419" i="2" s="1"/>
  <c r="W413" i="2"/>
  <c r="AG413" i="2" s="1"/>
  <c r="W407" i="2"/>
  <c r="AG407" i="2" s="1"/>
  <c r="W395" i="2"/>
  <c r="AG395" i="2" s="1"/>
  <c r="W280" i="2"/>
  <c r="AG280" i="2" s="1"/>
  <c r="W276" i="2"/>
  <c r="AG276" i="2" s="1"/>
  <c r="W272" i="2"/>
  <c r="AG272" i="2" s="1"/>
  <c r="W268" i="2"/>
  <c r="AG268" i="2" s="1"/>
  <c r="W385" i="2"/>
  <c r="AG385" i="2" s="1"/>
  <c r="W381" i="2"/>
  <c r="AG381" i="2" s="1"/>
  <c r="W377" i="2"/>
  <c r="AG377" i="2" s="1"/>
  <c r="W373" i="2"/>
  <c r="AG373" i="2" s="1"/>
  <c r="W369" i="2"/>
  <c r="AG369" i="2" s="1"/>
  <c r="W365" i="2"/>
  <c r="AG365" i="2" s="1"/>
  <c r="W361" i="2"/>
  <c r="AG361" i="2" s="1"/>
  <c r="W357" i="2"/>
  <c r="AG357" i="2" s="1"/>
  <c r="W353" i="2"/>
  <c r="AG353" i="2" s="1"/>
  <c r="W349" i="2"/>
  <c r="AG349" i="2" s="1"/>
  <c r="W345" i="2"/>
  <c r="AG345" i="2" s="1"/>
  <c r="W341" i="2"/>
  <c r="AG341" i="2" s="1"/>
  <c r="W337" i="2"/>
  <c r="X337" i="2" s="1"/>
  <c r="AA337" i="2" s="1"/>
  <c r="AE337" i="2" s="1"/>
  <c r="W333" i="2"/>
  <c r="AG333" i="2" s="1"/>
  <c r="W329" i="2"/>
  <c r="AG329" i="2" s="1"/>
  <c r="W325" i="2"/>
  <c r="AG325" i="2" s="1"/>
  <c r="W321" i="2"/>
  <c r="X321" i="2" s="1"/>
  <c r="AA321" i="2" s="1"/>
  <c r="AE321" i="2" s="1"/>
  <c r="W317" i="2"/>
  <c r="AG317" i="2" s="1"/>
  <c r="W313" i="2"/>
  <c r="AG313" i="2" s="1"/>
  <c r="W309" i="2"/>
  <c r="AG309" i="2" s="1"/>
  <c r="W305" i="2"/>
  <c r="AG305" i="2" s="1"/>
  <c r="W302" i="2"/>
  <c r="AG302" i="2" s="1"/>
  <c r="W298" i="2"/>
  <c r="X298" i="2" s="1"/>
  <c r="AA298" i="2" s="1"/>
  <c r="AE298" i="2" s="1"/>
  <c r="W295" i="2"/>
  <c r="W291" i="2"/>
  <c r="AG291" i="2" s="1"/>
  <c r="W287" i="2"/>
  <c r="AG287" i="2" s="1"/>
  <c r="W283" i="2"/>
  <c r="AG283" i="2" s="1"/>
  <c r="W279" i="2"/>
  <c r="AG279" i="2" s="1"/>
  <c r="W275" i="2"/>
  <c r="AG275" i="2" s="1"/>
  <c r="W271" i="2"/>
  <c r="AG271" i="2" s="1"/>
  <c r="W267" i="2"/>
  <c r="AG267" i="2" s="1"/>
  <c r="W263" i="2"/>
  <c r="AG263" i="2" s="1"/>
  <c r="W259" i="2"/>
  <c r="AG259" i="2" s="1"/>
  <c r="W255" i="2"/>
  <c r="W251" i="2"/>
  <c r="AG251" i="2" s="1"/>
  <c r="W247" i="2"/>
  <c r="AG247" i="2" s="1"/>
  <c r="W243" i="2"/>
  <c r="AG243" i="2" s="1"/>
  <c r="W239" i="2"/>
  <c r="AG239" i="2" s="1"/>
  <c r="W235" i="2"/>
  <c r="AG235" i="2" s="1"/>
  <c r="W231" i="2"/>
  <c r="AG231" i="2" s="1"/>
  <c r="W227" i="2"/>
  <c r="AG227" i="2" s="1"/>
  <c r="W223" i="2"/>
  <c r="W219" i="2"/>
  <c r="AG219" i="2" s="1"/>
  <c r="W215" i="2"/>
  <c r="W211" i="2"/>
  <c r="AG211" i="2" s="1"/>
  <c r="W207" i="2"/>
  <c r="AG207" i="2" s="1"/>
  <c r="W203" i="2"/>
  <c r="AG203" i="2" s="1"/>
  <c r="W199" i="2"/>
  <c r="AG199" i="2" s="1"/>
  <c r="W195" i="2"/>
  <c r="AG195" i="2" s="1"/>
  <c r="W191" i="2"/>
  <c r="AG191" i="2" s="1"/>
  <c r="W187" i="2"/>
  <c r="AG187" i="2" s="1"/>
  <c r="W183" i="2"/>
  <c r="AG183" i="2" s="1"/>
  <c r="W179" i="2"/>
  <c r="AG179" i="2" s="1"/>
  <c r="W175" i="2"/>
  <c r="AG175" i="2" s="1"/>
  <c r="W171" i="2"/>
  <c r="AG171" i="2" s="1"/>
  <c r="W167" i="2"/>
  <c r="AG167" i="2" s="1"/>
  <c r="W163" i="2"/>
  <c r="AG163" i="2" s="1"/>
  <c r="W159" i="2"/>
  <c r="AG159" i="2" s="1"/>
  <c r="W155" i="2"/>
  <c r="AG155" i="2" s="1"/>
  <c r="W151" i="2"/>
  <c r="AG151" i="2" s="1"/>
  <c r="W147" i="2"/>
  <c r="AG147" i="2" s="1"/>
  <c r="W143" i="2"/>
  <c r="AG143" i="2" s="1"/>
  <c r="W139" i="2"/>
  <c r="AG139" i="2" s="1"/>
  <c r="W135" i="2"/>
  <c r="AG135" i="2" s="1"/>
  <c r="W131" i="2"/>
  <c r="AG131" i="2" s="1"/>
  <c r="W127" i="2"/>
  <c r="AG127" i="2" s="1"/>
  <c r="W123" i="2"/>
  <c r="AG123" i="2" s="1"/>
  <c r="W546" i="2"/>
  <c r="W428" i="2"/>
  <c r="AG428" i="2" s="1"/>
  <c r="W420" i="2"/>
  <c r="W412" i="2"/>
  <c r="AG412" i="2" s="1"/>
  <c r="W404" i="2"/>
  <c r="AG404" i="2" s="1"/>
  <c r="W396" i="2"/>
  <c r="AG396" i="2" s="1"/>
  <c r="W388" i="2"/>
  <c r="W380" i="2"/>
  <c r="AG380" i="2" s="1"/>
  <c r="W372" i="2"/>
  <c r="AG372" i="2" s="1"/>
  <c r="W364" i="2"/>
  <c r="AG364" i="2" s="1"/>
  <c r="W356" i="2"/>
  <c r="AG356" i="2" s="1"/>
  <c r="W348" i="2"/>
  <c r="AG348" i="2" s="1"/>
  <c r="W340" i="2"/>
  <c r="W332" i="2"/>
  <c r="AG332" i="2" s="1"/>
  <c r="W324" i="2"/>
  <c r="W316" i="2"/>
  <c r="AG316" i="2" s="1"/>
  <c r="W308" i="2"/>
  <c r="AG308" i="2" s="1"/>
  <c r="W301" i="2"/>
  <c r="AG301" i="2" s="1"/>
  <c r="W117" i="2"/>
  <c r="W109" i="2"/>
  <c r="AG109" i="2" s="1"/>
  <c r="W101" i="2"/>
  <c r="W93" i="2"/>
  <c r="AG93" i="2" s="1"/>
  <c r="W85" i="2"/>
  <c r="W77" i="2"/>
  <c r="AG77" i="2" s="1"/>
  <c r="W511" i="2"/>
  <c r="W507" i="2"/>
  <c r="AG507" i="2" s="1"/>
  <c r="W503" i="2"/>
  <c r="W499" i="2"/>
  <c r="AG499" i="2" s="1"/>
  <c r="W495" i="2"/>
  <c r="AG495" i="2" s="1"/>
  <c r="W491" i="2"/>
  <c r="AG491" i="2" s="1"/>
  <c r="W487" i="2"/>
  <c r="AG487" i="2" s="1"/>
  <c r="W483" i="2"/>
  <c r="AG483" i="2" s="1"/>
  <c r="W479" i="2"/>
  <c r="AG479" i="2" s="1"/>
  <c r="W475" i="2"/>
  <c r="AG475" i="2" s="1"/>
  <c r="W471" i="2"/>
  <c r="AG471" i="2" s="1"/>
  <c r="W467" i="2"/>
  <c r="AG467" i="2" s="1"/>
  <c r="W55" i="2"/>
  <c r="AG55" i="2" s="1"/>
  <c r="W47" i="2"/>
  <c r="AG47" i="2" s="1"/>
  <c r="W39" i="2"/>
  <c r="AG39" i="2" s="1"/>
  <c r="W31" i="2"/>
  <c r="AG31" i="2" s="1"/>
  <c r="W27" i="2"/>
  <c r="AG27" i="2" s="1"/>
  <c r="W23" i="2"/>
  <c r="AG23" i="2" s="1"/>
  <c r="W19" i="2"/>
  <c r="W15" i="2"/>
  <c r="AG15" i="2" s="1"/>
  <c r="W11" i="2"/>
  <c r="AG11" i="2" s="1"/>
  <c r="W7" i="2"/>
  <c r="AG7" i="2" s="1"/>
  <c r="W540" i="2"/>
  <c r="W422" i="2"/>
  <c r="X422" i="2" s="1"/>
  <c r="AA422" i="2" s="1"/>
  <c r="AE422" i="2" s="1"/>
  <c r="W406" i="2"/>
  <c r="W390" i="2"/>
  <c r="X390" i="2" s="1"/>
  <c r="AA390" i="2" s="1"/>
  <c r="AE390" i="2" s="1"/>
  <c r="W374" i="2"/>
  <c r="W358" i="2"/>
  <c r="X358" i="2" s="1"/>
  <c r="AA358" i="2" s="1"/>
  <c r="AE358" i="2" s="1"/>
  <c r="W342" i="2"/>
  <c r="W326" i="2"/>
  <c r="X326" i="2" s="1"/>
  <c r="AA326" i="2" s="1"/>
  <c r="AE326" i="2" s="1"/>
  <c r="W310" i="2"/>
  <c r="W288" i="2"/>
  <c r="X288" i="2" s="1"/>
  <c r="AA288" i="2" s="1"/>
  <c r="AE288" i="2" s="1"/>
  <c r="W69" i="2"/>
  <c r="W53" i="2"/>
  <c r="AG53" i="2" s="1"/>
  <c r="W37" i="2"/>
  <c r="W463" i="2"/>
  <c r="X463" i="2" s="1"/>
  <c r="AA463" i="2" s="1"/>
  <c r="AE463" i="2" s="1"/>
  <c r="W459" i="2"/>
  <c r="W455" i="2"/>
  <c r="X455" i="2" s="1"/>
  <c r="AA455" i="2" s="1"/>
  <c r="AE455" i="2" s="1"/>
  <c r="W451" i="2"/>
  <c r="W447" i="2"/>
  <c r="X447" i="2" s="1"/>
  <c r="AA447" i="2" s="1"/>
  <c r="AE447" i="2" s="1"/>
  <c r="W443" i="2"/>
  <c r="W439" i="2"/>
  <c r="X439" i="2" s="1"/>
  <c r="AA439" i="2" s="1"/>
  <c r="AE439" i="2" s="1"/>
  <c r="W435" i="2"/>
  <c r="W244" i="2"/>
  <c r="AG244" i="2" s="1"/>
  <c r="W180" i="2"/>
  <c r="W83" i="2"/>
  <c r="X83" i="2" s="1"/>
  <c r="AA83" i="2" s="1"/>
  <c r="AE83" i="2" s="1"/>
  <c r="W354" i="2"/>
  <c r="W418" i="2"/>
  <c r="X418" i="2" s="1"/>
  <c r="AA418" i="2" s="1"/>
  <c r="AE418" i="2" s="1"/>
  <c r="W33" i="2"/>
  <c r="X464" i="2"/>
  <c r="AA464" i="2" s="1"/>
  <c r="AE464" i="2" s="1"/>
  <c r="AF514" i="2"/>
  <c r="X156" i="2"/>
  <c r="AA156" i="2" s="1"/>
  <c r="AE156" i="2" s="1"/>
  <c r="X6" i="2"/>
  <c r="AA6" i="2" s="1"/>
  <c r="AE6" i="2" s="1"/>
  <c r="X238" i="2"/>
  <c r="AA238" i="2" s="1"/>
  <c r="AE238" i="2" s="1"/>
  <c r="X166" i="2"/>
  <c r="AA166" i="2" s="1"/>
  <c r="AE166" i="2" s="1"/>
  <c r="X111" i="2"/>
  <c r="AA111" i="2" s="1"/>
  <c r="AE111" i="2" s="1"/>
  <c r="X145" i="2"/>
  <c r="AA145" i="2" s="1"/>
  <c r="AE145" i="2" s="1"/>
  <c r="AF5" i="2"/>
  <c r="X152" i="2"/>
  <c r="AA152" i="2" s="1"/>
  <c r="AE152" i="2" s="1"/>
  <c r="X136" i="2"/>
  <c r="AA136" i="2" s="1"/>
  <c r="AE136" i="2" s="1"/>
  <c r="X120" i="2"/>
  <c r="AA120" i="2" s="1"/>
  <c r="AE120" i="2" s="1"/>
  <c r="X110" i="2"/>
  <c r="AA110" i="2" s="1"/>
  <c r="AE110" i="2" s="1"/>
  <c r="X104" i="2"/>
  <c r="AA104" i="2" s="1"/>
  <c r="AE104" i="2" s="1"/>
  <c r="X94" i="2"/>
  <c r="AA94" i="2" s="1"/>
  <c r="AE94" i="2" s="1"/>
  <c r="X88" i="2"/>
  <c r="AA88" i="2" s="1"/>
  <c r="AE88" i="2" s="1"/>
  <c r="X78" i="2"/>
  <c r="AA78" i="2" s="1"/>
  <c r="AE78" i="2" s="1"/>
  <c r="X62" i="2"/>
  <c r="AA62" i="2" s="1"/>
  <c r="AE62" i="2" s="1"/>
  <c r="X46" i="2"/>
  <c r="AA46" i="2" s="1"/>
  <c r="AE46" i="2" s="1"/>
  <c r="X44" i="2"/>
  <c r="AA44" i="2" s="1"/>
  <c r="AE44" i="2" s="1"/>
  <c r="X40" i="2"/>
  <c r="AA40" i="2" s="1"/>
  <c r="AE40" i="2" s="1"/>
  <c r="X487" i="2"/>
  <c r="AA487" i="2" s="1"/>
  <c r="AE487" i="2" s="1"/>
  <c r="X497" i="2"/>
  <c r="AA497" i="2" s="1"/>
  <c r="AE497" i="2" s="1"/>
  <c r="X356" i="2"/>
  <c r="AA356" i="2" s="1"/>
  <c r="AE356" i="2" s="1"/>
  <c r="X328" i="2"/>
  <c r="AA328" i="2" s="1"/>
  <c r="AE328" i="2" s="1"/>
  <c r="X481" i="2"/>
  <c r="AA481" i="2" s="1"/>
  <c r="AE481" i="2" s="1"/>
  <c r="X375" i="2"/>
  <c r="AA375" i="2" s="1"/>
  <c r="AE375" i="2" s="1"/>
  <c r="X367" i="2"/>
  <c r="AA367" i="2" s="1"/>
  <c r="AE367" i="2" s="1"/>
  <c r="X355" i="2"/>
  <c r="AA355" i="2" s="1"/>
  <c r="AE355" i="2" s="1"/>
  <c r="X351" i="2"/>
  <c r="AA351" i="2" s="1"/>
  <c r="AE351" i="2" s="1"/>
  <c r="X343" i="2"/>
  <c r="AA343" i="2" s="1"/>
  <c r="AE343" i="2" s="1"/>
  <c r="X311" i="2"/>
  <c r="AA311" i="2" s="1"/>
  <c r="AE311" i="2" s="1"/>
  <c r="X287" i="2"/>
  <c r="AA287" i="2" s="1"/>
  <c r="AE287" i="2" s="1"/>
  <c r="X273" i="2"/>
  <c r="AA273" i="2" s="1"/>
  <c r="AE273" i="2" s="1"/>
  <c r="X271" i="2"/>
  <c r="AA271" i="2" s="1"/>
  <c r="AE271" i="2" s="1"/>
  <c r="X239" i="2"/>
  <c r="AA239" i="2" s="1"/>
  <c r="AE239" i="2" s="1"/>
  <c r="X221" i="2"/>
  <c r="AA221" i="2" s="1"/>
  <c r="AE221" i="2" s="1"/>
  <c r="X219" i="2"/>
  <c r="AA219" i="2" s="1"/>
  <c r="AE219" i="2" s="1"/>
  <c r="X207" i="2"/>
  <c r="AA207" i="2" s="1"/>
  <c r="AE207" i="2" s="1"/>
  <c r="X191" i="2"/>
  <c r="AA191" i="2" s="1"/>
  <c r="AE191" i="2" s="1"/>
  <c r="X189" i="2"/>
  <c r="AA189" i="2" s="1"/>
  <c r="AE189" i="2" s="1"/>
  <c r="X171" i="2"/>
  <c r="AA171" i="2" s="1"/>
  <c r="AE171" i="2" s="1"/>
  <c r="X169" i="2"/>
  <c r="AA169" i="2" s="1"/>
  <c r="AE169" i="2" s="1"/>
  <c r="X157" i="2"/>
  <c r="AA157" i="2" s="1"/>
  <c r="AE157" i="2" s="1"/>
  <c r="AF355" i="2"/>
  <c r="AF377" i="2"/>
  <c r="AF347" i="2"/>
  <c r="X484" i="2"/>
  <c r="AA484" i="2" s="1"/>
  <c r="AE484" i="2" s="1"/>
  <c r="AF449" i="2"/>
  <c r="AF463" i="2"/>
  <c r="AF363" i="2"/>
  <c r="AF351" i="2"/>
  <c r="AF343" i="2"/>
  <c r="AF335" i="2"/>
  <c r="AF327" i="2"/>
  <c r="AF369" i="2"/>
  <c r="AF359" i="2"/>
  <c r="X523" i="2"/>
  <c r="AA523" i="2" s="1"/>
  <c r="AE523" i="2" s="1"/>
  <c r="X519" i="2"/>
  <c r="AA519" i="2" s="1"/>
  <c r="AE519" i="2" s="1"/>
  <c r="X517" i="2"/>
  <c r="AA517" i="2" s="1"/>
  <c r="AE517" i="2" s="1"/>
  <c r="AF481" i="2"/>
  <c r="X512" i="2"/>
  <c r="AA512" i="2" s="1"/>
  <c r="AE512" i="2" s="1"/>
  <c r="X496" i="2"/>
  <c r="AA496" i="2" s="1"/>
  <c r="AE496" i="2" s="1"/>
  <c r="X488" i="2"/>
  <c r="AA488" i="2" s="1"/>
  <c r="AE488" i="2" s="1"/>
  <c r="AF465" i="2"/>
  <c r="AF479" i="2"/>
  <c r="AF447" i="2"/>
  <c r="AF381" i="2"/>
  <c r="AF373" i="2"/>
  <c r="AF365" i="2"/>
  <c r="AF361" i="2"/>
  <c r="AF357" i="2"/>
  <c r="AF353" i="2"/>
  <c r="AF349" i="2"/>
  <c r="AF345" i="2"/>
  <c r="AF341" i="2"/>
  <c r="AF337" i="2"/>
  <c r="AF333" i="2"/>
  <c r="AF329" i="2"/>
  <c r="AF325" i="2"/>
  <c r="AF321" i="2"/>
  <c r="AF317" i="2"/>
  <c r="AF313" i="2"/>
  <c r="AF309" i="2"/>
  <c r="AF305" i="2"/>
  <c r="AF302" i="2"/>
  <c r="AF283" i="2"/>
  <c r="AF279" i="2"/>
  <c r="AF275" i="2"/>
  <c r="AF271" i="2"/>
  <c r="AF267" i="2"/>
  <c r="AF263" i="2"/>
  <c r="AF259" i="2"/>
  <c r="AF295" i="2"/>
  <c r="AF291" i="2"/>
  <c r="AF287" i="2"/>
  <c r="AF257" i="2"/>
  <c r="AF251" i="2"/>
  <c r="AF247" i="2"/>
  <c r="AF243" i="2"/>
  <c r="AF239" i="2"/>
  <c r="AF235" i="2"/>
  <c r="AF231" i="2"/>
  <c r="AF227" i="2"/>
  <c r="AF223" i="2"/>
  <c r="AF219" i="2"/>
  <c r="AF215" i="2"/>
  <c r="AF211" i="2"/>
  <c r="AF207" i="2"/>
  <c r="AF203" i="2"/>
  <c r="AF199" i="2"/>
  <c r="AF195" i="2"/>
  <c r="AF191" i="2"/>
  <c r="AF187" i="2"/>
  <c r="AF183" i="2"/>
  <c r="AF179" i="2"/>
  <c r="AF175" i="2"/>
  <c r="AF171" i="2"/>
  <c r="AF167" i="2"/>
  <c r="AF163" i="2"/>
  <c r="AF159" i="2"/>
  <c r="AF155" i="2"/>
  <c r="X148" i="2"/>
  <c r="AA148" i="2" s="1"/>
  <c r="AE148" i="2" s="1"/>
  <c r="X486" i="2"/>
  <c r="AA486" i="2" s="1"/>
  <c r="AE486" i="2" s="1"/>
  <c r="AF473" i="2"/>
  <c r="AF457" i="2"/>
  <c r="AF441" i="2"/>
  <c r="AF471" i="2"/>
  <c r="AF455" i="2"/>
  <c r="AF439" i="2"/>
  <c r="AF383" i="2"/>
  <c r="AF379" i="2"/>
  <c r="AF375" i="2"/>
  <c r="AF371" i="2"/>
  <c r="AF367" i="2"/>
  <c r="AF255" i="2"/>
  <c r="X130" i="2"/>
  <c r="AA130" i="2" s="1"/>
  <c r="AE130" i="2" s="1"/>
  <c r="X63" i="2"/>
  <c r="AA63" i="2" s="1"/>
  <c r="AE63" i="2" s="1"/>
  <c r="X543" i="2"/>
  <c r="AA543" i="2" s="1"/>
  <c r="AE543" i="2" s="1"/>
  <c r="X541" i="2"/>
  <c r="AA541" i="2" s="1"/>
  <c r="AE541" i="2" s="1"/>
  <c r="X539" i="2"/>
  <c r="AA539" i="2" s="1"/>
  <c r="AE539" i="2" s="1"/>
  <c r="X393" i="2"/>
  <c r="AA393" i="2" s="1"/>
  <c r="AE393" i="2" s="1"/>
  <c r="X276" i="2"/>
  <c r="AA276" i="2" s="1"/>
  <c r="AE276" i="2" s="1"/>
  <c r="X417" i="2"/>
  <c r="AA417" i="2" s="1"/>
  <c r="AE417" i="2" s="1"/>
  <c r="X524" i="2"/>
  <c r="AA524" i="2" s="1"/>
  <c r="AE524" i="2" s="1"/>
  <c r="X516" i="2"/>
  <c r="AA516" i="2" s="1"/>
  <c r="AE516" i="2" s="1"/>
  <c r="X413" i="2"/>
  <c r="AA413" i="2" s="1"/>
  <c r="AE413" i="2" s="1"/>
  <c r="X397" i="2"/>
  <c r="AA397" i="2" s="1"/>
  <c r="AE397" i="2" s="1"/>
  <c r="U549" i="2"/>
  <c r="AF545" i="2"/>
  <c r="N549" i="2"/>
  <c r="O4" i="2"/>
  <c r="V549" i="2"/>
  <c r="X522" i="2"/>
  <c r="AA522" i="2" s="1"/>
  <c r="AE522" i="2" s="1"/>
  <c r="X423" i="2"/>
  <c r="AA423" i="2" s="1"/>
  <c r="AE423" i="2" s="1"/>
  <c r="X411" i="2"/>
  <c r="AA411" i="2" s="1"/>
  <c r="AE411" i="2" s="1"/>
  <c r="X403" i="2"/>
  <c r="AA403" i="2" s="1"/>
  <c r="AE403" i="2" s="1"/>
  <c r="X391" i="2"/>
  <c r="AA391" i="2" s="1"/>
  <c r="AE391" i="2" s="1"/>
  <c r="X266" i="2"/>
  <c r="AA266" i="2" s="1"/>
  <c r="AE266" i="2" s="1"/>
  <c r="X262" i="2"/>
  <c r="AA262" i="2" s="1"/>
  <c r="AE262" i="2" s="1"/>
  <c r="X478" i="2" l="1"/>
  <c r="AA478" i="2" s="1"/>
  <c r="AE478" i="2" s="1"/>
  <c r="X305" i="2"/>
  <c r="AA305" i="2" s="1"/>
  <c r="AE305" i="2" s="1"/>
  <c r="X133" i="2"/>
  <c r="AA133" i="2" s="1"/>
  <c r="AE133" i="2" s="1"/>
  <c r="X385" i="2"/>
  <c r="AA385" i="2" s="1"/>
  <c r="AE385" i="2" s="1"/>
  <c r="X419" i="2"/>
  <c r="AA419" i="2" s="1"/>
  <c r="AE419" i="2" s="1"/>
  <c r="X211" i="2"/>
  <c r="AA211" i="2" s="1"/>
  <c r="AE211" i="2" s="1"/>
  <c r="X336" i="2"/>
  <c r="AA336" i="2" s="1"/>
  <c r="AE336" i="2" s="1"/>
  <c r="X260" i="2"/>
  <c r="AA260" i="2" s="1"/>
  <c r="AE260" i="2" s="1"/>
  <c r="X153" i="2"/>
  <c r="AA153" i="2" s="1"/>
  <c r="AE153" i="2" s="1"/>
  <c r="X521" i="2"/>
  <c r="AA521" i="2" s="1"/>
  <c r="AE521" i="2" s="1"/>
  <c r="X29" i="2"/>
  <c r="AA29" i="2" s="1"/>
  <c r="AE29" i="2" s="1"/>
  <c r="X185" i="2"/>
  <c r="AA185" i="2" s="1"/>
  <c r="AE185" i="2" s="1"/>
  <c r="X229" i="2"/>
  <c r="AA229" i="2" s="1"/>
  <c r="AE229" i="2" s="1"/>
  <c r="X319" i="2"/>
  <c r="AA319" i="2" s="1"/>
  <c r="AE319" i="2" s="1"/>
  <c r="X123" i="2"/>
  <c r="AA123" i="2" s="1"/>
  <c r="AE123" i="2" s="1"/>
  <c r="X30" i="2"/>
  <c r="AA30" i="2" s="1"/>
  <c r="AE30" i="2" s="1"/>
  <c r="X70" i="2"/>
  <c r="AA70" i="2" s="1"/>
  <c r="AE70" i="2" s="1"/>
  <c r="X405" i="2"/>
  <c r="AA405" i="2" s="1"/>
  <c r="AE405" i="2" s="1"/>
  <c r="X438" i="2"/>
  <c r="AA438" i="2" s="1"/>
  <c r="AE438" i="2" s="1"/>
  <c r="X506" i="2"/>
  <c r="AA506" i="2" s="1"/>
  <c r="AE506" i="2" s="1"/>
  <c r="X187" i="2"/>
  <c r="AA187" i="2" s="1"/>
  <c r="AE187" i="2" s="1"/>
  <c r="X235" i="2"/>
  <c r="AA235" i="2" s="1"/>
  <c r="AE235" i="2" s="1"/>
  <c r="X335" i="2"/>
  <c r="AA335" i="2" s="1"/>
  <c r="AE335" i="2" s="1"/>
  <c r="X499" i="2"/>
  <c r="AA499" i="2" s="1"/>
  <c r="AE499" i="2" s="1"/>
  <c r="X38" i="2"/>
  <c r="AA38" i="2" s="1"/>
  <c r="AE38" i="2" s="1"/>
  <c r="X52" i="2"/>
  <c r="AA52" i="2" s="1"/>
  <c r="AE52" i="2" s="1"/>
  <c r="X84" i="2"/>
  <c r="AA84" i="2" s="1"/>
  <c r="AE84" i="2" s="1"/>
  <c r="X372" i="2"/>
  <c r="AA372" i="2" s="1"/>
  <c r="AE372" i="2" s="1"/>
  <c r="X278" i="2"/>
  <c r="AA278" i="2" s="1"/>
  <c r="AE278" i="2" s="1"/>
  <c r="X415" i="2"/>
  <c r="AA415" i="2" s="1"/>
  <c r="AE415" i="2" s="1"/>
  <c r="X510" i="2"/>
  <c r="AA510" i="2" s="1"/>
  <c r="AE510" i="2" s="1"/>
  <c r="X155" i="2"/>
  <c r="AA155" i="2" s="1"/>
  <c r="AE155" i="2" s="1"/>
  <c r="X181" i="2"/>
  <c r="AA181" i="2" s="1"/>
  <c r="AE181" i="2" s="1"/>
  <c r="X251" i="2"/>
  <c r="AA251" i="2" s="1"/>
  <c r="AE251" i="2" s="1"/>
  <c r="X283" i="2"/>
  <c r="AA283" i="2" s="1"/>
  <c r="AE283" i="2" s="1"/>
  <c r="X313" i="2"/>
  <c r="AA313" i="2" s="1"/>
  <c r="AE313" i="2" s="1"/>
  <c r="X345" i="2"/>
  <c r="AA345" i="2" s="1"/>
  <c r="AE345" i="2" s="1"/>
  <c r="X380" i="2"/>
  <c r="AA380" i="2" s="1"/>
  <c r="AE380" i="2" s="1"/>
  <c r="X483" i="2"/>
  <c r="AA483" i="2" s="1"/>
  <c r="AE483" i="2" s="1"/>
  <c r="X86" i="2"/>
  <c r="AA86" i="2" s="1"/>
  <c r="AE86" i="2" s="1"/>
  <c r="X190" i="2"/>
  <c r="AA190" i="2" s="1"/>
  <c r="AE190" i="2" s="1"/>
  <c r="X267" i="2"/>
  <c r="AA267" i="2" s="1"/>
  <c r="AE267" i="2" s="1"/>
  <c r="X377" i="2"/>
  <c r="AA377" i="2" s="1"/>
  <c r="AE377" i="2" s="1"/>
  <c r="X440" i="2"/>
  <c r="AA440" i="2" s="1"/>
  <c r="AE440" i="2" s="1"/>
  <c r="X325" i="2"/>
  <c r="AA325" i="2" s="1"/>
  <c r="AE325" i="2" s="1"/>
  <c r="X247" i="2"/>
  <c r="AA247" i="2" s="1"/>
  <c r="AE247" i="2" s="1"/>
  <c r="X479" i="2"/>
  <c r="AA479" i="2" s="1"/>
  <c r="AE479" i="2" s="1"/>
  <c r="X203" i="2"/>
  <c r="AA203" i="2" s="1"/>
  <c r="AE203" i="2" s="1"/>
  <c r="X353" i="2"/>
  <c r="AA353" i="2" s="1"/>
  <c r="AE353" i="2" s="1"/>
  <c r="X143" i="2"/>
  <c r="AA143" i="2" s="1"/>
  <c r="AE143" i="2" s="1"/>
  <c r="X31" i="2"/>
  <c r="AA31" i="2" s="1"/>
  <c r="AE31" i="2" s="1"/>
  <c r="X139" i="2"/>
  <c r="AA139" i="2" s="1"/>
  <c r="AE139" i="2" s="1"/>
  <c r="X348" i="2"/>
  <c r="AA348" i="2" s="1"/>
  <c r="AE348" i="2" s="1"/>
  <c r="X412" i="2"/>
  <c r="AA412" i="2" s="1"/>
  <c r="AE412" i="2" s="1"/>
  <c r="X109" i="2"/>
  <c r="AA109" i="2" s="1"/>
  <c r="AE109" i="2" s="1"/>
  <c r="X15" i="2"/>
  <c r="AA15" i="2" s="1"/>
  <c r="AE15" i="2" s="1"/>
  <c r="X520" i="2"/>
  <c r="AA520" i="2" s="1"/>
  <c r="AE520" i="2" s="1"/>
  <c r="X515" i="2"/>
  <c r="AA515" i="2" s="1"/>
  <c r="AE515" i="2" s="1"/>
  <c r="X25" i="2"/>
  <c r="AA25" i="2" s="1"/>
  <c r="AE25" i="2" s="1"/>
  <c r="X165" i="2"/>
  <c r="AA165" i="2" s="1"/>
  <c r="AE165" i="2" s="1"/>
  <c r="X197" i="2"/>
  <c r="AA197" i="2" s="1"/>
  <c r="AE197" i="2" s="1"/>
  <c r="X213" i="2"/>
  <c r="AA213" i="2" s="1"/>
  <c r="AE213" i="2" s="1"/>
  <c r="X331" i="2"/>
  <c r="AA331" i="2" s="1"/>
  <c r="AE331" i="2" s="1"/>
  <c r="X347" i="2"/>
  <c r="AA347" i="2" s="1"/>
  <c r="AE347" i="2" s="1"/>
  <c r="X473" i="2"/>
  <c r="AA473" i="2" s="1"/>
  <c r="AE473" i="2" s="1"/>
  <c r="X51" i="2"/>
  <c r="AA51" i="2" s="1"/>
  <c r="AE51" i="2" s="1"/>
  <c r="X304" i="2"/>
  <c r="AA304" i="2" s="1"/>
  <c r="AE304" i="2" s="1"/>
  <c r="X149" i="2"/>
  <c r="AA149" i="2" s="1"/>
  <c r="AE149" i="2" s="1"/>
  <c r="X67" i="2"/>
  <c r="AA67" i="2" s="1"/>
  <c r="AE67" i="2" s="1"/>
  <c r="X54" i="2"/>
  <c r="AA54" i="2" s="1"/>
  <c r="AE54" i="2" s="1"/>
  <c r="X144" i="2"/>
  <c r="AA144" i="2" s="1"/>
  <c r="AE144" i="2" s="1"/>
  <c r="X198" i="2"/>
  <c r="AA198" i="2" s="1"/>
  <c r="AE198" i="2" s="1"/>
  <c r="X134" i="2"/>
  <c r="AA134" i="2" s="1"/>
  <c r="AE134" i="2" s="1"/>
  <c r="X456" i="2"/>
  <c r="AA456" i="2" s="1"/>
  <c r="AE456" i="2" s="1"/>
  <c r="X399" i="2"/>
  <c r="AA399" i="2" s="1"/>
  <c r="AE399" i="2" s="1"/>
  <c r="X547" i="2"/>
  <c r="AA547" i="2" s="1"/>
  <c r="AE547" i="2" s="1"/>
  <c r="X466" i="2"/>
  <c r="AA466" i="2" s="1"/>
  <c r="AE466" i="2" s="1"/>
  <c r="X531" i="2"/>
  <c r="AA531" i="2" s="1"/>
  <c r="AE531" i="2" s="1"/>
  <c r="X498" i="2"/>
  <c r="AA498" i="2" s="1"/>
  <c r="AE498" i="2" s="1"/>
  <c r="X261" i="2"/>
  <c r="AA261" i="2" s="1"/>
  <c r="AE261" i="2" s="1"/>
  <c r="X293" i="2"/>
  <c r="AA293" i="2" s="1"/>
  <c r="AE293" i="2" s="1"/>
  <c r="X315" i="2"/>
  <c r="AA315" i="2" s="1"/>
  <c r="AE315" i="2" s="1"/>
  <c r="X77" i="2"/>
  <c r="AA77" i="2" s="1"/>
  <c r="AE77" i="2" s="1"/>
  <c r="X135" i="2"/>
  <c r="AA135" i="2" s="1"/>
  <c r="AE135" i="2" s="1"/>
  <c r="X316" i="2"/>
  <c r="AA316" i="2" s="1"/>
  <c r="AE316" i="2" s="1"/>
  <c r="X467" i="2"/>
  <c r="AA467" i="2" s="1"/>
  <c r="AE467" i="2" s="1"/>
  <c r="X505" i="2"/>
  <c r="AA505" i="2" s="1"/>
  <c r="AE505" i="2" s="1"/>
  <c r="X432" i="2"/>
  <c r="AA432" i="2" s="1"/>
  <c r="AE432" i="2" s="1"/>
  <c r="X9" i="2"/>
  <c r="AA9" i="2" s="1"/>
  <c r="AE9" i="2" s="1"/>
  <c r="X80" i="2"/>
  <c r="AA80" i="2" s="1"/>
  <c r="AE80" i="2" s="1"/>
  <c r="X118" i="2"/>
  <c r="AA118" i="2" s="1"/>
  <c r="AE118" i="2" s="1"/>
  <c r="X150" i="2"/>
  <c r="AA150" i="2" s="1"/>
  <c r="AE150" i="2" s="1"/>
  <c r="X284" i="2"/>
  <c r="AA284" i="2" s="1"/>
  <c r="AE284" i="2" s="1"/>
  <c r="X470" i="2"/>
  <c r="AA470" i="2" s="1"/>
  <c r="AE470" i="2" s="1"/>
  <c r="X537" i="2"/>
  <c r="AA537" i="2" s="1"/>
  <c r="AE537" i="2" s="1"/>
  <c r="X508" i="2"/>
  <c r="AA508" i="2" s="1"/>
  <c r="AE508" i="2" s="1"/>
  <c r="X245" i="2"/>
  <c r="AA245" i="2" s="1"/>
  <c r="AE245" i="2" s="1"/>
  <c r="X263" i="2"/>
  <c r="AA263" i="2" s="1"/>
  <c r="AE263" i="2" s="1"/>
  <c r="X277" i="2"/>
  <c r="AA277" i="2" s="1"/>
  <c r="AE277" i="2" s="1"/>
  <c r="X27" i="2"/>
  <c r="AA27" i="2" s="1"/>
  <c r="AE27" i="2" s="1"/>
  <c r="X89" i="2"/>
  <c r="AA89" i="2" s="1"/>
  <c r="AE89" i="2" s="1"/>
  <c r="X368" i="2"/>
  <c r="AA368" i="2" s="1"/>
  <c r="AE368" i="2" s="1"/>
  <c r="X495" i="2"/>
  <c r="AA495" i="2" s="1"/>
  <c r="AE495" i="2" s="1"/>
  <c r="X400" i="2"/>
  <c r="AA400" i="2" s="1"/>
  <c r="AE400" i="2" s="1"/>
  <c r="X489" i="2"/>
  <c r="AA489" i="2" s="1"/>
  <c r="AE489" i="2" s="1"/>
  <c r="X16" i="2"/>
  <c r="AA16" i="2" s="1"/>
  <c r="AE16" i="2" s="1"/>
  <c r="X64" i="2"/>
  <c r="AA64" i="2" s="1"/>
  <c r="AE64" i="2" s="1"/>
  <c r="X102" i="2"/>
  <c r="AA102" i="2" s="1"/>
  <c r="AE102" i="2" s="1"/>
  <c r="X246" i="2"/>
  <c r="AA246" i="2" s="1"/>
  <c r="AE246" i="2" s="1"/>
  <c r="X240" i="2"/>
  <c r="AA240" i="2" s="1"/>
  <c r="AE240" i="2" s="1"/>
  <c r="X270" i="2"/>
  <c r="AA270" i="2" s="1"/>
  <c r="AE270" i="2" s="1"/>
  <c r="X280" i="2"/>
  <c r="AA280" i="2" s="1"/>
  <c r="AE280" i="2" s="1"/>
  <c r="X535" i="2"/>
  <c r="AA535" i="2" s="1"/>
  <c r="AE535" i="2" s="1"/>
  <c r="X504" i="2"/>
  <c r="AA504" i="2" s="1"/>
  <c r="AE504" i="2" s="1"/>
  <c r="X13" i="2"/>
  <c r="AA13" i="2" s="1"/>
  <c r="AE13" i="2" s="1"/>
  <c r="X201" i="2"/>
  <c r="AA201" i="2" s="1"/>
  <c r="AE201" i="2" s="1"/>
  <c r="X297" i="2"/>
  <c r="AA297" i="2" s="1"/>
  <c r="AE297" i="2" s="1"/>
  <c r="X39" i="2"/>
  <c r="AA39" i="2" s="1"/>
  <c r="AE39" i="2" s="1"/>
  <c r="X127" i="2"/>
  <c r="AA127" i="2" s="1"/>
  <c r="AE127" i="2" s="1"/>
  <c r="X301" i="2"/>
  <c r="AA301" i="2" s="1"/>
  <c r="AE301" i="2" s="1"/>
  <c r="X475" i="2"/>
  <c r="AA475" i="2" s="1"/>
  <c r="AE475" i="2" s="1"/>
  <c r="X56" i="2"/>
  <c r="AA56" i="2" s="1"/>
  <c r="AE56" i="2" s="1"/>
  <c r="X72" i="2"/>
  <c r="AA72" i="2" s="1"/>
  <c r="AE72" i="2" s="1"/>
  <c r="X286" i="2"/>
  <c r="AA286" i="2" s="1"/>
  <c r="AE286" i="2" s="1"/>
  <c r="X442" i="2"/>
  <c r="AA442" i="2" s="1"/>
  <c r="AE442" i="2" s="1"/>
  <c r="X482" i="2"/>
  <c r="AA482" i="2" s="1"/>
  <c r="AE482" i="2" s="1"/>
  <c r="X159" i="2"/>
  <c r="AA159" i="2" s="1"/>
  <c r="AE159" i="2" s="1"/>
  <c r="X175" i="2"/>
  <c r="AA175" i="2" s="1"/>
  <c r="AE175" i="2" s="1"/>
  <c r="X217" i="2"/>
  <c r="AA217" i="2" s="1"/>
  <c r="AE217" i="2" s="1"/>
  <c r="X249" i="2"/>
  <c r="AA249" i="2" s="1"/>
  <c r="AE249" i="2" s="1"/>
  <c r="X302" i="2"/>
  <c r="AA302" i="2" s="1"/>
  <c r="AE302" i="2" s="1"/>
  <c r="X365" i="2"/>
  <c r="AA365" i="2" s="1"/>
  <c r="AE365" i="2" s="1"/>
  <c r="X471" i="2"/>
  <c r="AA471" i="2" s="1"/>
  <c r="AE471" i="2" s="1"/>
  <c r="X10" i="2"/>
  <c r="AA10" i="2" s="1"/>
  <c r="AE10" i="2" s="1"/>
  <c r="X47" i="2"/>
  <c r="AA47" i="2" s="1"/>
  <c r="AE47" i="2" s="1"/>
  <c r="X97" i="2"/>
  <c r="AA97" i="2" s="1"/>
  <c r="AE97" i="2" s="1"/>
  <c r="X344" i="2"/>
  <c r="AA344" i="2" s="1"/>
  <c r="AE344" i="2" s="1"/>
  <c r="X509" i="2"/>
  <c r="AA509" i="2" s="1"/>
  <c r="AE509" i="2" s="1"/>
  <c r="X477" i="2"/>
  <c r="AA477" i="2" s="1"/>
  <c r="AE477" i="2" s="1"/>
  <c r="X491" i="2"/>
  <c r="AA491" i="2" s="1"/>
  <c r="AE491" i="2" s="1"/>
  <c r="X472" i="2"/>
  <c r="AA472" i="2" s="1"/>
  <c r="AE472" i="2" s="1"/>
  <c r="X79" i="2"/>
  <c r="AA79" i="2" s="1"/>
  <c r="AE79" i="2" s="1"/>
  <c r="X303" i="2"/>
  <c r="AA303" i="2" s="1"/>
  <c r="AE303" i="2" s="1"/>
  <c r="X396" i="2"/>
  <c r="AA396" i="2" s="1"/>
  <c r="AE396" i="2" s="1"/>
  <c r="X530" i="2"/>
  <c r="AA530" i="2" s="1"/>
  <c r="AE530" i="2" s="1"/>
  <c r="X183" i="2"/>
  <c r="AA183" i="2" s="1"/>
  <c r="AE183" i="2" s="1"/>
  <c r="X11" i="2"/>
  <c r="AA11" i="2" s="1"/>
  <c r="AE11" i="2" s="1"/>
  <c r="X268" i="2"/>
  <c r="AA268" i="2" s="1"/>
  <c r="AE268" i="2" s="1"/>
  <c r="X357" i="2"/>
  <c r="AA357" i="2" s="1"/>
  <c r="AE357" i="2" s="1"/>
  <c r="X174" i="2"/>
  <c r="AA174" i="2" s="1"/>
  <c r="AE174" i="2" s="1"/>
  <c r="X462" i="2"/>
  <c r="AA462" i="2" s="1"/>
  <c r="AE462" i="2" s="1"/>
  <c r="X199" i="2"/>
  <c r="AA199" i="2" s="1"/>
  <c r="AE199" i="2" s="1"/>
  <c r="X341" i="2"/>
  <c r="AA341" i="2" s="1"/>
  <c r="AE341" i="2" s="1"/>
  <c r="X407" i="2"/>
  <c r="AA407" i="2" s="1"/>
  <c r="AE407" i="2" s="1"/>
  <c r="X431" i="2"/>
  <c r="AA431" i="2" s="1"/>
  <c r="AE431" i="2" s="1"/>
  <c r="X163" i="2"/>
  <c r="AA163" i="2" s="1"/>
  <c r="AE163" i="2" s="1"/>
  <c r="X275" i="2"/>
  <c r="AA275" i="2" s="1"/>
  <c r="AE275" i="2" s="1"/>
  <c r="X285" i="2"/>
  <c r="AA285" i="2" s="1"/>
  <c r="AE285" i="2" s="1"/>
  <c r="AG321" i="2"/>
  <c r="X437" i="2"/>
  <c r="AA437" i="2" s="1"/>
  <c r="AE437" i="2" s="1"/>
  <c r="AG71" i="2"/>
  <c r="X227" i="2"/>
  <c r="AA227" i="2" s="1"/>
  <c r="AE227" i="2" s="1"/>
  <c r="X333" i="2"/>
  <c r="AA333" i="2" s="1"/>
  <c r="AE333" i="2" s="1"/>
  <c r="X332" i="2"/>
  <c r="AA332" i="2" s="1"/>
  <c r="AE332" i="2" s="1"/>
  <c r="X92" i="2"/>
  <c r="AA92" i="2" s="1"/>
  <c r="AE92" i="2" s="1"/>
  <c r="X389" i="2"/>
  <c r="AA389" i="2" s="1"/>
  <c r="AE389" i="2" s="1"/>
  <c r="X421" i="2"/>
  <c r="AA421" i="2" s="1"/>
  <c r="AE421" i="2" s="1"/>
  <c r="X529" i="2"/>
  <c r="AA529" i="2" s="1"/>
  <c r="AE529" i="2" s="1"/>
  <c r="X195" i="2"/>
  <c r="AA195" i="2" s="1"/>
  <c r="AE195" i="2" s="1"/>
  <c r="X243" i="2"/>
  <c r="AA243" i="2" s="1"/>
  <c r="AE243" i="2" s="1"/>
  <c r="X323" i="2"/>
  <c r="AA323" i="2" s="1"/>
  <c r="AE323" i="2" s="1"/>
  <c r="X369" i="2"/>
  <c r="AA369" i="2" s="1"/>
  <c r="AE369" i="2" s="1"/>
  <c r="X379" i="2"/>
  <c r="AA379" i="2" s="1"/>
  <c r="AE379" i="2" s="1"/>
  <c r="X55" i="2"/>
  <c r="AA55" i="2" s="1"/>
  <c r="AE55" i="2" s="1"/>
  <c r="X308" i="2"/>
  <c r="AA308" i="2" s="1"/>
  <c r="AE308" i="2" s="1"/>
  <c r="X360" i="2"/>
  <c r="AA360" i="2" s="1"/>
  <c r="AE360" i="2" s="1"/>
  <c r="X428" i="2"/>
  <c r="AA428" i="2" s="1"/>
  <c r="AE428" i="2" s="1"/>
  <c r="X404" i="2"/>
  <c r="AA404" i="2" s="1"/>
  <c r="AE404" i="2" s="1"/>
  <c r="X128" i="2"/>
  <c r="AA128" i="2" s="1"/>
  <c r="AE128" i="2" s="1"/>
  <c r="X158" i="2"/>
  <c r="AA158" i="2" s="1"/>
  <c r="AE158" i="2" s="1"/>
  <c r="X208" i="2"/>
  <c r="AA208" i="2" s="1"/>
  <c r="AE208" i="2" s="1"/>
  <c r="X142" i="2"/>
  <c r="AA142" i="2" s="1"/>
  <c r="AE142" i="2" s="1"/>
  <c r="AG204" i="2"/>
  <c r="X93" i="2"/>
  <c r="AA93" i="2" s="1"/>
  <c r="AE93" i="2" s="1"/>
  <c r="X507" i="2"/>
  <c r="AA507" i="2" s="1"/>
  <c r="AE507" i="2" s="1"/>
  <c r="X14" i="2"/>
  <c r="AA14" i="2" s="1"/>
  <c r="AE14" i="2" s="1"/>
  <c r="X425" i="2"/>
  <c r="AA425" i="2" s="1"/>
  <c r="AE425" i="2" s="1"/>
  <c r="X454" i="2"/>
  <c r="AA454" i="2" s="1"/>
  <c r="AE454" i="2" s="1"/>
  <c r="X151" i="2"/>
  <c r="AA151" i="2" s="1"/>
  <c r="AE151" i="2" s="1"/>
  <c r="X23" i="2"/>
  <c r="AA23" i="2" s="1"/>
  <c r="AE23" i="2" s="1"/>
  <c r="X167" i="2"/>
  <c r="AA167" i="2" s="1"/>
  <c r="AE167" i="2" s="1"/>
  <c r="X179" i="2"/>
  <c r="AA179" i="2" s="1"/>
  <c r="AE179" i="2" s="1"/>
  <c r="X231" i="2"/>
  <c r="AA231" i="2" s="1"/>
  <c r="AE231" i="2" s="1"/>
  <c r="X259" i="2"/>
  <c r="AA259" i="2" s="1"/>
  <c r="AE259" i="2" s="1"/>
  <c r="X279" i="2"/>
  <c r="AA279" i="2" s="1"/>
  <c r="AE279" i="2" s="1"/>
  <c r="X291" i="2"/>
  <c r="AA291" i="2" s="1"/>
  <c r="AE291" i="2" s="1"/>
  <c r="X339" i="2"/>
  <c r="AA339" i="2" s="1"/>
  <c r="AE339" i="2" s="1"/>
  <c r="X371" i="2"/>
  <c r="AA371" i="2" s="1"/>
  <c r="AE371" i="2" s="1"/>
  <c r="X43" i="2"/>
  <c r="AA43" i="2" s="1"/>
  <c r="AE43" i="2" s="1"/>
  <c r="X131" i="2"/>
  <c r="AA131" i="2" s="1"/>
  <c r="AE131" i="2" s="1"/>
  <c r="X147" i="2"/>
  <c r="AA147" i="2" s="1"/>
  <c r="AE147" i="2" s="1"/>
  <c r="X364" i="2"/>
  <c r="AA364" i="2" s="1"/>
  <c r="AE364" i="2" s="1"/>
  <c r="X32" i="2"/>
  <c r="AA32" i="2" s="1"/>
  <c r="AE32" i="2" s="1"/>
  <c r="X76" i="2"/>
  <c r="AA76" i="2" s="1"/>
  <c r="AE76" i="2" s="1"/>
  <c r="X96" i="2"/>
  <c r="AA96" i="2" s="1"/>
  <c r="AE96" i="2" s="1"/>
  <c r="X112" i="2"/>
  <c r="AA112" i="2" s="1"/>
  <c r="AE112" i="2" s="1"/>
  <c r="X7" i="2"/>
  <c r="AA7" i="2" s="1"/>
  <c r="AE7" i="2" s="1"/>
  <c r="X230" i="2"/>
  <c r="AA230" i="2" s="1"/>
  <c r="AE230" i="2" s="1"/>
  <c r="X224" i="2"/>
  <c r="AA224" i="2" s="1"/>
  <c r="AE224" i="2" s="1"/>
  <c r="X33" i="2"/>
  <c r="AA33" i="2" s="1"/>
  <c r="AE33" i="2" s="1"/>
  <c r="AG33" i="2"/>
  <c r="X180" i="2"/>
  <c r="AA180" i="2" s="1"/>
  <c r="AE180" i="2" s="1"/>
  <c r="AG180" i="2"/>
  <c r="X443" i="2"/>
  <c r="AA443" i="2" s="1"/>
  <c r="AE443" i="2" s="1"/>
  <c r="AG443" i="2"/>
  <c r="X459" i="2"/>
  <c r="AA459" i="2" s="1"/>
  <c r="AE459" i="2" s="1"/>
  <c r="AG459" i="2"/>
  <c r="X69" i="2"/>
  <c r="AA69" i="2" s="1"/>
  <c r="AE69" i="2" s="1"/>
  <c r="AG69" i="2"/>
  <c r="X342" i="2"/>
  <c r="AA342" i="2" s="1"/>
  <c r="AE342" i="2" s="1"/>
  <c r="AG342" i="2"/>
  <c r="X406" i="2"/>
  <c r="AA406" i="2" s="1"/>
  <c r="AE406" i="2" s="1"/>
  <c r="AG406" i="2"/>
  <c r="X511" i="2"/>
  <c r="AA511" i="2" s="1"/>
  <c r="AE511" i="2" s="1"/>
  <c r="AG511" i="2"/>
  <c r="X101" i="2"/>
  <c r="AA101" i="2" s="1"/>
  <c r="AE101" i="2" s="1"/>
  <c r="AG101" i="2"/>
  <c r="X340" i="2"/>
  <c r="AA340" i="2" s="1"/>
  <c r="AE340" i="2" s="1"/>
  <c r="AG340" i="2"/>
  <c r="X546" i="2"/>
  <c r="AA546" i="2" s="1"/>
  <c r="AE546" i="2" s="1"/>
  <c r="AG546" i="2"/>
  <c r="X215" i="2"/>
  <c r="AA215" i="2" s="1"/>
  <c r="AE215" i="2" s="1"/>
  <c r="AG215" i="2"/>
  <c r="AG295" i="2"/>
  <c r="X295" i="2"/>
  <c r="AA295" i="2" s="1"/>
  <c r="AE295" i="2" s="1"/>
  <c r="X370" i="2"/>
  <c r="AA370" i="2" s="1"/>
  <c r="AE370" i="2" s="1"/>
  <c r="AG370" i="2"/>
  <c r="AG22" i="2"/>
  <c r="X22" i="2"/>
  <c r="AA22" i="2" s="1"/>
  <c r="AE22" i="2" s="1"/>
  <c r="AG258" i="2"/>
  <c r="X258" i="2"/>
  <c r="AA258" i="2" s="1"/>
  <c r="AE258" i="2" s="1"/>
  <c r="AG256" i="2"/>
  <c r="X256" i="2"/>
  <c r="AA256" i="2" s="1"/>
  <c r="AE256" i="2" s="1"/>
  <c r="X119" i="2"/>
  <c r="AA119" i="2" s="1"/>
  <c r="AE119" i="2" s="1"/>
  <c r="AG119" i="2"/>
  <c r="AG526" i="2"/>
  <c r="X526" i="2"/>
  <c r="AA526" i="2" s="1"/>
  <c r="AE526" i="2" s="1"/>
  <c r="AG290" i="2"/>
  <c r="X290" i="2"/>
  <c r="AA290" i="2" s="1"/>
  <c r="AE290" i="2" s="1"/>
  <c r="AG59" i="2"/>
  <c r="X59" i="2"/>
  <c r="AA59" i="2" s="1"/>
  <c r="AE59" i="2" s="1"/>
  <c r="AG493" i="2"/>
  <c r="X493" i="2"/>
  <c r="AA493" i="2" s="1"/>
  <c r="AE493" i="2" s="1"/>
  <c r="AG312" i="2"/>
  <c r="X312" i="2"/>
  <c r="AA312" i="2" s="1"/>
  <c r="AE312" i="2" s="1"/>
  <c r="AG376" i="2"/>
  <c r="X376" i="2"/>
  <c r="AA376" i="2" s="1"/>
  <c r="AE376" i="2" s="1"/>
  <c r="AG408" i="2"/>
  <c r="X408" i="2"/>
  <c r="AA408" i="2" s="1"/>
  <c r="AE408" i="2" s="1"/>
  <c r="AG121" i="2"/>
  <c r="X121" i="2"/>
  <c r="AA121" i="2" s="1"/>
  <c r="AE121" i="2" s="1"/>
  <c r="AG137" i="2"/>
  <c r="X137" i="2"/>
  <c r="AA137" i="2" s="1"/>
  <c r="AE137" i="2" s="1"/>
  <c r="AG233" i="2"/>
  <c r="X233" i="2"/>
  <c r="AA233" i="2" s="1"/>
  <c r="AE233" i="2" s="1"/>
  <c r="AG265" i="2"/>
  <c r="X265" i="2"/>
  <c r="AA265" i="2" s="1"/>
  <c r="AE265" i="2" s="1"/>
  <c r="AG383" i="2"/>
  <c r="X383" i="2"/>
  <c r="AA383" i="2" s="1"/>
  <c r="AE383" i="2" s="1"/>
  <c r="X354" i="2"/>
  <c r="AA354" i="2" s="1"/>
  <c r="AE354" i="2" s="1"/>
  <c r="AG354" i="2"/>
  <c r="X435" i="2"/>
  <c r="AA435" i="2" s="1"/>
  <c r="AE435" i="2" s="1"/>
  <c r="AG435" i="2"/>
  <c r="X451" i="2"/>
  <c r="AA451" i="2" s="1"/>
  <c r="AE451" i="2" s="1"/>
  <c r="AG451" i="2"/>
  <c r="X37" i="2"/>
  <c r="AA37" i="2" s="1"/>
  <c r="AE37" i="2" s="1"/>
  <c r="AG37" i="2"/>
  <c r="X310" i="2"/>
  <c r="AA310" i="2" s="1"/>
  <c r="AE310" i="2" s="1"/>
  <c r="AG310" i="2"/>
  <c r="X374" i="2"/>
  <c r="AA374" i="2" s="1"/>
  <c r="AE374" i="2" s="1"/>
  <c r="AG374" i="2"/>
  <c r="X540" i="2"/>
  <c r="AA540" i="2" s="1"/>
  <c r="AE540" i="2" s="1"/>
  <c r="AG540" i="2"/>
  <c r="AG19" i="2"/>
  <c r="X19" i="2"/>
  <c r="AA19" i="2" s="1"/>
  <c r="AE19" i="2" s="1"/>
  <c r="X503" i="2"/>
  <c r="AA503" i="2" s="1"/>
  <c r="AE503" i="2" s="1"/>
  <c r="AG503" i="2"/>
  <c r="X85" i="2"/>
  <c r="AA85" i="2" s="1"/>
  <c r="AE85" i="2" s="1"/>
  <c r="AG85" i="2"/>
  <c r="AG117" i="2"/>
  <c r="X117" i="2"/>
  <c r="AA117" i="2" s="1"/>
  <c r="AE117" i="2" s="1"/>
  <c r="X324" i="2"/>
  <c r="AA324" i="2" s="1"/>
  <c r="AE324" i="2" s="1"/>
  <c r="AG324" i="2"/>
  <c r="AG388" i="2"/>
  <c r="X388" i="2"/>
  <c r="AA388" i="2" s="1"/>
  <c r="AE388" i="2" s="1"/>
  <c r="X420" i="2"/>
  <c r="AA420" i="2" s="1"/>
  <c r="AE420" i="2" s="1"/>
  <c r="AG420" i="2"/>
  <c r="X223" i="2"/>
  <c r="AA223" i="2" s="1"/>
  <c r="AE223" i="2" s="1"/>
  <c r="AG223" i="2"/>
  <c r="X255" i="2"/>
  <c r="AA255" i="2" s="1"/>
  <c r="AE255" i="2" s="1"/>
  <c r="AG255" i="2"/>
  <c r="AG176" i="2"/>
  <c r="X176" i="2"/>
  <c r="AA176" i="2" s="1"/>
  <c r="AE176" i="2" s="1"/>
  <c r="AG492" i="2"/>
  <c r="X492" i="2"/>
  <c r="AA492" i="2" s="1"/>
  <c r="AE492" i="2" s="1"/>
  <c r="X178" i="2"/>
  <c r="AA178" i="2" s="1"/>
  <c r="AE178" i="2" s="1"/>
  <c r="AG178" i="2"/>
  <c r="AG60" i="2"/>
  <c r="X60" i="2"/>
  <c r="AA60" i="2" s="1"/>
  <c r="AE60" i="2" s="1"/>
  <c r="X363" i="2"/>
  <c r="AA363" i="2" s="1"/>
  <c r="AE363" i="2" s="1"/>
  <c r="AG363" i="2"/>
  <c r="AG214" i="2"/>
  <c r="X214" i="2"/>
  <c r="AA214" i="2" s="1"/>
  <c r="AE214" i="2" s="1"/>
  <c r="AG75" i="2"/>
  <c r="X75" i="2"/>
  <c r="AA75" i="2" s="1"/>
  <c r="AE75" i="2" s="1"/>
  <c r="AG48" i="2"/>
  <c r="X48" i="2"/>
  <c r="AA48" i="2" s="1"/>
  <c r="AE48" i="2" s="1"/>
  <c r="AG299" i="2"/>
  <c r="AG12" i="2"/>
  <c r="AG242" i="2"/>
  <c r="X244" i="2"/>
  <c r="AA244" i="2" s="1"/>
  <c r="AE244" i="2" s="1"/>
  <c r="X53" i="2"/>
  <c r="AA53" i="2" s="1"/>
  <c r="AE53" i="2" s="1"/>
  <c r="AG418" i="2"/>
  <c r="AG83" i="2"/>
  <c r="AG439" i="2"/>
  <c r="AG447" i="2"/>
  <c r="AG455" i="2"/>
  <c r="AG463" i="2"/>
  <c r="AG288" i="2"/>
  <c r="AG326" i="2"/>
  <c r="AG358" i="2"/>
  <c r="AG390" i="2"/>
  <c r="AG422" i="2"/>
  <c r="AG452" i="2"/>
  <c r="X274" i="2"/>
  <c r="AA274" i="2" s="1"/>
  <c r="AE274" i="2" s="1"/>
  <c r="X395" i="2"/>
  <c r="AA395" i="2" s="1"/>
  <c r="AE395" i="2" s="1"/>
  <c r="X427" i="2"/>
  <c r="AA427" i="2" s="1"/>
  <c r="AE427" i="2" s="1"/>
  <c r="X401" i="2"/>
  <c r="AA401" i="2" s="1"/>
  <c r="AE401" i="2" s="1"/>
  <c r="X146" i="2"/>
  <c r="AA146" i="2" s="1"/>
  <c r="AE146" i="2" s="1"/>
  <c r="X433" i="2"/>
  <c r="AA433" i="2" s="1"/>
  <c r="AE433" i="2" s="1"/>
  <c r="X205" i="2"/>
  <c r="AA205" i="2" s="1"/>
  <c r="AE205" i="2" s="1"/>
  <c r="X269" i="2"/>
  <c r="AA269" i="2" s="1"/>
  <c r="AE269" i="2" s="1"/>
  <c r="X359" i="2"/>
  <c r="AA359" i="2" s="1"/>
  <c r="AE359" i="2" s="1"/>
  <c r="X35" i="2"/>
  <c r="AA35" i="2" s="1"/>
  <c r="AE35" i="2" s="1"/>
  <c r="X125" i="2"/>
  <c r="AA125" i="2" s="1"/>
  <c r="AE125" i="2" s="1"/>
  <c r="X416" i="2"/>
  <c r="AA416" i="2" s="1"/>
  <c r="AE416" i="2" s="1"/>
  <c r="X34" i="2"/>
  <c r="AA34" i="2" s="1"/>
  <c r="AE34" i="2" s="1"/>
  <c r="X42" i="2"/>
  <c r="AA42" i="2" s="1"/>
  <c r="AE42" i="2" s="1"/>
  <c r="X50" i="2"/>
  <c r="AA50" i="2" s="1"/>
  <c r="AE50" i="2" s="1"/>
  <c r="X58" i="2"/>
  <c r="AA58" i="2" s="1"/>
  <c r="AE58" i="2" s="1"/>
  <c r="X66" i="2"/>
  <c r="AA66" i="2" s="1"/>
  <c r="AE66" i="2" s="1"/>
  <c r="X74" i="2"/>
  <c r="AA74" i="2" s="1"/>
  <c r="AE74" i="2" s="1"/>
  <c r="X82" i="2"/>
  <c r="AA82" i="2" s="1"/>
  <c r="AE82" i="2" s="1"/>
  <c r="X90" i="2"/>
  <c r="AA90" i="2" s="1"/>
  <c r="AE90" i="2" s="1"/>
  <c r="X98" i="2"/>
  <c r="AA98" i="2" s="1"/>
  <c r="AE98" i="2" s="1"/>
  <c r="X106" i="2"/>
  <c r="AA106" i="2" s="1"/>
  <c r="AE106" i="2" s="1"/>
  <c r="X114" i="2"/>
  <c r="AA114" i="2" s="1"/>
  <c r="AE114" i="2" s="1"/>
  <c r="X294" i="2"/>
  <c r="AA294" i="2" s="1"/>
  <c r="AE294" i="2" s="1"/>
  <c r="X534" i="2"/>
  <c r="AA534" i="2" s="1"/>
  <c r="AE534" i="2" s="1"/>
  <c r="X188" i="2"/>
  <c r="AA188" i="2" s="1"/>
  <c r="AE188" i="2" s="1"/>
  <c r="AG337" i="2"/>
  <c r="AG95" i="2"/>
  <c r="AG490" i="2"/>
  <c r="AG436" i="2"/>
  <c r="AG378" i="2"/>
  <c r="AG28" i="2"/>
  <c r="AG538" i="2"/>
  <c r="AG100" i="2"/>
  <c r="AG108" i="2"/>
  <c r="AG116" i="2"/>
  <c r="AG124" i="2"/>
  <c r="AG132" i="2"/>
  <c r="AG140" i="2"/>
  <c r="AG527" i="2"/>
  <c r="AG300" i="2"/>
  <c r="AG182" i="2"/>
  <c r="AG222" i="2"/>
  <c r="AG122" i="2"/>
  <c r="AG138" i="2"/>
  <c r="AG429" i="2"/>
  <c r="AG525" i="2"/>
  <c r="X289" i="2"/>
  <c r="AA289" i="2" s="1"/>
  <c r="AE289" i="2" s="1"/>
  <c r="X465" i="2"/>
  <c r="AA465" i="2" s="1"/>
  <c r="AE465" i="2" s="1"/>
  <c r="X105" i="2"/>
  <c r="AA105" i="2" s="1"/>
  <c r="AE105" i="2" s="1"/>
  <c r="X17" i="2"/>
  <c r="AA17" i="2" s="1"/>
  <c r="AE17" i="2" s="1"/>
  <c r="X36" i="2"/>
  <c r="AA36" i="2" s="1"/>
  <c r="AE36" i="2" s="1"/>
  <c r="X68" i="2"/>
  <c r="AA68" i="2" s="1"/>
  <c r="AE68" i="2" s="1"/>
  <c r="X57" i="2"/>
  <c r="AA57" i="2" s="1"/>
  <c r="AE57" i="2" s="1"/>
  <c r="X272" i="2"/>
  <c r="AA272" i="2" s="1"/>
  <c r="AE272" i="2" s="1"/>
  <c r="X446" i="2"/>
  <c r="AA446" i="2" s="1"/>
  <c r="AE446" i="2" s="1"/>
  <c r="X253" i="2"/>
  <c r="AA253" i="2" s="1"/>
  <c r="AE253" i="2" s="1"/>
  <c r="X282" i="2"/>
  <c r="AA282" i="2" s="1"/>
  <c r="AE282" i="2" s="1"/>
  <c r="X545" i="2"/>
  <c r="AA545" i="2" s="1"/>
  <c r="AE545" i="2" s="1"/>
  <c r="X450" i="2"/>
  <c r="AA450" i="2" s="1"/>
  <c r="AE450" i="2" s="1"/>
  <c r="X494" i="2"/>
  <c r="AA494" i="2" s="1"/>
  <c r="AE494" i="2" s="1"/>
  <c r="X173" i="2"/>
  <c r="AA173" i="2" s="1"/>
  <c r="AE173" i="2" s="1"/>
  <c r="X237" i="2"/>
  <c r="AA237" i="2" s="1"/>
  <c r="AE237" i="2" s="1"/>
  <c r="X309" i="2"/>
  <c r="AA309" i="2" s="1"/>
  <c r="AE309" i="2" s="1"/>
  <c r="X327" i="2"/>
  <c r="AA327" i="2" s="1"/>
  <c r="AE327" i="2" s="1"/>
  <c r="X373" i="2"/>
  <c r="AA373" i="2" s="1"/>
  <c r="AE373" i="2" s="1"/>
  <c r="X320" i="2"/>
  <c r="AA320" i="2" s="1"/>
  <c r="AE320" i="2" s="1"/>
  <c r="X352" i="2"/>
  <c r="AA352" i="2" s="1"/>
  <c r="AE352" i="2" s="1"/>
  <c r="X384" i="2"/>
  <c r="AA384" i="2" s="1"/>
  <c r="AE384" i="2" s="1"/>
  <c r="X513" i="2"/>
  <c r="AA513" i="2" s="1"/>
  <c r="AE513" i="2" s="1"/>
  <c r="X141" i="2"/>
  <c r="AA141" i="2" s="1"/>
  <c r="AE141" i="2" s="1"/>
  <c r="X542" i="2"/>
  <c r="AA542" i="2" s="1"/>
  <c r="AE542" i="2" s="1"/>
  <c r="X254" i="2"/>
  <c r="AA254" i="2" s="1"/>
  <c r="AE254" i="2" s="1"/>
  <c r="X18" i="2"/>
  <c r="AA18" i="2" s="1"/>
  <c r="AE18" i="2" s="1"/>
  <c r="X160" i="2"/>
  <c r="AA160" i="2" s="1"/>
  <c r="AE160" i="2" s="1"/>
  <c r="AG41" i="2"/>
  <c r="AG216" i="2"/>
  <c r="AG210" i="2"/>
  <c r="X103" i="2"/>
  <c r="AA103" i="2" s="1"/>
  <c r="AE103" i="2" s="1"/>
  <c r="AG103" i="2"/>
  <c r="X468" i="2"/>
  <c r="AA468" i="2" s="1"/>
  <c r="AE468" i="2" s="1"/>
  <c r="AG468" i="2"/>
  <c r="X170" i="2"/>
  <c r="AA170" i="2" s="1"/>
  <c r="AE170" i="2" s="1"/>
  <c r="AG170" i="2"/>
  <c r="X514" i="2"/>
  <c r="AA514" i="2" s="1"/>
  <c r="AE514" i="2" s="1"/>
  <c r="X306" i="2"/>
  <c r="AA306" i="2" s="1"/>
  <c r="AE306" i="2" s="1"/>
  <c r="AG306" i="2"/>
  <c r="X252" i="2"/>
  <c r="AA252" i="2" s="1"/>
  <c r="AE252" i="2" s="1"/>
  <c r="AG252" i="2"/>
  <c r="X26" i="2"/>
  <c r="AA26" i="2" s="1"/>
  <c r="AE26" i="2" s="1"/>
  <c r="AG26" i="2"/>
  <c r="X228" i="2"/>
  <c r="AA228" i="2" s="1"/>
  <c r="AE228" i="2" s="1"/>
  <c r="AG228" i="2"/>
  <c r="AG453" i="2"/>
  <c r="X453" i="2"/>
  <c r="AA453" i="2" s="1"/>
  <c r="AE453" i="2" s="1"/>
  <c r="X45" i="2"/>
  <c r="AA45" i="2" s="1"/>
  <c r="AE45" i="2" s="1"/>
  <c r="AG45" i="2"/>
  <c r="X334" i="2"/>
  <c r="AA334" i="2" s="1"/>
  <c r="AE334" i="2" s="1"/>
  <c r="AG334" i="2"/>
  <c r="X398" i="2"/>
  <c r="AA398" i="2" s="1"/>
  <c r="AE398" i="2" s="1"/>
  <c r="AG398" i="2"/>
  <c r="X129" i="2"/>
  <c r="AA129" i="2" s="1"/>
  <c r="AE129" i="2" s="1"/>
  <c r="AG129" i="2"/>
  <c r="X518" i="2"/>
  <c r="AA518" i="2" s="1"/>
  <c r="AE518" i="2" s="1"/>
  <c r="X500" i="2"/>
  <c r="AA500" i="2" s="1"/>
  <c r="AE500" i="2" s="1"/>
  <c r="X161" i="2"/>
  <c r="AA161" i="2" s="1"/>
  <c r="AE161" i="2" s="1"/>
  <c r="X177" i="2"/>
  <c r="AA177" i="2" s="1"/>
  <c r="AE177" i="2" s="1"/>
  <c r="X193" i="2"/>
  <c r="AA193" i="2" s="1"/>
  <c r="AE193" i="2" s="1"/>
  <c r="X209" i="2"/>
  <c r="AA209" i="2" s="1"/>
  <c r="AE209" i="2" s="1"/>
  <c r="X225" i="2"/>
  <c r="AA225" i="2" s="1"/>
  <c r="AE225" i="2" s="1"/>
  <c r="X241" i="2"/>
  <c r="AA241" i="2" s="1"/>
  <c r="AE241" i="2" s="1"/>
  <c r="X257" i="2"/>
  <c r="AA257" i="2" s="1"/>
  <c r="AE257" i="2" s="1"/>
  <c r="X281" i="2"/>
  <c r="AA281" i="2" s="1"/>
  <c r="AE281" i="2" s="1"/>
  <c r="X329" i="2"/>
  <c r="AA329" i="2" s="1"/>
  <c r="AE329" i="2" s="1"/>
  <c r="X361" i="2"/>
  <c r="AA361" i="2" s="1"/>
  <c r="AE361" i="2" s="1"/>
  <c r="X392" i="2"/>
  <c r="AA392" i="2" s="1"/>
  <c r="AE392" i="2" s="1"/>
  <c r="X424" i="2"/>
  <c r="AA424" i="2" s="1"/>
  <c r="AE424" i="2" s="1"/>
  <c r="X485" i="2"/>
  <c r="AA485" i="2" s="1"/>
  <c r="AE485" i="2" s="1"/>
  <c r="X20" i="2"/>
  <c r="AA20" i="2" s="1"/>
  <c r="AE20" i="2" s="1"/>
  <c r="X480" i="2"/>
  <c r="AA480" i="2" s="1"/>
  <c r="AE480" i="2" s="1"/>
  <c r="X220" i="2"/>
  <c r="AA220" i="2" s="1"/>
  <c r="AE220" i="2" s="1"/>
  <c r="X448" i="2"/>
  <c r="AA448" i="2" s="1"/>
  <c r="AE448" i="2" s="1"/>
  <c r="AG298" i="2"/>
  <c r="AG409" i="2"/>
  <c r="AG307" i="2"/>
  <c r="AG426" i="2"/>
  <c r="AG474" i="2"/>
  <c r="AG338" i="2"/>
  <c r="AG460" i="2"/>
  <c r="X73" i="2"/>
  <c r="AA73" i="2" s="1"/>
  <c r="AE73" i="2" s="1"/>
  <c r="AG73" i="2"/>
  <c r="AG314" i="2"/>
  <c r="X410" i="2"/>
  <c r="AA410" i="2" s="1"/>
  <c r="AE410" i="2" s="1"/>
  <c r="AG410" i="2"/>
  <c r="AG184" i="2"/>
  <c r="X232" i="2"/>
  <c r="AA232" i="2" s="1"/>
  <c r="AE232" i="2" s="1"/>
  <c r="AG232" i="2"/>
  <c r="X154" i="2"/>
  <c r="AA154" i="2" s="1"/>
  <c r="AE154" i="2" s="1"/>
  <c r="AG154" i="2"/>
  <c r="AG194" i="2"/>
  <c r="X218" i="2"/>
  <c r="AA218" i="2" s="1"/>
  <c r="AE218" i="2" s="1"/>
  <c r="AG218" i="2"/>
  <c r="X5" i="2"/>
  <c r="AA5" i="2" s="1"/>
  <c r="AE5" i="2" s="1"/>
  <c r="X434" i="2"/>
  <c r="AA434" i="2" s="1"/>
  <c r="AE434" i="2" s="1"/>
  <c r="AG434" i="2"/>
  <c r="X544" i="2"/>
  <c r="AA544" i="2" s="1"/>
  <c r="AE544" i="2" s="1"/>
  <c r="AG544" i="2"/>
  <c r="X330" i="2"/>
  <c r="AA330" i="2" s="1"/>
  <c r="AE330" i="2" s="1"/>
  <c r="AG330" i="2"/>
  <c r="X49" i="2"/>
  <c r="AA49" i="2" s="1"/>
  <c r="AE49" i="2" s="1"/>
  <c r="AG49" i="2"/>
  <c r="X441" i="2"/>
  <c r="AA441" i="2" s="1"/>
  <c r="AE441" i="2" s="1"/>
  <c r="AG441" i="2"/>
  <c r="X457" i="2"/>
  <c r="AA457" i="2" s="1"/>
  <c r="AE457" i="2" s="1"/>
  <c r="AG457" i="2"/>
  <c r="X61" i="2"/>
  <c r="AA61" i="2" s="1"/>
  <c r="AE61" i="2" s="1"/>
  <c r="AG61" i="2"/>
  <c r="X350" i="2"/>
  <c r="AA350" i="2" s="1"/>
  <c r="AE350" i="2" s="1"/>
  <c r="AG350" i="2"/>
  <c r="X414" i="2"/>
  <c r="AA414" i="2" s="1"/>
  <c r="AE414" i="2" s="1"/>
  <c r="AG414" i="2"/>
  <c r="X234" i="2"/>
  <c r="AA234" i="2" s="1"/>
  <c r="AE234" i="2" s="1"/>
  <c r="AG234" i="2"/>
  <c r="X387" i="2"/>
  <c r="AA387" i="2" s="1"/>
  <c r="AE387" i="2" s="1"/>
  <c r="X264" i="2"/>
  <c r="AA264" i="2" s="1"/>
  <c r="AE264" i="2" s="1"/>
  <c r="X533" i="2"/>
  <c r="AA533" i="2" s="1"/>
  <c r="AE533" i="2" s="1"/>
  <c r="X502" i="2"/>
  <c r="AA502" i="2" s="1"/>
  <c r="AE502" i="2" s="1"/>
  <c r="X81" i="2"/>
  <c r="AA81" i="2" s="1"/>
  <c r="AE81" i="2" s="1"/>
  <c r="X113" i="2"/>
  <c r="AA113" i="2" s="1"/>
  <c r="AE113" i="2" s="1"/>
  <c r="X501" i="2"/>
  <c r="AA501" i="2" s="1"/>
  <c r="AE501" i="2" s="1"/>
  <c r="X469" i="2"/>
  <c r="AA469" i="2" s="1"/>
  <c r="AE469" i="2" s="1"/>
  <c r="X206" i="2"/>
  <c r="AA206" i="2" s="1"/>
  <c r="AE206" i="2" s="1"/>
  <c r="X402" i="2"/>
  <c r="AA402" i="2" s="1"/>
  <c r="AE402" i="2" s="1"/>
  <c r="AG402" i="2"/>
  <c r="X346" i="2"/>
  <c r="AA346" i="2" s="1"/>
  <c r="AE346" i="2" s="1"/>
  <c r="AG346" i="2"/>
  <c r="X200" i="2"/>
  <c r="AA200" i="2" s="1"/>
  <c r="AE200" i="2" s="1"/>
  <c r="AG200" i="2"/>
  <c r="X24" i="2"/>
  <c r="AA24" i="2" s="1"/>
  <c r="AE24" i="2" s="1"/>
  <c r="AG24" i="2"/>
  <c r="X202" i="2"/>
  <c r="AA202" i="2" s="1"/>
  <c r="AE202" i="2" s="1"/>
  <c r="AG202" i="2"/>
  <c r="X91" i="2"/>
  <c r="AA91" i="2" s="1"/>
  <c r="AE91" i="2" s="1"/>
  <c r="AG91" i="2"/>
  <c r="X394" i="2"/>
  <c r="AA394" i="2" s="1"/>
  <c r="AE394" i="2" s="1"/>
  <c r="AG394" i="2"/>
  <c r="X528" i="2"/>
  <c r="AA528" i="2" s="1"/>
  <c r="AE528" i="2" s="1"/>
  <c r="AG528" i="2"/>
  <c r="X115" i="2"/>
  <c r="AA115" i="2" s="1"/>
  <c r="AE115" i="2" s="1"/>
  <c r="AG115" i="2"/>
  <c r="X445" i="2"/>
  <c r="AA445" i="2" s="1"/>
  <c r="AE445" i="2" s="1"/>
  <c r="AG445" i="2"/>
  <c r="X461" i="2"/>
  <c r="AA461" i="2" s="1"/>
  <c r="AE461" i="2" s="1"/>
  <c r="AG461" i="2"/>
  <c r="X296" i="2"/>
  <c r="AA296" i="2" s="1"/>
  <c r="AE296" i="2" s="1"/>
  <c r="AG296" i="2"/>
  <c r="X366" i="2"/>
  <c r="AA366" i="2" s="1"/>
  <c r="AE366" i="2" s="1"/>
  <c r="AG366" i="2"/>
  <c r="X430" i="2"/>
  <c r="AA430" i="2" s="1"/>
  <c r="AE430" i="2" s="1"/>
  <c r="AG430" i="2"/>
  <c r="X172" i="2"/>
  <c r="AA172" i="2" s="1"/>
  <c r="AE172" i="2" s="1"/>
  <c r="AG172" i="2"/>
  <c r="X8" i="2"/>
  <c r="AA8" i="2" s="1"/>
  <c r="AE8" i="2" s="1"/>
  <c r="AG8" i="2"/>
  <c r="X458" i="2"/>
  <c r="AA458" i="2" s="1"/>
  <c r="AE458" i="2" s="1"/>
  <c r="X317" i="2"/>
  <c r="AA317" i="2" s="1"/>
  <c r="AE317" i="2" s="1"/>
  <c r="X349" i="2"/>
  <c r="AA349" i="2" s="1"/>
  <c r="AE349" i="2" s="1"/>
  <c r="X381" i="2"/>
  <c r="AA381" i="2" s="1"/>
  <c r="AE381" i="2" s="1"/>
  <c r="X21" i="2"/>
  <c r="AA21" i="2" s="1"/>
  <c r="AE21" i="2" s="1"/>
  <c r="X192" i="2"/>
  <c r="AA192" i="2" s="1"/>
  <c r="AE192" i="2" s="1"/>
  <c r="X362" i="2"/>
  <c r="AA362" i="2" s="1"/>
  <c r="AE362" i="2" s="1"/>
  <c r="AG362" i="2"/>
  <c r="X65" i="2"/>
  <c r="AA65" i="2" s="1"/>
  <c r="AE65" i="2" s="1"/>
  <c r="AG65" i="2"/>
  <c r="AG444" i="2"/>
  <c r="AG107" i="2"/>
  <c r="X236" i="2"/>
  <c r="AA236" i="2" s="1"/>
  <c r="AE236" i="2" s="1"/>
  <c r="AG236" i="2"/>
  <c r="AG87" i="2"/>
  <c r="X168" i="2"/>
  <c r="AA168" i="2" s="1"/>
  <c r="AE168" i="2" s="1"/>
  <c r="AG168" i="2"/>
  <c r="AG248" i="2"/>
  <c r="X476" i="2"/>
  <c r="AA476" i="2" s="1"/>
  <c r="AE476" i="2" s="1"/>
  <c r="AG476" i="2"/>
  <c r="AG162" i="2"/>
  <c r="X186" i="2"/>
  <c r="AA186" i="2" s="1"/>
  <c r="AE186" i="2" s="1"/>
  <c r="AG186" i="2"/>
  <c r="AG226" i="2"/>
  <c r="X250" i="2"/>
  <c r="AA250" i="2" s="1"/>
  <c r="AE250" i="2" s="1"/>
  <c r="AG250" i="2"/>
  <c r="X292" i="2"/>
  <c r="AA292" i="2" s="1"/>
  <c r="AE292" i="2" s="1"/>
  <c r="AG292" i="2"/>
  <c r="X196" i="2"/>
  <c r="AA196" i="2" s="1"/>
  <c r="AE196" i="2" s="1"/>
  <c r="AG196" i="2"/>
  <c r="X212" i="2"/>
  <c r="AA212" i="2" s="1"/>
  <c r="AE212" i="2" s="1"/>
  <c r="AG212" i="2"/>
  <c r="AG449" i="2"/>
  <c r="X449" i="2"/>
  <c r="AA449" i="2" s="1"/>
  <c r="AE449" i="2" s="1"/>
  <c r="X536" i="2"/>
  <c r="AA536" i="2" s="1"/>
  <c r="AE536" i="2" s="1"/>
  <c r="AG536" i="2"/>
  <c r="X318" i="2"/>
  <c r="AA318" i="2" s="1"/>
  <c r="AE318" i="2" s="1"/>
  <c r="AG318" i="2"/>
  <c r="X382" i="2"/>
  <c r="AA382" i="2" s="1"/>
  <c r="AE382" i="2" s="1"/>
  <c r="AG382" i="2"/>
  <c r="AG532" i="2"/>
  <c r="W549" i="2"/>
  <c r="AG4" i="2"/>
  <c r="O549" i="2"/>
  <c r="X4" i="2"/>
  <c r="AF4" i="2"/>
  <c r="AF549" i="2" s="1"/>
  <c r="AC549" i="2"/>
  <c r="AG549" i="2" l="1"/>
  <c r="X549" i="2"/>
  <c r="AA4" i="2"/>
  <c r="AE4" i="2" s="1"/>
  <c r="AE549" i="2" l="1"/>
  <c r="AA549" i="2"/>
</calcChain>
</file>

<file path=xl/sharedStrings.xml><?xml version="1.0" encoding="utf-8"?>
<sst xmlns="http://schemas.openxmlformats.org/spreadsheetml/2006/main" count="2227" uniqueCount="915">
  <si>
    <t>WADM</t>
  </si>
  <si>
    <t>48</t>
  </si>
  <si>
    <t>I032</t>
  </si>
  <si>
    <t>I043</t>
  </si>
  <si>
    <t>I077</t>
  </si>
  <si>
    <t>I088</t>
  </si>
  <si>
    <t>52</t>
  </si>
  <si>
    <t>50</t>
  </si>
  <si>
    <t>I028</t>
  </si>
  <si>
    <t>I063</t>
  </si>
  <si>
    <t>C026</t>
  </si>
  <si>
    <t>I061</t>
  </si>
  <si>
    <t>21</t>
  </si>
  <si>
    <t>62</t>
  </si>
  <si>
    <t>I016</t>
  </si>
  <si>
    <t>I035</t>
  </si>
  <si>
    <t>12</t>
  </si>
  <si>
    <t>24</t>
  </si>
  <si>
    <t>I029</t>
  </si>
  <si>
    <t>I070</t>
  </si>
  <si>
    <t>C096</t>
  </si>
  <si>
    <t>C131</t>
  </si>
  <si>
    <t>I094</t>
  </si>
  <si>
    <t>I112</t>
  </si>
  <si>
    <t>I115</t>
  </si>
  <si>
    <t>I117</t>
  </si>
  <si>
    <t>C004</t>
  </si>
  <si>
    <t>I020</t>
  </si>
  <si>
    <t>I033</t>
  </si>
  <si>
    <t>I056</t>
  </si>
  <si>
    <t>I008</t>
  </si>
  <si>
    <t>I132</t>
  </si>
  <si>
    <t>C048</t>
  </si>
  <si>
    <t>I068</t>
  </si>
  <si>
    <t>I095</t>
  </si>
  <si>
    <t>44</t>
  </si>
  <si>
    <t>C020</t>
  </si>
  <si>
    <t>C052</t>
  </si>
  <si>
    <t>C077</t>
  </si>
  <si>
    <t>supp</t>
  </si>
  <si>
    <t>add</t>
  </si>
  <si>
    <t>red</t>
  </si>
  <si>
    <t>I014</t>
  </si>
  <si>
    <t>I018</t>
  </si>
  <si>
    <t>C028</t>
  </si>
  <si>
    <t>C029</t>
  </si>
  <si>
    <t>C019</t>
  </si>
  <si>
    <t>I071</t>
  </si>
  <si>
    <t>I087</t>
  </si>
  <si>
    <t>37</t>
  </si>
  <si>
    <t>I024</t>
  </si>
  <si>
    <t>04</t>
  </si>
  <si>
    <t>I022</t>
  </si>
  <si>
    <t>I075</t>
  </si>
  <si>
    <t>02</t>
  </si>
  <si>
    <t>I001</t>
  </si>
  <si>
    <t>I046</t>
  </si>
  <si>
    <t>75</t>
  </si>
  <si>
    <t>40</t>
  </si>
  <si>
    <t>C023</t>
  </si>
  <si>
    <t>I007</t>
  </si>
  <si>
    <t>27</t>
  </si>
  <si>
    <t>I054</t>
  </si>
  <si>
    <t>I090</t>
  </si>
  <si>
    <t>28</t>
  </si>
  <si>
    <t>I053</t>
  </si>
  <si>
    <t>C005</t>
  </si>
  <si>
    <t>42</t>
  </si>
  <si>
    <t>I037</t>
  </si>
  <si>
    <t>32</t>
  </si>
  <si>
    <t>56</t>
  </si>
  <si>
    <t>C056</t>
  </si>
  <si>
    <t>I023</t>
  </si>
  <si>
    <t>35</t>
  </si>
  <si>
    <t>58</t>
  </si>
  <si>
    <t>I057</t>
  </si>
  <si>
    <t>I069</t>
  </si>
  <si>
    <t>I076</t>
  </si>
  <si>
    <t>10</t>
  </si>
  <si>
    <t>C072</t>
  </si>
  <si>
    <t>39</t>
  </si>
  <si>
    <t>I093</t>
  </si>
  <si>
    <t>03</t>
  </si>
  <si>
    <t>C021</t>
  </si>
  <si>
    <t>C011</t>
  </si>
  <si>
    <t>C039</t>
  </si>
  <si>
    <t>I038</t>
  </si>
  <si>
    <t>I128</t>
  </si>
  <si>
    <t>I078</t>
  </si>
  <si>
    <t>76</t>
  </si>
  <si>
    <t>I015</t>
  </si>
  <si>
    <t>I019</t>
  </si>
  <si>
    <t>I026</t>
  </si>
  <si>
    <t>53</t>
  </si>
  <si>
    <t>54</t>
  </si>
  <si>
    <t>I049</t>
  </si>
  <si>
    <t>14</t>
  </si>
  <si>
    <t>I009</t>
  </si>
  <si>
    <t>I042</t>
  </si>
  <si>
    <t>I080</t>
  </si>
  <si>
    <t>I003</t>
  </si>
  <si>
    <t>I105</t>
  </si>
  <si>
    <t>46</t>
  </si>
  <si>
    <t>I012</t>
  </si>
  <si>
    <t>C049</t>
  </si>
  <si>
    <t>49</t>
  </si>
  <si>
    <t>I161</t>
  </si>
  <si>
    <t>I167</t>
  </si>
  <si>
    <t>I168</t>
  </si>
  <si>
    <t>C088</t>
  </si>
  <si>
    <t>C035</t>
  </si>
  <si>
    <t>69</t>
  </si>
  <si>
    <t>C082</t>
  </si>
  <si>
    <t>C010</t>
  </si>
  <si>
    <t>55</t>
  </si>
  <si>
    <t>61</t>
  </si>
  <si>
    <t>63</t>
  </si>
  <si>
    <t>POTTAWATOMIE</t>
  </si>
  <si>
    <t>I010</t>
  </si>
  <si>
    <t>formula</t>
  </si>
  <si>
    <t>adj val /1000</t>
  </si>
  <si>
    <t>net</t>
  </si>
  <si>
    <t>state aid</t>
  </si>
  <si>
    <t>C074</t>
  </si>
  <si>
    <t>64</t>
  </si>
  <si>
    <t>C016</t>
  </si>
  <si>
    <t>I039</t>
  </si>
  <si>
    <t>13</t>
  </si>
  <si>
    <t>25</t>
  </si>
  <si>
    <t>77</t>
  </si>
  <si>
    <t>09</t>
  </si>
  <si>
    <t>C031</t>
  </si>
  <si>
    <t>29</t>
  </si>
  <si>
    <t>I066</t>
  </si>
  <si>
    <t>30</t>
  </si>
  <si>
    <t>17</t>
  </si>
  <si>
    <t>I101</t>
  </si>
  <si>
    <t>I333</t>
  </si>
  <si>
    <t>C008</t>
  </si>
  <si>
    <t>C012</t>
  </si>
  <si>
    <t>59</t>
  </si>
  <si>
    <t>I021</t>
  </si>
  <si>
    <t>C002</t>
  </si>
  <si>
    <t>60</t>
  </si>
  <si>
    <t>C104</t>
  </si>
  <si>
    <t>I055</t>
  </si>
  <si>
    <t>I074</t>
  </si>
  <si>
    <t>36</t>
  </si>
  <si>
    <t>68</t>
  </si>
  <si>
    <t>C036</t>
  </si>
  <si>
    <t>C027</t>
  </si>
  <si>
    <t>01</t>
  </si>
  <si>
    <t>71</t>
  </si>
  <si>
    <t>I045</t>
  </si>
  <si>
    <t>C022</t>
  </si>
  <si>
    <t>C024</t>
  </si>
  <si>
    <t>11</t>
  </si>
  <si>
    <t>C006</t>
  </si>
  <si>
    <t>I099</t>
  </si>
  <si>
    <t>I158</t>
  </si>
  <si>
    <t>I249</t>
  </si>
  <si>
    <t>22</t>
  </si>
  <si>
    <t>C034</t>
  </si>
  <si>
    <t>C044</t>
  </si>
  <si>
    <t>C066</t>
  </si>
  <si>
    <t>73</t>
  </si>
  <si>
    <t>C003</t>
  </si>
  <si>
    <t>I047</t>
  </si>
  <si>
    <t>I085</t>
  </si>
  <si>
    <t>15</t>
  </si>
  <si>
    <t>66</t>
  </si>
  <si>
    <t>I067</t>
  </si>
  <si>
    <t>I091</t>
  </si>
  <si>
    <t>41</t>
  </si>
  <si>
    <t>I103</t>
  </si>
  <si>
    <t>I134</t>
  </si>
  <si>
    <t>I097</t>
  </si>
  <si>
    <t>31</t>
  </si>
  <si>
    <t>C070</t>
  </si>
  <si>
    <t>C162</t>
  </si>
  <si>
    <t>I027</t>
  </si>
  <si>
    <t>I034</t>
  </si>
  <si>
    <t>I065</t>
  </si>
  <si>
    <t>19</t>
  </si>
  <si>
    <t>C068</t>
  </si>
  <si>
    <t>C043</t>
  </si>
  <si>
    <t>33</t>
  </si>
  <si>
    <t>70</t>
  </si>
  <si>
    <t>C080</t>
  </si>
  <si>
    <t>20</t>
  </si>
  <si>
    <t>I060</t>
  </si>
  <si>
    <t>72</t>
  </si>
  <si>
    <t>C030</t>
  </si>
  <si>
    <t>I089</t>
  </si>
  <si>
    <t>23</t>
  </si>
  <si>
    <t>I365</t>
  </si>
  <si>
    <t>74</t>
  </si>
  <si>
    <t>05</t>
  </si>
  <si>
    <t>I002</t>
  </si>
  <si>
    <t>I006</t>
  </si>
  <si>
    <t>I031</t>
  </si>
  <si>
    <t>I041</t>
  </si>
  <si>
    <t>26</t>
  </si>
  <si>
    <t>C037</t>
  </si>
  <si>
    <t>43</t>
  </si>
  <si>
    <t>I013</t>
  </si>
  <si>
    <t>inc2</t>
  </si>
  <si>
    <t>inc3</t>
  </si>
  <si>
    <t>cty name</t>
  </si>
  <si>
    <t>adj val</t>
  </si>
  <si>
    <t>inc1 - inc2</t>
  </si>
  <si>
    <t>47</t>
  </si>
  <si>
    <t>34</t>
  </si>
  <si>
    <t>57</t>
  </si>
  <si>
    <t>C007</t>
  </si>
  <si>
    <t>C009</t>
  </si>
  <si>
    <t>C050</t>
  </si>
  <si>
    <t>C001</t>
  </si>
  <si>
    <t>38</t>
  </si>
  <si>
    <t>C032</t>
  </si>
  <si>
    <t>I004</t>
  </si>
  <si>
    <t>I011</t>
  </si>
  <si>
    <t>I025</t>
  </si>
  <si>
    <t>I123</t>
  </si>
  <si>
    <t>C014</t>
  </si>
  <si>
    <t>C015</t>
  </si>
  <si>
    <t>Total</t>
  </si>
  <si>
    <t>max</t>
  </si>
  <si>
    <t>basic</t>
  </si>
  <si>
    <t>I052</t>
  </si>
  <si>
    <t>I062</t>
  </si>
  <si>
    <t>I050</t>
  </si>
  <si>
    <t>I051</t>
  </si>
  <si>
    <t>06</t>
  </si>
  <si>
    <t>65</t>
  </si>
  <si>
    <t>07</t>
  </si>
  <si>
    <t>I005</t>
  </si>
  <si>
    <t>I040</t>
  </si>
  <si>
    <t>I048</t>
  </si>
  <si>
    <t>I072</t>
  </si>
  <si>
    <t>08</t>
  </si>
  <si>
    <t>I064</t>
  </si>
  <si>
    <t>I086</t>
  </si>
  <si>
    <t>I160</t>
  </si>
  <si>
    <t>I084</t>
  </si>
  <si>
    <t>I092</t>
  </si>
  <si>
    <t>45</t>
  </si>
  <si>
    <t>16</t>
  </si>
  <si>
    <t>67</t>
  </si>
  <si>
    <t>C054</t>
  </si>
  <si>
    <t>18</t>
  </si>
  <si>
    <t>I017</t>
  </si>
  <si>
    <t>I030</t>
  </si>
  <si>
    <t>51</t>
  </si>
  <si>
    <t>E001</t>
  </si>
  <si>
    <t>E002</t>
  </si>
  <si>
    <t>E003</t>
  </si>
  <si>
    <t>E004</t>
  </si>
  <si>
    <t>E005</t>
  </si>
  <si>
    <t>E007</t>
  </si>
  <si>
    <t>E008</t>
  </si>
  <si>
    <t>E009</t>
  </si>
  <si>
    <t>E010</t>
  </si>
  <si>
    <t>E011</t>
  </si>
  <si>
    <t>Co.</t>
  </si>
  <si>
    <t>Dist.</t>
  </si>
  <si>
    <t>District Name</t>
  </si>
  <si>
    <t>High Year</t>
  </si>
  <si>
    <t>X   Factor</t>
  </si>
  <si>
    <t>4-Mill</t>
  </si>
  <si>
    <t>Cty 4 x .75</t>
  </si>
  <si>
    <t>School</t>
  </si>
  <si>
    <t>Land</t>
  </si>
  <si>
    <t>Gross</t>
  </si>
  <si>
    <t>Prod</t>
  </si>
  <si>
    <t>Motor</t>
  </si>
  <si>
    <t>Vehicle</t>
  </si>
  <si>
    <t>REA</t>
  </si>
  <si>
    <t>Tax</t>
  </si>
  <si>
    <t>Chargeables</t>
  </si>
  <si>
    <t>Net</t>
  </si>
  <si>
    <t>Found Aid</t>
  </si>
  <si>
    <t>Transp</t>
  </si>
  <si>
    <t>PerCap</t>
  </si>
  <si>
    <t>Trans</t>
  </si>
  <si>
    <t>ADH</t>
  </si>
  <si>
    <t>Transp.</t>
  </si>
  <si>
    <t>Inc 1 Wght Inc</t>
  </si>
  <si>
    <t xml:space="preserve"> Adm*Factor</t>
  </si>
  <si>
    <t>E012</t>
  </si>
  <si>
    <t xml:space="preserve">Cnty </t>
  </si>
  <si>
    <t>Val. Charg</t>
  </si>
  <si>
    <t>150%</t>
  </si>
  <si>
    <t>E013</t>
  </si>
  <si>
    <t>G001</t>
  </si>
  <si>
    <t xml:space="preserve">ADAIR       </t>
  </si>
  <si>
    <t xml:space="preserve">SKELLY                        </t>
  </si>
  <si>
    <t xml:space="preserve">PEAVINE                       </t>
  </si>
  <si>
    <t xml:space="preserve">MARYETTA                      </t>
  </si>
  <si>
    <t xml:space="preserve">ROCKY MOUNTAIN                </t>
  </si>
  <si>
    <t xml:space="preserve">ZION                          </t>
  </si>
  <si>
    <t xml:space="preserve">DAHLONEGAH                    </t>
  </si>
  <si>
    <t xml:space="preserve">GREASY                        </t>
  </si>
  <si>
    <t xml:space="preserve">WATTS                         </t>
  </si>
  <si>
    <t xml:space="preserve">WESTVILLE                     </t>
  </si>
  <si>
    <t xml:space="preserve">STILWELL                      </t>
  </si>
  <si>
    <t xml:space="preserve">CAVE SPRINGS                  </t>
  </si>
  <si>
    <t xml:space="preserve">ALFALFA     </t>
  </si>
  <si>
    <t xml:space="preserve">BURLINGTON                    </t>
  </si>
  <si>
    <t xml:space="preserve">CHEROKEE                      </t>
  </si>
  <si>
    <t xml:space="preserve">TIMBERLAKE                    </t>
  </si>
  <si>
    <t xml:space="preserve">ATOKA       </t>
  </si>
  <si>
    <t xml:space="preserve">HARMONY                       </t>
  </si>
  <si>
    <t xml:space="preserve">LANE                          </t>
  </si>
  <si>
    <t xml:space="preserve">FARRIS                        </t>
  </si>
  <si>
    <t xml:space="preserve">STRINGTOWN                    </t>
  </si>
  <si>
    <t xml:space="preserve">ATOKA                         </t>
  </si>
  <si>
    <t xml:space="preserve">TUSHKA                        </t>
  </si>
  <si>
    <t xml:space="preserve">CANEY                         </t>
  </si>
  <si>
    <t xml:space="preserve">BEAVER      </t>
  </si>
  <si>
    <t xml:space="preserve">BEAVER                        </t>
  </si>
  <si>
    <t xml:space="preserve">BALKO                         </t>
  </si>
  <si>
    <t xml:space="preserve">FORGAN                        </t>
  </si>
  <si>
    <t xml:space="preserve">TURPIN                        </t>
  </si>
  <si>
    <t xml:space="preserve">BECKHAM     </t>
  </si>
  <si>
    <t xml:space="preserve">MERRITT                       </t>
  </si>
  <si>
    <t xml:space="preserve">ELK CITY                      </t>
  </si>
  <si>
    <t xml:space="preserve">SAYRE                         </t>
  </si>
  <si>
    <t xml:space="preserve">ERICK                         </t>
  </si>
  <si>
    <t xml:space="preserve">BLAINE      </t>
  </si>
  <si>
    <t xml:space="preserve">OKEENE                        </t>
  </si>
  <si>
    <t xml:space="preserve">WATONGA                       </t>
  </si>
  <si>
    <t xml:space="preserve">GEARY                         </t>
  </si>
  <si>
    <t xml:space="preserve">CANTON                        </t>
  </si>
  <si>
    <t xml:space="preserve">BRYAN       </t>
  </si>
  <si>
    <t xml:space="preserve">SILO                          </t>
  </si>
  <si>
    <t xml:space="preserve">ROCK CREEK                    </t>
  </si>
  <si>
    <t xml:space="preserve">ACHILLE                       </t>
  </si>
  <si>
    <t xml:space="preserve">COLBERT                       </t>
  </si>
  <si>
    <t xml:space="preserve">CADDO                         </t>
  </si>
  <si>
    <t xml:space="preserve">BENNINGTON                    </t>
  </si>
  <si>
    <t xml:space="preserve">CALERA                        </t>
  </si>
  <si>
    <t xml:space="preserve">DURANT                        </t>
  </si>
  <si>
    <t xml:space="preserve">CADDO       </t>
  </si>
  <si>
    <t xml:space="preserve">HYDRO-EAKLY                   </t>
  </si>
  <si>
    <t xml:space="preserve">LOOKEBA SICKLES               </t>
  </si>
  <si>
    <t xml:space="preserve">ANADARKO                      </t>
  </si>
  <si>
    <t xml:space="preserve">CARNEGIE                      </t>
  </si>
  <si>
    <t xml:space="preserve">BOONE-APACHE                  </t>
  </si>
  <si>
    <t xml:space="preserve">CYRIL                         </t>
  </si>
  <si>
    <t xml:space="preserve">GRACEMONT                     </t>
  </si>
  <si>
    <t xml:space="preserve">CEMENT                        </t>
  </si>
  <si>
    <t xml:space="preserve">HINTON                        </t>
  </si>
  <si>
    <t xml:space="preserve">FORT COBB-BROXTON             </t>
  </si>
  <si>
    <t xml:space="preserve">BINGER-ONEY                   </t>
  </si>
  <si>
    <t xml:space="preserve">CANADIAN    </t>
  </si>
  <si>
    <t xml:space="preserve">RIVERSIDE                     </t>
  </si>
  <si>
    <t xml:space="preserve">BANNER                        </t>
  </si>
  <si>
    <t xml:space="preserve">DARLINGTON                    </t>
  </si>
  <si>
    <t xml:space="preserve">MAPLE                         </t>
  </si>
  <si>
    <t xml:space="preserve">PIEDMONT                      </t>
  </si>
  <si>
    <t xml:space="preserve">YUKON                         </t>
  </si>
  <si>
    <t xml:space="preserve">EL RENO                       </t>
  </si>
  <si>
    <t xml:space="preserve">UNION CITY                    </t>
  </si>
  <si>
    <t xml:space="preserve">MUSTANG                       </t>
  </si>
  <si>
    <t xml:space="preserve">CALUMET                       </t>
  </si>
  <si>
    <t xml:space="preserve">CARTER      </t>
  </si>
  <si>
    <t xml:space="preserve">ZANEIS                        </t>
  </si>
  <si>
    <t xml:space="preserve">ARDMORE                       </t>
  </si>
  <si>
    <t xml:space="preserve">SPRINGER                      </t>
  </si>
  <si>
    <t xml:space="preserve">PLAINVIEW                     </t>
  </si>
  <si>
    <t xml:space="preserve">LONE GROVE                    </t>
  </si>
  <si>
    <t xml:space="preserve">WILSON                        </t>
  </si>
  <si>
    <t xml:space="preserve">HEALDTON                      </t>
  </si>
  <si>
    <t xml:space="preserve">FOX                           </t>
  </si>
  <si>
    <t xml:space="preserve">DICKSON                       </t>
  </si>
  <si>
    <t xml:space="preserve">CHEROKEE    </t>
  </si>
  <si>
    <t xml:space="preserve">LOWREY                        </t>
  </si>
  <si>
    <t xml:space="preserve">NORWOOD                       </t>
  </si>
  <si>
    <t xml:space="preserve">WOODALL                       </t>
  </si>
  <si>
    <t xml:space="preserve">SHADY GROVE                   </t>
  </si>
  <si>
    <t xml:space="preserve">PEGGS                         </t>
  </si>
  <si>
    <t xml:space="preserve">GRAND VIEW                    </t>
  </si>
  <si>
    <t xml:space="preserve">BRIGGS                        </t>
  </si>
  <si>
    <t xml:space="preserve">TENKILLER                     </t>
  </si>
  <si>
    <t xml:space="preserve">KEYS                          </t>
  </si>
  <si>
    <t xml:space="preserve">HULBERT                       </t>
  </si>
  <si>
    <t xml:space="preserve">TAHLEQUAH                     </t>
  </si>
  <si>
    <t xml:space="preserve">CHOCTAW     </t>
  </si>
  <si>
    <t xml:space="preserve">GRANT                         </t>
  </si>
  <si>
    <t xml:space="preserve">SWINK                         </t>
  </si>
  <si>
    <t xml:space="preserve">BOSWELL                       </t>
  </si>
  <si>
    <t xml:space="preserve">FORT TOWSON                   </t>
  </si>
  <si>
    <t xml:space="preserve">SOPER                         </t>
  </si>
  <si>
    <t xml:space="preserve">HUGO                          </t>
  </si>
  <si>
    <t xml:space="preserve">CIMARRON    </t>
  </si>
  <si>
    <t xml:space="preserve">BOISE CITY                    </t>
  </si>
  <si>
    <t xml:space="preserve">FELT                          </t>
  </si>
  <si>
    <t xml:space="preserve">KEYES                         </t>
  </si>
  <si>
    <t xml:space="preserve">CLEVELAND   </t>
  </si>
  <si>
    <t xml:space="preserve">ROBIN HILL                    </t>
  </si>
  <si>
    <t xml:space="preserve">MOORE                         </t>
  </si>
  <si>
    <t xml:space="preserve">NORMAN                        </t>
  </si>
  <si>
    <t xml:space="preserve">NOBLE                         </t>
  </si>
  <si>
    <t xml:space="preserve">LEXINGTON                     </t>
  </si>
  <si>
    <t xml:space="preserve">LITTLE AXE                    </t>
  </si>
  <si>
    <t xml:space="preserve">COAL        </t>
  </si>
  <si>
    <t xml:space="preserve">COTTONWOOD                    </t>
  </si>
  <si>
    <t xml:space="preserve">COALGATE                      </t>
  </si>
  <si>
    <t xml:space="preserve">TUPELO                        </t>
  </si>
  <si>
    <t xml:space="preserve">COMANCHE    </t>
  </si>
  <si>
    <t xml:space="preserve">FLOWER MOUND                  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</si>
  <si>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</si>
  <si>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</si>
  <si>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</si>
  <si>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</si>
  <si>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</si>
  <si>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 xml:space="preserve">LAWTON                        </t>
  </si>
  <si>
    <t xml:space="preserve">FLETCHER                      </t>
  </si>
  <si>
    <t xml:space="preserve">ELGIN                         </t>
  </si>
  <si>
    <t xml:space="preserve">CHATTANOOGA                   </t>
  </si>
  <si>
    <t xml:space="preserve">COTTON      </t>
  </si>
  <si>
    <t xml:space="preserve">WALTERS                       </t>
  </si>
  <si>
    <t xml:space="preserve">TEMPLE                        </t>
  </si>
  <si>
    <t xml:space="preserve">BIG PASTURE                   </t>
  </si>
  <si>
    <t xml:space="preserve">CRAIG       </t>
  </si>
  <si>
    <t xml:space="preserve">WHITE OAK                     </t>
  </si>
  <si>
    <t xml:space="preserve">KETCHUM                       </t>
  </si>
  <si>
    <t xml:space="preserve">WELCH                         </t>
  </si>
  <si>
    <t xml:space="preserve">BLUEJACKET                    </t>
  </si>
  <si>
    <t xml:space="preserve">VINITA                        </t>
  </si>
  <si>
    <t xml:space="preserve">CREEK       </t>
  </si>
  <si>
    <t xml:space="preserve">MILFAY                        </t>
  </si>
  <si>
    <t xml:space="preserve">LONE STAR                     </t>
  </si>
  <si>
    <t xml:space="preserve">GYPSY                         </t>
  </si>
  <si>
    <t xml:space="preserve">PRETTY WATER                  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</si>
  <si>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</si>
  <si>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</si>
  <si>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</si>
  <si>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</si>
  <si>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</si>
  <si>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</si>
  <si>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</si>
  <si>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</si>
  <si>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</si>
  <si>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</si>
  <si>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</si>
  <si>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</si>
  <si>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</si>
  <si>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</si>
  <si>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</si>
  <si>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 xml:space="preserve">CLINTON                       </t>
  </si>
  <si>
    <t xml:space="preserve">DELAWARE    </t>
  </si>
  <si>
    <t xml:space="preserve">CLEORA                        </t>
  </si>
  <si>
    <t xml:space="preserve">LEACH                         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</si>
  <si>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</si>
  <si>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</si>
  <si>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</si>
  <si>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</si>
  <si>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</si>
  <si>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</si>
  <si>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</si>
  <si>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</si>
  <si>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</si>
  <si>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</si>
  <si>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</si>
  <si>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 xml:space="preserve">ELLIS       </t>
  </si>
  <si>
    <t xml:space="preserve">FARGO                         </t>
  </si>
  <si>
    <t xml:space="preserve">ARNETT                        </t>
  </si>
  <si>
    <t xml:space="preserve">GAGE                          </t>
  </si>
  <si>
    <t xml:space="preserve">SHATTUCK                      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</si>
  <si>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</si>
  <si>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</si>
  <si>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</si>
  <si>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</si>
  <si>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 xml:space="preserve">GARBER                        </t>
  </si>
  <si>
    <t xml:space="preserve">PIONEER-PLEASANT VALE         </t>
  </si>
  <si>
    <t xml:space="preserve">ENID                          </t>
  </si>
  <si>
    <t xml:space="preserve">DRUMMOND                      </t>
  </si>
  <si>
    <t xml:space="preserve">COVINGTON-DOUGLAS             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</si>
  <si>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</si>
  <si>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</si>
  <si>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</si>
  <si>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</si>
  <si>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</si>
  <si>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</si>
  <si>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</si>
  <si>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 xml:space="preserve">WYNNEWOOD                     </t>
  </si>
  <si>
    <t xml:space="preserve">ELMORE CITY-PERNELL           </t>
  </si>
  <si>
    <t xml:space="preserve">GRADY       </t>
  </si>
  <si>
    <t xml:space="preserve">FRIEND                        </t>
  </si>
  <si>
    <t xml:space="preserve">MIDDLEBERG                    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</si>
  <si>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</si>
  <si>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</si>
  <si>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</si>
  <si>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</si>
  <si>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</si>
  <si>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 xml:space="preserve">RUSH SPRINGS                  </t>
  </si>
  <si>
    <t xml:space="preserve">BRIDGE CREEK                  </t>
  </si>
  <si>
    <t xml:space="preserve">TUTTLE                        </t>
  </si>
  <si>
    <t xml:space="preserve">VERDEN                        </t>
  </si>
  <si>
    <t xml:space="preserve">AMBER-POCASSET                </t>
  </si>
  <si>
    <t xml:space="preserve">GRANT       </t>
  </si>
  <si>
    <t xml:space="preserve">WAKITA                        </t>
  </si>
  <si>
    <t xml:space="preserve">MEDFORD                       </t>
  </si>
  <si>
    <t xml:space="preserve">POND CREEK-HUNTER             </t>
  </si>
  <si>
    <t xml:space="preserve">DEER CREEK-LAMONT             </t>
  </si>
  <si>
    <t xml:space="preserve">GREER       </t>
  </si>
  <si>
    <t xml:space="preserve">MANGUM                        </t>
  </si>
  <si>
    <t xml:space="preserve">GRANITE                       </t>
  </si>
  <si>
    <t xml:space="preserve">HARMON      </t>
  </si>
  <si>
    <t xml:space="preserve">HOLLIS                        </t>
  </si>
  <si>
    <t xml:space="preserve">HARPER      </t>
  </si>
  <si>
    <t xml:space="preserve">LAVERNE                       </t>
  </si>
  <si>
    <t xml:space="preserve">BUFFALO                       </t>
  </si>
  <si>
    <t xml:space="preserve">HASKELL     </t>
  </si>
  <si>
    <t xml:space="preserve">WHITEFIELD                    </t>
  </si>
  <si>
    <t xml:space="preserve">KINTA                         </t>
  </si>
  <si>
    <t xml:space="preserve">STIGLER                       </t>
  </si>
  <si>
    <t xml:space="preserve">MCCURTAIN                     </t>
  </si>
  <si>
    <t xml:space="preserve">KEOTA                         </t>
  </si>
  <si>
    <t xml:space="preserve">HUGHES      </t>
  </si>
  <si>
    <t xml:space="preserve">MOSS                          </t>
  </si>
  <si>
    <t xml:space="preserve">WETUMKA                       </t>
  </si>
  <si>
    <t xml:space="preserve">DUSTIN 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</si>
  <si>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</si>
  <si>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</si>
  <si>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</si>
  <si>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 xml:space="preserve">JACKSON     </t>
  </si>
  <si>
    <t xml:space="preserve">NAVAJO                        </t>
  </si>
  <si>
    <t xml:space="preserve">DUKE                          </t>
  </si>
  <si>
    <t xml:space="preserve">ALTUS                         </t>
  </si>
  <si>
    <t xml:space="preserve">ELDORADO                      </t>
  </si>
  <si>
    <t xml:space="preserve">OLUSTEE                       </t>
  </si>
  <si>
    <t xml:space="preserve">BLAIR                         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</si>
  <si>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</si>
  <si>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</si>
  <si>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</si>
  <si>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</si>
  <si>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 xml:space="preserve">WAURIKA                       </t>
  </si>
  <si>
    <t xml:space="preserve">JOHNSTON    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</si>
  <si>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</si>
  <si>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</si>
  <si>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</si>
  <si>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</si>
  <si>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</si>
  <si>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</si>
  <si>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</si>
  <si>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 xml:space="preserve">KAY         </t>
  </si>
  <si>
    <t xml:space="preserve">PECKHAM                       </t>
  </si>
  <si>
    <t xml:space="preserve">KILDARE                       </t>
  </si>
  <si>
    <t xml:space="preserve">BRAMAN                        </t>
  </si>
  <si>
    <t xml:space="preserve">NEWKIRK                       </t>
  </si>
  <si>
    <t xml:space="preserve">BLACKWELL                     </t>
  </si>
  <si>
    <t xml:space="preserve">PONCA CITY                    </t>
  </si>
  <si>
    <t xml:space="preserve">TONKAWA                       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</si>
  <si>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</si>
  <si>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</si>
  <si>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</si>
  <si>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</si>
  <si>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</si>
  <si>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 xml:space="preserve">CASHION                       </t>
  </si>
  <si>
    <t xml:space="preserve">OKARCHE                       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</si>
  <si>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</si>
  <si>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</si>
  <si>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</si>
  <si>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</si>
  <si>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</si>
  <si>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</si>
  <si>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</si>
  <si>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</si>
  <si>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</si>
  <si>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</si>
  <si>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 xml:space="preserve">LE FLORE    </t>
  </si>
  <si>
    <t xml:space="preserve">SHADY POINT                   </t>
  </si>
  <si>
    <t xml:space="preserve">MONROE                        </t>
  </si>
  <si>
    <t xml:space="preserve">HODGEN                        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</si>
  <si>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</si>
  <si>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</si>
  <si>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</si>
  <si>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</si>
  <si>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</si>
  <si>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</si>
  <si>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</si>
  <si>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</si>
  <si>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</si>
  <si>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 xml:space="preserve">WISTER                        </t>
  </si>
  <si>
    <t xml:space="preserve">TALIHINA                      </t>
  </si>
  <si>
    <t xml:space="preserve">WHITESBORO                    </t>
  </si>
  <si>
    <t xml:space="preserve">HOWE                          </t>
  </si>
  <si>
    <t xml:space="preserve">ARKOMA                        </t>
  </si>
  <si>
    <t xml:space="preserve">LINCOLN     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</si>
  <si>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</si>
  <si>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</si>
  <si>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</si>
  <si>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</si>
  <si>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</si>
  <si>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</si>
  <si>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 xml:space="preserve">PRAGUE                        </t>
  </si>
  <si>
    <t xml:space="preserve">CARNEY                        </t>
  </si>
  <si>
    <t xml:space="preserve">AGRA                          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</si>
  <si>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</si>
  <si>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</si>
  <si>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</si>
  <si>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</si>
  <si>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</si>
  <si>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</si>
  <si>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</si>
  <si>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</si>
  <si>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</si>
  <si>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</si>
  <si>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 xml:space="preserve">MAJOR       </t>
  </si>
  <si>
    <t xml:space="preserve">RINGWOOD                      </t>
  </si>
  <si>
    <t xml:space="preserve">ALINE-CLEO                    </t>
  </si>
  <si>
    <t xml:space="preserve">FAIRVIEW                      </t>
  </si>
  <si>
    <t xml:space="preserve">CIMARRON                      </t>
  </si>
  <si>
    <t xml:space="preserve">MARSHALL    </t>
  </si>
  <si>
    <t xml:space="preserve">MADILL                        </t>
  </si>
  <si>
    <t xml:space="preserve">KINGSTON                      </t>
  </si>
  <si>
    <t xml:space="preserve">MAYES       </t>
  </si>
  <si>
    <t xml:space="preserve">SPAVINAW                      </t>
  </si>
  <si>
    <t xml:space="preserve">WICKLIFFE                     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</si>
  <si>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</si>
  <si>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</si>
  <si>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</si>
  <si>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</si>
  <si>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</si>
  <si>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</si>
  <si>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 xml:space="preserve">MCCLAIN     </t>
  </si>
  <si>
    <t xml:space="preserve">BYARS                    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</si>
  <si>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</si>
  <si>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</si>
  <si>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</si>
  <si>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</si>
  <si>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</si>
  <si>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</si>
  <si>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 xml:space="preserve">MCCURTAIN   </t>
  </si>
  <si>
    <t xml:space="preserve">FOREST GROVE                  </t>
  </si>
  <si>
    <t xml:space="preserve">LUKFATA                       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</si>
  <si>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</si>
  <si>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</si>
  <si>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</si>
  <si>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</si>
  <si>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</si>
  <si>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</si>
  <si>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</si>
  <si>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</si>
  <si>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</si>
  <si>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</si>
  <si>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</si>
  <si>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</si>
  <si>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</si>
  <si>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</si>
  <si>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</si>
  <si>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</si>
  <si>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</si>
  <si>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</si>
  <si>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 xml:space="preserve">MURRAY      </t>
  </si>
  <si>
    <t xml:space="preserve">SULPHUR                       </t>
  </si>
  <si>
    <t xml:space="preserve">DAVIS                         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</si>
  <si>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</si>
  <si>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</si>
  <si>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</si>
  <si>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</si>
  <si>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BOYNTON-MOTON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</si>
  <si>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</si>
  <si>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</si>
  <si>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</si>
  <si>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</si>
  <si>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</si>
  <si>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</si>
  <si>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 xml:space="preserve">PORUM                         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</si>
  <si>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</si>
  <si>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</si>
  <si>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</si>
  <si>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</si>
  <si>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</si>
  <si>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</si>
  <si>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</si>
  <si>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</si>
  <si>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</si>
  <si>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</si>
  <si>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</si>
  <si>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</si>
  <si>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</si>
  <si>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</si>
  <si>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</si>
  <si>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                        </t>
  </si>
  <si>
    <t xml:space="preserve">OKLAHOMA    </t>
  </si>
  <si>
    <t xml:space="preserve">OAKDALE                       </t>
  </si>
  <si>
    <t xml:space="preserve">CRUTCHO                       </t>
  </si>
  <si>
    <t xml:space="preserve">OKC CHARTER: INDEPENDENCE MS  </t>
  </si>
  <si>
    <t xml:space="preserve">OKC CHARTER: SEEWORTH ACADEMY </t>
  </si>
  <si>
    <t xml:space="preserve">OKC CHARTER: WESTERN VILLAGE  </t>
  </si>
  <si>
    <t xml:space="preserve">OKC CHARTER: ASTEC CHARTERS   </t>
  </si>
  <si>
    <t>OKC CHARTER: DOVE SCIENCE ACAD</t>
  </si>
  <si>
    <t>OKC CHARTER: SANTA FE SOUTH HS</t>
  </si>
  <si>
    <t xml:space="preserve">OKC CHARTER: HARDING CHARTER  </t>
  </si>
  <si>
    <t xml:space="preserve">OKC CHARTER: MARCUS GARVEY    </t>
  </si>
  <si>
    <t>OKC CHARTER: HARDING FINE ARTS</t>
  </si>
  <si>
    <t>OKC CHARTER: SANTA FE SOUTH JR</t>
  </si>
  <si>
    <t xml:space="preserve">OKC CHARTER: KIPP REACH COLL. </t>
  </si>
  <si>
    <t xml:space="preserve">OKC CHARTER: DOVE SCIENCE ES  </t>
  </si>
  <si>
    <t>SANTA FE SOUTH ELEM. CHARTER</t>
  </si>
  <si>
    <t xml:space="preserve">PUTNAM CITY                   </t>
  </si>
  <si>
    <t xml:space="preserve">LUTHER                        </t>
  </si>
  <si>
    <t xml:space="preserve">CHOCTAW/NICOMA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</si>
  <si>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</si>
  <si>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</si>
  <si>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</si>
  <si>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</si>
  <si>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</si>
  <si>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 xml:space="preserve">WESTERN HEIGHTS               </t>
  </si>
  <si>
    <t xml:space="preserve">MIDWEST CITY-DEL CITY         </t>
  </si>
  <si>
    <t xml:space="preserve">CROOKED OAK                   </t>
  </si>
  <si>
    <t xml:space="preserve">BETHANY                       </t>
  </si>
  <si>
    <t xml:space="preserve">OKLAHOMA CITY                 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</si>
  <si>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</si>
  <si>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</si>
  <si>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</si>
  <si>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</si>
  <si>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</si>
  <si>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</si>
  <si>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</si>
  <si>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</si>
  <si>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</si>
  <si>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</si>
  <si>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</si>
  <si>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</si>
  <si>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</si>
  <si>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 xml:space="preserve">ANDERSON                      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</si>
  <si>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</si>
  <si>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</si>
  <si>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</si>
  <si>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</si>
  <si>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</si>
  <si>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</si>
  <si>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 xml:space="preserve">PRUE                          </t>
  </si>
  <si>
    <t xml:space="preserve">WOODLAND                      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</si>
  <si>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</si>
  <si>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</si>
  <si>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</si>
  <si>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</si>
  <si>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</si>
  <si>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</si>
  <si>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</si>
  <si>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</si>
  <si>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 xml:space="preserve">PAWNEE      </t>
  </si>
  <si>
    <t xml:space="preserve">JENNINGS                      </t>
  </si>
  <si>
    <t xml:space="preserve">PAWNEE                        </t>
  </si>
  <si>
    <t xml:space="preserve">CLEVELAND                     </t>
  </si>
  <si>
    <t xml:space="preserve">PAYNE       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</si>
  <si>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</si>
  <si>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</si>
  <si>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</si>
  <si>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</si>
  <si>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</si>
  <si>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</si>
  <si>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</si>
  <si>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 xml:space="preserve">PITTSBURG   </t>
  </si>
  <si>
    <t xml:space="preserve">KREBS                         </t>
  </si>
  <si>
    <t xml:space="preserve">FRINK-CHAMBERS                </t>
  </si>
  <si>
    <t xml:space="preserve">TANNEHILL                     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</si>
  <si>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</si>
  <si>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</si>
  <si>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</si>
  <si>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</si>
  <si>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</si>
  <si>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</si>
  <si>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</si>
  <si>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 xml:space="preserve">CROWDER                       </t>
  </si>
  <si>
    <t xml:space="preserve">SAVANNA                       </t>
  </si>
  <si>
    <t xml:space="preserve">PITTSBURG                     </t>
  </si>
  <si>
    <t xml:space="preserve">MCALESTER                     </t>
  </si>
  <si>
    <t xml:space="preserve">PONTOTOC    </t>
  </si>
  <si>
    <t xml:space="preserve">PICKETT-CENTER            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</si>
  <si>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</si>
  <si>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</si>
  <si>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</si>
  <si>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</si>
  <si>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 xml:space="preserve">LATTA                         </t>
  </si>
  <si>
    <t xml:space="preserve">STONEWALL                     </t>
  </si>
  <si>
    <t xml:space="preserve">ROFF                          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</si>
  <si>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</si>
  <si>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</si>
  <si>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</si>
  <si>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</si>
  <si>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</si>
  <si>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</si>
  <si>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</si>
  <si>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</si>
  <si>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</si>
  <si>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</si>
  <si>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 xml:space="preserve">ASHER                         </t>
  </si>
  <si>
    <t xml:space="preserve">WANETTE                       </t>
  </si>
  <si>
    <t xml:space="preserve">MAUD                          </t>
  </si>
  <si>
    <t xml:space="preserve">PUSHMATAHA  </t>
  </si>
  <si>
    <t xml:space="preserve">ALBION                        </t>
  </si>
  <si>
    <t xml:space="preserve">TUSKAHOMA                     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</si>
  <si>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</si>
  <si>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</si>
  <si>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</si>
  <si>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</si>
  <si>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</si>
  <si>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</si>
  <si>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</si>
  <si>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</si>
  <si>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</si>
  <si>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</si>
  <si>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</si>
  <si>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</si>
  <si>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</si>
  <si>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</si>
  <si>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</si>
  <si>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</si>
  <si>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</si>
  <si>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</si>
  <si>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</si>
  <si>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</si>
  <si>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</si>
  <si>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 xml:space="preserve">SEMINOLE    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</si>
  <si>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</si>
  <si>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</si>
  <si>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</si>
  <si>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</si>
  <si>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</si>
  <si>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</si>
  <si>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</si>
  <si>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</si>
  <si>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</si>
  <si>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</si>
  <si>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 xml:space="preserve">SEQUOYAH    </t>
  </si>
  <si>
    <t xml:space="preserve">LIBERTY                       </t>
  </si>
  <si>
    <t xml:space="preserve">MARBLE CITY                   </t>
  </si>
  <si>
    <t xml:space="preserve">BRUSHY                        </t>
  </si>
  <si>
    <t xml:space="preserve">BELFONTE                      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</si>
  <si>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</si>
  <si>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</si>
  <si>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</si>
  <si>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</si>
  <si>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</si>
  <si>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</si>
  <si>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</si>
  <si>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</si>
  <si>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 xml:space="preserve">STEPHENS    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</si>
  <si>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</si>
  <si>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</si>
  <si>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</si>
  <si>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</si>
  <si>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</si>
  <si>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</si>
  <si>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</si>
  <si>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</si>
  <si>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 xml:space="preserve">TEXAS       </t>
  </si>
  <si>
    <t xml:space="preserve">OPTIMA                        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</si>
  <si>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</si>
  <si>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</si>
  <si>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</si>
  <si>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</si>
  <si>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</si>
  <si>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</si>
  <si>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 xml:space="preserve">GOODWELL                      </t>
  </si>
  <si>
    <t xml:space="preserve">TEXHOMA                       </t>
  </si>
  <si>
    <t xml:space="preserve">TILLMAN     </t>
  </si>
  <si>
    <t xml:space="preserve">TIPTON                        </t>
  </si>
  <si>
    <t xml:space="preserve">DAVIDSON                      </t>
  </si>
  <si>
    <t xml:space="preserve">FREDERICK                     </t>
  </si>
  <si>
    <t xml:space="preserve">GRANDFIELD                    </t>
  </si>
  <si>
    <t xml:space="preserve">TULSA       </t>
  </si>
  <si>
    <t xml:space="preserve">KEYSTONE                      </t>
  </si>
  <si>
    <t>TULSA CHARTER: DOVE SCI. ACAD.</t>
  </si>
  <si>
    <t xml:space="preserve">TULSA CHARTER: SCHL ARTS/SCI. </t>
  </si>
  <si>
    <t xml:space="preserve">DEBORAH BROWN (CHARTER)      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</si>
  <si>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</si>
  <si>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</si>
  <si>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</si>
  <si>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</si>
  <si>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</si>
  <si>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</si>
  <si>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</si>
  <si>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</si>
  <si>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</si>
  <si>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</si>
  <si>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</si>
  <si>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</si>
  <si>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</si>
  <si>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</si>
  <si>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</si>
  <si>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</si>
  <si>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 xml:space="preserve">PORTER CONSOLIDATED           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</si>
  <si>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</si>
  <si>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</si>
  <si>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</si>
  <si>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</si>
  <si>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</si>
  <si>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</si>
  <si>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</si>
  <si>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</si>
  <si>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</si>
  <si>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 xml:space="preserve">CORDELL                       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</si>
  <si>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</si>
  <si>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</si>
  <si>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</si>
  <si>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</si>
  <si>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</si>
  <si>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</si>
  <si>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</si>
  <si>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</si>
  <si>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</si>
  <si>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G002</t>
  </si>
  <si>
    <t xml:space="preserve">DISCOVERY SCHL OF TULSA (CHARTER)       </t>
  </si>
  <si>
    <t>(529 Districts &amp; 17 Charters)</t>
  </si>
  <si>
    <t>Sal.Inc. Mills</t>
  </si>
  <si>
    <t>No Found</t>
  </si>
  <si>
    <t>No Incent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</si>
</sst>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#,##0.0000"/>
    <numFmt numFmtId="168" formatCode="&quot;$&quot;#,##0.00"/>
  </numFmts>
  <fonts count="13">
    <font>
      <sz val="10"/>
      <name val="Geneva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10"/>
      <color theme="1"/>
      <name val="Times"/>
      <family val="2"/>
    </font>
    <font>
      <sz val="9"/>
      <name val="Times"/>
      <family val="1"/>
    </font>
    <font>
      <b/>
      <sz val="9"/>
      <name val="Times"/>
      <family val="1"/>
    </font>
    <font>
      <sz val="9"/>
      <name val="Geneva"/>
    </font>
    <font>
      <sz val="10"/>
      <name val="Times"/>
      <family val="1"/>
    </font>
    <font>
      <sz val="9"/>
      <color rgb="FFC00000"/>
      <name val="Times"/>
      <family val="1"/>
    </font>
    <font>
      <sz val="8"/>
      <name val="Times"/>
      <family val="1"/>
    </font>
    <font>
      <sz val="8"/>
      <name val="Genev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3" fillId="0" borderId="0"/>
  </cellStyleXfs>
  <cellXfs count="59">
    <xf numFmtId="0" fontId="0" fillId="0" borderId="0" xfId="0"/>
    <xf numFmtId="3" fontId="7" fillId="0" borderId="0" xfId="0" applyNumberFormat="1" applyFont="1" applyFill="1" applyBorder="1"/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3" fontId="6" fillId="0" borderId="0" xfId="0" applyNumberFormat="1" applyFont="1" applyFill="1" applyProtection="1">
      <protection locked="0"/>
    </xf>
    <xf numFmtId="4" fontId="6" fillId="0" borderId="0" xfId="0" applyNumberFormat="1" applyFont="1" applyFill="1"/>
    <xf numFmtId="3" fontId="6" fillId="0" borderId="0" xfId="0" applyNumberFormat="1" applyFont="1" applyFill="1"/>
    <xf numFmtId="4" fontId="6" fillId="0" borderId="0" xfId="0" applyNumberFormat="1" applyFont="1" applyFill="1" applyProtection="1">
      <protection locked="0"/>
    </xf>
    <xf numFmtId="4" fontId="6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 applyProtection="1">
      <alignment vertical="center"/>
      <protection locked="0"/>
    </xf>
    <xf numFmtId="3" fontId="6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vertical="center"/>
    </xf>
    <xf numFmtId="0" fontId="6" fillId="0" borderId="0" xfId="0" applyFont="1" applyFill="1"/>
    <xf numFmtId="4" fontId="6" fillId="0" borderId="0" xfId="0" applyNumberFormat="1" applyFont="1" applyFill="1" applyBorder="1" applyAlignment="1" applyProtection="1">
      <alignment vertical="center"/>
    </xf>
    <xf numFmtId="4" fontId="6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Protection="1">
      <protection locked="0"/>
    </xf>
    <xf numFmtId="164" fontId="6" fillId="0" borderId="0" xfId="0" applyNumberFormat="1" applyFont="1" applyFill="1"/>
    <xf numFmtId="0" fontId="6" fillId="0" borderId="0" xfId="0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3" fontId="4" fillId="0" borderId="0" xfId="5" applyNumberFormat="1" applyFill="1"/>
    <xf numFmtId="37" fontId="7" fillId="0" borderId="0" xfId="0" applyNumberFormat="1" applyFont="1" applyFill="1" applyBorder="1" applyAlignment="1" applyProtection="1">
      <alignment vertical="center"/>
    </xf>
    <xf numFmtId="0" fontId="5" fillId="0" borderId="0" xfId="1" applyFill="1"/>
    <xf numFmtId="39" fontId="4" fillId="0" borderId="0" xfId="6" applyNumberFormat="1" applyFill="1"/>
    <xf numFmtId="3" fontId="4" fillId="0" borderId="0" xfId="3" applyNumberFormat="1" applyFill="1"/>
    <xf numFmtId="3" fontId="4" fillId="0" borderId="0" xfId="4" applyNumberFormat="1" applyFill="1"/>
    <xf numFmtId="3" fontId="3" fillId="0" borderId="0" xfId="9" applyNumberFormat="1" applyFill="1"/>
    <xf numFmtId="37" fontId="4" fillId="0" borderId="0" xfId="2" applyNumberFormat="1" applyFill="1"/>
    <xf numFmtId="3" fontId="2" fillId="0" borderId="0" xfId="5" applyNumberFormat="1" applyFont="1" applyFill="1" applyBorder="1"/>
    <xf numFmtId="3" fontId="4" fillId="0" borderId="0" xfId="5" applyNumberFormat="1" applyFill="1" applyBorder="1"/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0" fillId="0" borderId="0" xfId="0" applyFill="1"/>
    <xf numFmtId="3" fontId="6" fillId="0" borderId="0" xfId="0" quotePrefix="1" applyNumberFormat="1" applyFont="1" applyFill="1" applyAlignment="1">
      <alignment horizontal="center"/>
    </xf>
    <xf numFmtId="3" fontId="4" fillId="0" borderId="1" xfId="5" applyNumberFormat="1" applyFill="1" applyBorder="1"/>
    <xf numFmtId="43" fontId="4" fillId="0" borderId="0" xfId="6" applyNumberFormat="1" applyFill="1"/>
    <xf numFmtId="41" fontId="4" fillId="0" borderId="0" xfId="2" applyNumberFormat="1" applyFill="1"/>
    <xf numFmtId="0" fontId="5" fillId="0" borderId="0" xfId="1" applyFont="1" applyFill="1"/>
    <xf numFmtId="0" fontId="5" fillId="0" borderId="0" xfId="1" applyFill="1" applyAlignment="1">
      <alignment vertical="center"/>
    </xf>
    <xf numFmtId="3" fontId="1" fillId="0" borderId="0" xfId="5" applyNumberFormat="1" applyFont="1" applyFill="1"/>
    <xf numFmtId="0" fontId="9" fillId="0" borderId="0" xfId="0" applyFont="1" applyFill="1"/>
    <xf numFmtId="4" fontId="9" fillId="0" borderId="0" xfId="8" applyNumberFormat="1" applyFont="1" applyFill="1" applyBorder="1" applyAlignment="1"/>
    <xf numFmtId="41" fontId="9" fillId="0" borderId="0" xfId="8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164" fontId="6" fillId="0" borderId="0" xfId="0" applyNumberFormat="1" applyFont="1" applyFill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4" fontId="6" fillId="0" borderId="0" xfId="0" applyNumberFormat="1" applyFont="1" applyFill="1" applyAlignment="1">
      <alignment horizontal="center" vertical="center" textRotation="90"/>
    </xf>
    <xf numFmtId="0" fontId="11" fillId="0" borderId="0" xfId="0" applyFont="1" applyFill="1" applyBorder="1" applyAlignment="1">
      <alignment horizontal="center" textRotation="90" wrapText="1"/>
    </xf>
    <xf numFmtId="0" fontId="12" fillId="0" borderId="0" xfId="0" applyFont="1" applyBorder="1" applyAlignment="1">
      <alignment horizontal="center" textRotation="90" wrapText="1"/>
    </xf>
    <xf numFmtId="0" fontId="11" fillId="0" borderId="0" xfId="0" applyFont="1" applyFill="1" applyAlignment="1">
      <alignment horizontal="center" textRotation="90" wrapText="1"/>
    </xf>
    <xf numFmtId="0" fontId="12" fillId="0" borderId="0" xfId="0" applyFont="1" applyAlignment="1">
      <alignment horizontal="center" textRotation="90" wrapText="1"/>
    </xf>
    <xf numFmtId="3" fontId="6" fillId="0" borderId="0" xfId="0" quotePrefix="1" applyNumberFormat="1" applyFont="1" applyFill="1" applyAlignment="1">
      <alignment horizontal="center" vertical="center" textRotation="90" wrapText="1"/>
    </xf>
    <xf numFmtId="0" fontId="8" fillId="0" borderId="0" xfId="0" applyFont="1" applyFill="1" applyAlignment="1">
      <alignment vertical="center" textRotation="90" wrapText="1"/>
    </xf>
    <xf numFmtId="168" fontId="10" fillId="0" borderId="0" xfId="0" applyNumberFormat="1" applyFont="1" applyFill="1" applyAlignment="1">
      <alignment horizontal="center"/>
    </xf>
  </cellXfs>
  <cellStyles count="10">
    <cellStyle name="Normal" xfId="0" builtinId="0"/>
    <cellStyle name="Normal 2" xfId="1"/>
    <cellStyle name="Normal 3" xfId="9"/>
    <cellStyle name="Normal 4" xfId="2"/>
    <cellStyle name="Normal 5" xfId="3"/>
    <cellStyle name="Normal 6" xfId="4"/>
    <cellStyle name="Normal 7" xfId="5"/>
    <cellStyle name="Normal 8" xfId="6"/>
    <cellStyle name="Normal 9" xfId="7"/>
    <cellStyle name="Normal_02I093 Timberlake TP/TR/Ca copy" xfId="8"/>
  </cellStyles>
  <dxfs count="0"/>
  <tableStyles count="0" defaultTableStyle="TableStyleMedium9" defaultPivotStyle="PivotStyleLight16"/>
  <colors>
    <mruColors>
      <color rgb="FF3131F7"/>
      <color rgb="FF008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m%20Ivester/My%20Documents/Calculation%20Sheets/FY10%20Calc.%20Sheets/13.%20Factor%20Change%20Adj.%20Calc%20051110/77I002%20Mooreland%20Val.%20Adj.%200108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"/>
      <sheetName val="Fmdata"/>
      <sheetName val="Calc woARRA"/>
      <sheetName val="Calc wARRA"/>
      <sheetName val="Val (2)"/>
    </sheetNames>
    <sheetDataSet>
      <sheetData sheetId="0">
        <row r="119">
          <cell r="B119">
            <v>40145424</v>
          </cell>
          <cell r="F119">
            <v>691497.94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6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RowHeight="14.1" customHeight="1"/>
  <cols>
    <col min="1" max="1" width="3.5703125" style="33" customWidth="1"/>
    <col min="2" max="2" width="16.140625" style="12" bestFit="1" customWidth="1"/>
    <col min="3" max="3" width="4.42578125" style="12" bestFit="1" customWidth="1"/>
    <col min="4" max="4" width="25.7109375" style="12" customWidth="1"/>
    <col min="5" max="5" width="10.28515625" style="5" customWidth="1"/>
    <col min="6" max="6" width="13.140625" style="5" bestFit="1" customWidth="1"/>
    <col min="7" max="7" width="12.140625" style="5" customWidth="1"/>
    <col min="8" max="8" width="8.7109375" style="6" bestFit="1" customWidth="1"/>
    <col min="9" max="9" width="10.85546875" style="5" bestFit="1" customWidth="1"/>
    <col min="10" max="11" width="8.7109375" style="6" bestFit="1" customWidth="1"/>
    <col min="12" max="12" width="9.5703125" style="6" bestFit="1" customWidth="1"/>
    <col min="13" max="13" width="8.7109375" style="6" bestFit="1" customWidth="1"/>
    <col min="14" max="14" width="11.7109375" style="5" bestFit="1" customWidth="1"/>
    <col min="15" max="15" width="9.5703125" style="6" bestFit="1" customWidth="1"/>
    <col min="16" max="16" width="5.7109375" style="6" bestFit="1" customWidth="1"/>
    <col min="17" max="17" width="7.140625" style="6" bestFit="1" customWidth="1"/>
    <col min="18" max="18" width="8.7109375" style="6" customWidth="1"/>
    <col min="19" max="19" width="12.5703125" style="19" bestFit="1" customWidth="1"/>
    <col min="20" max="20" width="11.7109375" style="6" bestFit="1" customWidth="1"/>
    <col min="21" max="21" width="12.85546875" style="19" customWidth="1"/>
    <col min="22" max="22" width="12.5703125" style="19" customWidth="1"/>
    <col min="23" max="23" width="9.5703125" style="6" customWidth="1"/>
    <col min="24" max="24" width="11.140625" style="6" customWidth="1"/>
    <col min="25" max="25" width="5.7109375" style="6" bestFit="1" customWidth="1"/>
    <col min="26" max="26" width="5.7109375" style="6" customWidth="1"/>
    <col min="27" max="27" width="10.85546875" style="6" customWidth="1"/>
    <col min="28" max="28" width="6.28515625" style="6" customWidth="1"/>
    <col min="29" max="29" width="7" style="5" customWidth="1"/>
    <col min="30" max="30" width="7.140625" style="6" customWidth="1"/>
    <col min="31" max="31" width="10.85546875" style="1" bestFit="1" customWidth="1"/>
    <col min="32" max="32" width="3.85546875" style="12" customWidth="1"/>
    <col min="33" max="33" width="3.7109375" style="12" customWidth="1"/>
    <col min="34" max="34" width="9.140625" style="37"/>
    <col min="35" max="157" width="8.7109375" style="12" customWidth="1"/>
    <col min="158" max="16384" width="9.140625" style="12"/>
  </cols>
  <sheetData>
    <row r="1" spans="1:33" ht="14.1" customHeight="1">
      <c r="B1" s="33"/>
      <c r="C1" s="33"/>
      <c r="D1" s="33"/>
      <c r="E1" s="8" t="s">
        <v>267</v>
      </c>
      <c r="F1" s="8"/>
      <c r="H1" s="10" t="s">
        <v>290</v>
      </c>
      <c r="I1" s="8"/>
      <c r="J1" s="10" t="s">
        <v>271</v>
      </c>
      <c r="K1" s="10" t="s">
        <v>273</v>
      </c>
      <c r="L1" s="10" t="s">
        <v>275</v>
      </c>
      <c r="M1" s="10" t="s">
        <v>277</v>
      </c>
      <c r="N1" s="8" t="s">
        <v>226</v>
      </c>
      <c r="O1" s="10" t="s">
        <v>280</v>
      </c>
      <c r="P1" s="10" t="s">
        <v>282</v>
      </c>
      <c r="Q1" s="10" t="s">
        <v>284</v>
      </c>
      <c r="R1" s="10"/>
      <c r="S1" s="34" t="s">
        <v>287</v>
      </c>
      <c r="T1" s="8"/>
      <c r="U1" s="34" t="s">
        <v>206</v>
      </c>
      <c r="V1" s="34" t="s">
        <v>207</v>
      </c>
      <c r="W1" s="10" t="s">
        <v>912</v>
      </c>
      <c r="X1" s="10" t="s">
        <v>228</v>
      </c>
      <c r="Y1" s="10" t="s">
        <v>227</v>
      </c>
      <c r="Z1" s="10"/>
      <c r="AA1" s="35" t="s">
        <v>228</v>
      </c>
      <c r="AB1" s="56" t="s">
        <v>292</v>
      </c>
      <c r="AC1" s="51" t="s">
        <v>40</v>
      </c>
      <c r="AD1" s="51" t="s">
        <v>41</v>
      </c>
      <c r="AE1" s="36" t="s">
        <v>121</v>
      </c>
      <c r="AF1" s="52" t="s">
        <v>913</v>
      </c>
      <c r="AG1" s="54" t="s">
        <v>914</v>
      </c>
    </row>
    <row r="2" spans="1:33" ht="14.1" customHeight="1">
      <c r="A2" s="33" t="s">
        <v>264</v>
      </c>
      <c r="B2" s="33" t="s">
        <v>208</v>
      </c>
      <c r="C2" s="33" t="s">
        <v>265</v>
      </c>
      <c r="D2" s="33" t="s">
        <v>266</v>
      </c>
      <c r="E2" s="8" t="s">
        <v>0</v>
      </c>
      <c r="F2" s="8" t="s">
        <v>268</v>
      </c>
      <c r="G2" s="8" t="s">
        <v>291</v>
      </c>
      <c r="H2" s="10" t="s">
        <v>269</v>
      </c>
      <c r="I2" s="8" t="s">
        <v>270</v>
      </c>
      <c r="J2" s="10" t="s">
        <v>272</v>
      </c>
      <c r="K2" s="10" t="s">
        <v>274</v>
      </c>
      <c r="L2" s="10" t="s">
        <v>276</v>
      </c>
      <c r="M2" s="10" t="s">
        <v>278</v>
      </c>
      <c r="N2" s="8" t="s">
        <v>279</v>
      </c>
      <c r="O2" s="10" t="s">
        <v>281</v>
      </c>
      <c r="P2" s="10" t="s">
        <v>283</v>
      </c>
      <c r="Q2" s="10" t="s">
        <v>285</v>
      </c>
      <c r="R2" s="10" t="s">
        <v>286</v>
      </c>
      <c r="S2" s="34" t="s">
        <v>288</v>
      </c>
      <c r="T2" s="10" t="s">
        <v>209</v>
      </c>
      <c r="U2" s="34" t="s">
        <v>120</v>
      </c>
      <c r="V2" s="34" t="s">
        <v>210</v>
      </c>
      <c r="W2" s="10">
        <v>20</v>
      </c>
      <c r="X2" s="10" t="s">
        <v>119</v>
      </c>
      <c r="Y2" s="10" t="s">
        <v>39</v>
      </c>
      <c r="Z2" s="10" t="s">
        <v>39</v>
      </c>
      <c r="AA2" s="35" t="s">
        <v>122</v>
      </c>
      <c r="AB2" s="57"/>
      <c r="AC2" s="51"/>
      <c r="AD2" s="51"/>
      <c r="AE2" s="36" t="s">
        <v>122</v>
      </c>
      <c r="AF2" s="53"/>
      <c r="AG2" s="55"/>
    </row>
    <row r="3" spans="1:33" ht="14.1" customHeight="1">
      <c r="B3" s="33"/>
      <c r="C3" s="33"/>
      <c r="D3" s="33"/>
      <c r="E3" s="8"/>
      <c r="F3" s="58">
        <v>1548</v>
      </c>
      <c r="G3" s="8"/>
      <c r="H3" s="38"/>
      <c r="I3" s="8"/>
      <c r="J3" s="10"/>
      <c r="K3" s="10"/>
      <c r="L3" s="10"/>
      <c r="M3" s="10"/>
      <c r="N3" s="8"/>
      <c r="O3" s="10"/>
      <c r="P3" s="10"/>
      <c r="Q3" s="10"/>
      <c r="R3" s="10"/>
      <c r="S3" s="58">
        <v>72.180000000000007</v>
      </c>
      <c r="T3" s="10"/>
      <c r="U3" s="34"/>
      <c r="V3" s="34"/>
      <c r="W3" s="10"/>
      <c r="X3" s="10"/>
      <c r="Y3" s="10"/>
      <c r="Z3" s="10"/>
      <c r="AA3" s="10"/>
      <c r="AB3" s="57"/>
      <c r="AC3" s="51"/>
      <c r="AD3" s="51"/>
      <c r="AE3" s="36"/>
      <c r="AF3" s="53"/>
      <c r="AG3" s="55"/>
    </row>
    <row r="4" spans="1:33" ht="14.1" customHeight="1">
      <c r="A4" s="25" t="s">
        <v>151</v>
      </c>
      <c r="B4" s="25" t="s">
        <v>295</v>
      </c>
      <c r="C4" s="25" t="s">
        <v>217</v>
      </c>
      <c r="D4" s="25" t="s">
        <v>296</v>
      </c>
      <c r="E4" s="7">
        <v>161.63999999999999</v>
      </c>
      <c r="F4" s="5">
        <f>SUM(E4*$F$3)</f>
        <v>250218.71999999997</v>
      </c>
      <c r="G4" s="26">
        <v>54940.71</v>
      </c>
      <c r="H4" s="27">
        <v>6011</v>
      </c>
      <c r="I4" s="5">
        <f t="shared" ref="I4:I66" si="0">ROUND(H4*0.75,2)</f>
        <v>4508.25</v>
      </c>
      <c r="J4" s="28">
        <v>8508</v>
      </c>
      <c r="K4" s="28">
        <v>0</v>
      </c>
      <c r="L4" s="28">
        <v>0</v>
      </c>
      <c r="M4" s="28">
        <v>43128</v>
      </c>
      <c r="N4" s="5">
        <f t="shared" ref="N4:N67" si="1">SUM(G4+I4+J4+K4+L4+M4)</f>
        <v>111084.95999999999</v>
      </c>
      <c r="O4" s="6">
        <f t="shared" ref="O4:O67" si="2">IF(F4&gt;N4,ROUND(SUM(F4-N4),0),0)</f>
        <v>139134</v>
      </c>
      <c r="P4" s="29">
        <v>92</v>
      </c>
      <c r="Q4" s="29">
        <v>66</v>
      </c>
      <c r="R4" s="6">
        <f t="shared" ref="R4:R66" si="3">ROUND(SUM(P4*Q4*1.39),0)</f>
        <v>8440</v>
      </c>
      <c r="S4" s="19">
        <f>ROUND(SUM(E4*$S$3),4)</f>
        <v>11667.1752</v>
      </c>
      <c r="T4" s="30">
        <v>3662714</v>
      </c>
      <c r="U4" s="19">
        <f t="shared" ref="U4:U66" si="4">ROUND(T4/1000,4)</f>
        <v>3662.7139999999999</v>
      </c>
      <c r="V4" s="19">
        <f t="shared" ref="V4:V66" si="5">IF(S4-U4&lt;0,0,S4-U4)</f>
        <v>8004.4611999999997</v>
      </c>
      <c r="W4" s="6">
        <f t="shared" ref="W4:W67" si="6">IF(V4&gt;0,ROUND(SUM(V4*$W$2),0),0)</f>
        <v>160089</v>
      </c>
      <c r="X4" s="6">
        <f t="shared" ref="X4:X67" si="7">SUM(O4+R4+W4)</f>
        <v>307663</v>
      </c>
      <c r="Y4" s="4">
        <v>0</v>
      </c>
      <c r="Z4" s="18">
        <v>0</v>
      </c>
      <c r="AA4" s="6">
        <f t="shared" ref="AA4:AA67" si="8">ROUND(X4+Z4,0)</f>
        <v>307663</v>
      </c>
      <c r="AB4" s="4"/>
      <c r="AC4" s="23">
        <v>0</v>
      </c>
      <c r="AD4" s="23">
        <v>0</v>
      </c>
      <c r="AE4" s="1">
        <f>SUM(AA4-AB4+AC4-AD4)</f>
        <v>307663</v>
      </c>
      <c r="AF4" s="12" t="str">
        <f t="shared" ref="AF4:AF67" si="9">IF(O4&gt;0," ",1)</f>
        <v xml:space="preserve"> </v>
      </c>
      <c r="AG4" s="12" t="str">
        <f t="shared" ref="AG4:AG67" si="10">IF(W4&gt;0," ",1)</f>
        <v xml:space="preserve"> </v>
      </c>
    </row>
    <row r="5" spans="1:33" ht="14.1" customHeight="1">
      <c r="A5" s="25" t="s">
        <v>151</v>
      </c>
      <c r="B5" s="25" t="s">
        <v>295</v>
      </c>
      <c r="C5" s="25" t="s">
        <v>46</v>
      </c>
      <c r="D5" s="25" t="s">
        <v>297</v>
      </c>
      <c r="E5" s="7">
        <v>355.5</v>
      </c>
      <c r="F5" s="5">
        <f t="shared" ref="F5:F68" si="11">SUM(E5*$F$3)</f>
        <v>550314</v>
      </c>
      <c r="G5" s="26">
        <v>38704.949999999997</v>
      </c>
      <c r="H5" s="27">
        <v>11164</v>
      </c>
      <c r="I5" s="5">
        <f t="shared" si="0"/>
        <v>8373</v>
      </c>
      <c r="J5" s="28">
        <v>19238</v>
      </c>
      <c r="K5" s="28">
        <v>0</v>
      </c>
      <c r="L5" s="28">
        <v>0</v>
      </c>
      <c r="M5" s="28">
        <v>26784</v>
      </c>
      <c r="N5" s="5">
        <f t="shared" si="1"/>
        <v>93099.95</v>
      </c>
      <c r="O5" s="6">
        <f t="shared" si="2"/>
        <v>457214</v>
      </c>
      <c r="P5" s="29">
        <v>53</v>
      </c>
      <c r="Q5" s="29">
        <v>177</v>
      </c>
      <c r="R5" s="6">
        <f t="shared" si="3"/>
        <v>13040</v>
      </c>
      <c r="S5" s="19">
        <f t="shared" ref="S5:S68" si="12">ROUND(SUM(E5*$S$3),4)</f>
        <v>25659.99</v>
      </c>
      <c r="T5" s="30">
        <v>2580330</v>
      </c>
      <c r="U5" s="19">
        <f t="shared" si="4"/>
        <v>2580.33</v>
      </c>
      <c r="V5" s="19">
        <f t="shared" si="5"/>
        <v>23079.660000000003</v>
      </c>
      <c r="W5" s="6">
        <f t="shared" si="6"/>
        <v>461593</v>
      </c>
      <c r="X5" s="6">
        <f t="shared" si="7"/>
        <v>931847</v>
      </c>
      <c r="Y5" s="4">
        <v>0</v>
      </c>
      <c r="Z5" s="18">
        <v>0</v>
      </c>
      <c r="AA5" s="6">
        <f t="shared" si="8"/>
        <v>931847</v>
      </c>
      <c r="AB5" s="4"/>
      <c r="AC5" s="23">
        <v>0</v>
      </c>
      <c r="AD5" s="23">
        <v>22045</v>
      </c>
      <c r="AE5" s="1">
        <f t="shared" ref="AE5:AE68" si="13">SUM(AA5-AB5+AC5-AD5)</f>
        <v>909802</v>
      </c>
      <c r="AF5" s="12" t="str">
        <f t="shared" si="9"/>
        <v xml:space="preserve"> </v>
      </c>
      <c r="AG5" s="12" t="str">
        <f t="shared" si="10"/>
        <v xml:space="preserve"> </v>
      </c>
    </row>
    <row r="6" spans="1:33" ht="14.1" customHeight="1">
      <c r="A6" s="25" t="s">
        <v>151</v>
      </c>
      <c r="B6" s="25" t="s">
        <v>295</v>
      </c>
      <c r="C6" s="25" t="s">
        <v>154</v>
      </c>
      <c r="D6" s="25" t="s">
        <v>298</v>
      </c>
      <c r="E6" s="7">
        <v>1028.44</v>
      </c>
      <c r="F6" s="5">
        <f t="shared" si="11"/>
        <v>1592025.12</v>
      </c>
      <c r="G6" s="26">
        <v>46793.61</v>
      </c>
      <c r="H6" s="27">
        <v>38032</v>
      </c>
      <c r="I6" s="5">
        <f t="shared" si="0"/>
        <v>28524</v>
      </c>
      <c r="J6" s="28">
        <v>61126</v>
      </c>
      <c r="K6" s="28">
        <v>0</v>
      </c>
      <c r="L6" s="28">
        <v>0</v>
      </c>
      <c r="M6" s="28">
        <v>26901</v>
      </c>
      <c r="N6" s="5">
        <f t="shared" si="1"/>
        <v>163344.60999999999</v>
      </c>
      <c r="O6" s="6">
        <f t="shared" si="2"/>
        <v>1428681</v>
      </c>
      <c r="P6" s="29">
        <v>46</v>
      </c>
      <c r="Q6" s="29">
        <v>173</v>
      </c>
      <c r="R6" s="6">
        <f t="shared" si="3"/>
        <v>11062</v>
      </c>
      <c r="S6" s="19">
        <f t="shared" si="12"/>
        <v>74232.799199999994</v>
      </c>
      <c r="T6" s="30">
        <v>3119574</v>
      </c>
      <c r="U6" s="19">
        <f t="shared" si="4"/>
        <v>3119.5740000000001</v>
      </c>
      <c r="V6" s="19">
        <f t="shared" si="5"/>
        <v>71113.225200000001</v>
      </c>
      <c r="W6" s="6">
        <f t="shared" si="6"/>
        <v>1422265</v>
      </c>
      <c r="X6" s="6">
        <f t="shared" si="7"/>
        <v>2862008</v>
      </c>
      <c r="Y6" s="4">
        <v>0</v>
      </c>
      <c r="Z6" s="18">
        <v>0</v>
      </c>
      <c r="AA6" s="6">
        <f t="shared" si="8"/>
        <v>2862008</v>
      </c>
      <c r="AB6" s="4"/>
      <c r="AC6" s="23">
        <v>0</v>
      </c>
      <c r="AD6" s="23">
        <v>0</v>
      </c>
      <c r="AE6" s="1">
        <f t="shared" si="13"/>
        <v>2862008</v>
      </c>
      <c r="AF6" s="12" t="str">
        <f t="shared" si="9"/>
        <v xml:space="preserve"> </v>
      </c>
      <c r="AG6" s="12" t="str">
        <f t="shared" si="10"/>
        <v xml:space="preserve"> </v>
      </c>
    </row>
    <row r="7" spans="1:33" ht="14.1" customHeight="1">
      <c r="A7" s="25" t="s">
        <v>151</v>
      </c>
      <c r="B7" s="25" t="s">
        <v>295</v>
      </c>
      <c r="C7" s="25" t="s">
        <v>155</v>
      </c>
      <c r="D7" s="25" t="s">
        <v>299</v>
      </c>
      <c r="E7" s="7">
        <v>340.37</v>
      </c>
      <c r="F7" s="5">
        <f t="shared" si="11"/>
        <v>526892.76</v>
      </c>
      <c r="G7" s="26">
        <v>16583.990000000002</v>
      </c>
      <c r="H7" s="27">
        <v>10671</v>
      </c>
      <c r="I7" s="5">
        <f t="shared" si="0"/>
        <v>8003.25</v>
      </c>
      <c r="J7" s="28">
        <v>17339</v>
      </c>
      <c r="K7" s="28">
        <v>0</v>
      </c>
      <c r="L7" s="28">
        <v>0</v>
      </c>
      <c r="M7" s="28">
        <v>9365</v>
      </c>
      <c r="N7" s="5">
        <f t="shared" si="1"/>
        <v>51291.240000000005</v>
      </c>
      <c r="O7" s="6">
        <f t="shared" si="2"/>
        <v>475602</v>
      </c>
      <c r="P7" s="29">
        <v>44</v>
      </c>
      <c r="Q7" s="29">
        <v>165</v>
      </c>
      <c r="R7" s="6">
        <f t="shared" si="3"/>
        <v>10091</v>
      </c>
      <c r="S7" s="19">
        <f t="shared" si="12"/>
        <v>24567.906599999998</v>
      </c>
      <c r="T7" s="30">
        <v>1105599</v>
      </c>
      <c r="U7" s="19">
        <f t="shared" si="4"/>
        <v>1105.5989999999999</v>
      </c>
      <c r="V7" s="19">
        <f t="shared" si="5"/>
        <v>23462.3076</v>
      </c>
      <c r="W7" s="6">
        <f t="shared" si="6"/>
        <v>469246</v>
      </c>
      <c r="X7" s="6">
        <f t="shared" si="7"/>
        <v>954939</v>
      </c>
      <c r="Y7" s="4">
        <v>0</v>
      </c>
      <c r="Z7" s="18">
        <v>0</v>
      </c>
      <c r="AA7" s="6">
        <f t="shared" si="8"/>
        <v>954939</v>
      </c>
      <c r="AB7" s="4"/>
      <c r="AC7" s="23">
        <v>0</v>
      </c>
      <c r="AD7" s="23">
        <v>0</v>
      </c>
      <c r="AE7" s="1">
        <f t="shared" si="13"/>
        <v>954939</v>
      </c>
      <c r="AF7" s="12" t="str">
        <f t="shared" si="9"/>
        <v xml:space="preserve"> </v>
      </c>
      <c r="AG7" s="12" t="str">
        <f t="shared" si="10"/>
        <v xml:space="preserve"> </v>
      </c>
    </row>
    <row r="8" spans="1:33" ht="14.1" customHeight="1">
      <c r="A8" s="25" t="s">
        <v>151</v>
      </c>
      <c r="B8" s="25" t="s">
        <v>295</v>
      </c>
      <c r="C8" s="25" t="s">
        <v>44</v>
      </c>
      <c r="D8" s="25" t="s">
        <v>300</v>
      </c>
      <c r="E8" s="7">
        <v>568.49</v>
      </c>
      <c r="F8" s="5">
        <f t="shared" si="11"/>
        <v>880022.52</v>
      </c>
      <c r="G8" s="26">
        <v>41730.39</v>
      </c>
      <c r="H8" s="27">
        <v>19813</v>
      </c>
      <c r="I8" s="5">
        <f t="shared" si="0"/>
        <v>14859.75</v>
      </c>
      <c r="J8" s="28">
        <v>31894</v>
      </c>
      <c r="K8" s="28">
        <v>0</v>
      </c>
      <c r="L8" s="28">
        <v>0</v>
      </c>
      <c r="M8" s="28">
        <v>13722</v>
      </c>
      <c r="N8" s="5">
        <f t="shared" si="1"/>
        <v>102206.14</v>
      </c>
      <c r="O8" s="6">
        <f t="shared" si="2"/>
        <v>777816</v>
      </c>
      <c r="P8" s="29">
        <v>33</v>
      </c>
      <c r="Q8" s="29">
        <v>329</v>
      </c>
      <c r="R8" s="6">
        <f t="shared" si="3"/>
        <v>15091</v>
      </c>
      <c r="S8" s="19">
        <f t="shared" si="12"/>
        <v>41033.608200000002</v>
      </c>
      <c r="T8" s="30">
        <v>2782026</v>
      </c>
      <c r="U8" s="19">
        <f t="shared" si="4"/>
        <v>2782.0259999999998</v>
      </c>
      <c r="V8" s="19">
        <f t="shared" si="5"/>
        <v>38251.582200000004</v>
      </c>
      <c r="W8" s="6">
        <f t="shared" si="6"/>
        <v>765032</v>
      </c>
      <c r="X8" s="6">
        <f t="shared" si="7"/>
        <v>1557939</v>
      </c>
      <c r="Y8" s="4">
        <v>0</v>
      </c>
      <c r="Z8" s="18">
        <v>0</v>
      </c>
      <c r="AA8" s="6">
        <f t="shared" si="8"/>
        <v>1557939</v>
      </c>
      <c r="AB8" s="4"/>
      <c r="AC8" s="23">
        <v>0</v>
      </c>
      <c r="AD8" s="23">
        <v>0</v>
      </c>
      <c r="AE8" s="1">
        <f t="shared" si="13"/>
        <v>1557939</v>
      </c>
      <c r="AF8" s="12" t="str">
        <f t="shared" si="9"/>
        <v xml:space="preserve"> </v>
      </c>
      <c r="AG8" s="12" t="str">
        <f t="shared" si="10"/>
        <v xml:space="preserve"> </v>
      </c>
    </row>
    <row r="9" spans="1:33" ht="14.1" customHeight="1">
      <c r="A9" s="25" t="s">
        <v>151</v>
      </c>
      <c r="B9" s="25" t="s">
        <v>295</v>
      </c>
      <c r="C9" s="25" t="s">
        <v>45</v>
      </c>
      <c r="D9" s="25" t="s">
        <v>301</v>
      </c>
      <c r="E9" s="7">
        <v>250.77</v>
      </c>
      <c r="F9" s="5">
        <f t="shared" si="11"/>
        <v>388191.96</v>
      </c>
      <c r="G9" s="26">
        <v>13889.75</v>
      </c>
      <c r="H9" s="27">
        <v>7316</v>
      </c>
      <c r="I9" s="5">
        <f t="shared" si="0"/>
        <v>5487</v>
      </c>
      <c r="J9" s="28">
        <v>12104</v>
      </c>
      <c r="K9" s="28">
        <v>0</v>
      </c>
      <c r="L9" s="28">
        <v>0</v>
      </c>
      <c r="M9" s="28">
        <v>5408</v>
      </c>
      <c r="N9" s="5">
        <f t="shared" si="1"/>
        <v>36888.75</v>
      </c>
      <c r="O9" s="6">
        <f t="shared" si="2"/>
        <v>351303</v>
      </c>
      <c r="P9" s="29">
        <v>37</v>
      </c>
      <c r="Q9" s="29">
        <v>111</v>
      </c>
      <c r="R9" s="6">
        <f t="shared" si="3"/>
        <v>5709</v>
      </c>
      <c r="S9" s="19">
        <f t="shared" si="12"/>
        <v>18100.578600000001</v>
      </c>
      <c r="T9" s="30">
        <v>925983</v>
      </c>
      <c r="U9" s="19">
        <f t="shared" si="4"/>
        <v>925.98299999999995</v>
      </c>
      <c r="V9" s="19">
        <f t="shared" si="5"/>
        <v>17174.595600000001</v>
      </c>
      <c r="W9" s="6">
        <f t="shared" si="6"/>
        <v>343492</v>
      </c>
      <c r="X9" s="6">
        <f t="shared" si="7"/>
        <v>700504</v>
      </c>
      <c r="Y9" s="4">
        <v>0</v>
      </c>
      <c r="Z9" s="18">
        <v>0</v>
      </c>
      <c r="AA9" s="6">
        <f t="shared" si="8"/>
        <v>700504</v>
      </c>
      <c r="AB9" s="4"/>
      <c r="AC9" s="23">
        <v>0</v>
      </c>
      <c r="AD9" s="23">
        <v>0</v>
      </c>
      <c r="AE9" s="1">
        <f t="shared" si="13"/>
        <v>700504</v>
      </c>
      <c r="AF9" s="12" t="str">
        <f t="shared" si="9"/>
        <v xml:space="preserve"> </v>
      </c>
      <c r="AG9" s="12" t="str">
        <f t="shared" si="10"/>
        <v xml:space="preserve"> </v>
      </c>
    </row>
    <row r="10" spans="1:33" ht="14.1" customHeight="1">
      <c r="A10" s="25" t="s">
        <v>151</v>
      </c>
      <c r="B10" s="25" t="s">
        <v>295</v>
      </c>
      <c r="C10" s="25" t="s">
        <v>219</v>
      </c>
      <c r="D10" s="25" t="s">
        <v>302</v>
      </c>
      <c r="E10" s="7">
        <v>165.7</v>
      </c>
      <c r="F10" s="5">
        <f t="shared" si="11"/>
        <v>256503.59999999998</v>
      </c>
      <c r="G10" s="26">
        <v>21835.32</v>
      </c>
      <c r="H10" s="27">
        <v>5439</v>
      </c>
      <c r="I10" s="5">
        <f t="shared" si="0"/>
        <v>4079.25</v>
      </c>
      <c r="J10" s="28">
        <v>8584</v>
      </c>
      <c r="K10" s="28">
        <v>0</v>
      </c>
      <c r="L10" s="28">
        <v>0</v>
      </c>
      <c r="M10" s="28">
        <v>13837</v>
      </c>
      <c r="N10" s="5">
        <f t="shared" si="1"/>
        <v>48335.57</v>
      </c>
      <c r="O10" s="6">
        <f t="shared" si="2"/>
        <v>208168</v>
      </c>
      <c r="P10" s="29">
        <v>88</v>
      </c>
      <c r="Q10" s="29">
        <v>63</v>
      </c>
      <c r="R10" s="6">
        <f t="shared" si="3"/>
        <v>7706</v>
      </c>
      <c r="S10" s="19">
        <f t="shared" si="12"/>
        <v>11960.226000000001</v>
      </c>
      <c r="T10" s="30">
        <v>1455688</v>
      </c>
      <c r="U10" s="19">
        <f t="shared" si="4"/>
        <v>1455.6880000000001</v>
      </c>
      <c r="V10" s="19">
        <f t="shared" si="5"/>
        <v>10504.538</v>
      </c>
      <c r="W10" s="6">
        <f t="shared" si="6"/>
        <v>210091</v>
      </c>
      <c r="X10" s="6">
        <f t="shared" si="7"/>
        <v>425965</v>
      </c>
      <c r="Y10" s="4">
        <v>0</v>
      </c>
      <c r="Z10" s="18">
        <v>0</v>
      </c>
      <c r="AA10" s="6">
        <f t="shared" si="8"/>
        <v>425965</v>
      </c>
      <c r="AB10" s="4"/>
      <c r="AC10" s="23">
        <v>0</v>
      </c>
      <c r="AD10" s="23">
        <v>0</v>
      </c>
      <c r="AE10" s="1">
        <f t="shared" si="13"/>
        <v>425965</v>
      </c>
      <c r="AF10" s="12" t="str">
        <f t="shared" si="9"/>
        <v xml:space="preserve"> </v>
      </c>
      <c r="AG10" s="12" t="str">
        <f t="shared" si="10"/>
        <v xml:space="preserve"> </v>
      </c>
    </row>
    <row r="11" spans="1:33" ht="14.1" customHeight="1">
      <c r="A11" s="25" t="s">
        <v>151</v>
      </c>
      <c r="B11" s="25" t="s">
        <v>295</v>
      </c>
      <c r="C11" s="25" t="s">
        <v>220</v>
      </c>
      <c r="D11" s="25" t="s">
        <v>303</v>
      </c>
      <c r="E11" s="7">
        <v>637.96</v>
      </c>
      <c r="F11" s="5">
        <f t="shared" si="11"/>
        <v>987562.08000000007</v>
      </c>
      <c r="G11" s="26">
        <v>77174.42</v>
      </c>
      <c r="H11" s="27">
        <v>23188</v>
      </c>
      <c r="I11" s="5">
        <f t="shared" si="0"/>
        <v>17391</v>
      </c>
      <c r="J11" s="28">
        <v>37060</v>
      </c>
      <c r="K11" s="28">
        <v>4</v>
      </c>
      <c r="L11" s="28">
        <v>116049</v>
      </c>
      <c r="M11" s="28">
        <v>33937</v>
      </c>
      <c r="N11" s="5">
        <f t="shared" si="1"/>
        <v>281615.42</v>
      </c>
      <c r="O11" s="6">
        <f t="shared" si="2"/>
        <v>705947</v>
      </c>
      <c r="P11" s="29">
        <v>57</v>
      </c>
      <c r="Q11" s="29">
        <v>290</v>
      </c>
      <c r="R11" s="6">
        <f t="shared" si="3"/>
        <v>22977</v>
      </c>
      <c r="S11" s="19">
        <f t="shared" si="12"/>
        <v>46047.952799999999</v>
      </c>
      <c r="T11" s="30">
        <v>5144961</v>
      </c>
      <c r="U11" s="19">
        <f t="shared" si="4"/>
        <v>5144.9610000000002</v>
      </c>
      <c r="V11" s="19">
        <f t="shared" si="5"/>
        <v>40902.991799999996</v>
      </c>
      <c r="W11" s="6">
        <f t="shared" si="6"/>
        <v>818060</v>
      </c>
      <c r="X11" s="6">
        <f t="shared" si="7"/>
        <v>1546984</v>
      </c>
      <c r="Y11" s="4">
        <v>0</v>
      </c>
      <c r="Z11" s="18">
        <v>0</v>
      </c>
      <c r="AA11" s="6">
        <f t="shared" si="8"/>
        <v>1546984</v>
      </c>
      <c r="AB11" s="4"/>
      <c r="AC11" s="23">
        <v>0</v>
      </c>
      <c r="AD11" s="23">
        <v>0</v>
      </c>
      <c r="AE11" s="1">
        <f t="shared" si="13"/>
        <v>1546984</v>
      </c>
      <c r="AF11" s="12" t="str">
        <f t="shared" si="9"/>
        <v xml:space="preserve"> </v>
      </c>
      <c r="AG11" s="12" t="str">
        <f t="shared" si="10"/>
        <v xml:space="preserve"> </v>
      </c>
    </row>
    <row r="12" spans="1:33" ht="14.1" customHeight="1">
      <c r="A12" s="25" t="s">
        <v>151</v>
      </c>
      <c r="B12" s="25" t="s">
        <v>295</v>
      </c>
      <c r="C12" s="25" t="s">
        <v>221</v>
      </c>
      <c r="D12" s="25" t="s">
        <v>304</v>
      </c>
      <c r="E12" s="7">
        <v>1795.04</v>
      </c>
      <c r="F12" s="5">
        <f t="shared" si="11"/>
        <v>2778721.92</v>
      </c>
      <c r="G12" s="26">
        <v>301059.65999999997</v>
      </c>
      <c r="H12" s="27">
        <v>64599</v>
      </c>
      <c r="I12" s="5">
        <f t="shared" si="0"/>
        <v>48449.25</v>
      </c>
      <c r="J12" s="28">
        <v>103159</v>
      </c>
      <c r="K12" s="28">
        <v>11</v>
      </c>
      <c r="L12" s="28">
        <v>315306</v>
      </c>
      <c r="M12" s="28">
        <v>120020</v>
      </c>
      <c r="N12" s="5">
        <f t="shared" si="1"/>
        <v>888004.90999999992</v>
      </c>
      <c r="O12" s="6">
        <f t="shared" si="2"/>
        <v>1890717</v>
      </c>
      <c r="P12" s="29">
        <v>64</v>
      </c>
      <c r="Q12" s="29">
        <v>889</v>
      </c>
      <c r="R12" s="6">
        <f t="shared" si="3"/>
        <v>79085</v>
      </c>
      <c r="S12" s="19">
        <f t="shared" si="12"/>
        <v>129565.9872</v>
      </c>
      <c r="T12" s="30">
        <v>20070644</v>
      </c>
      <c r="U12" s="19">
        <f t="shared" si="4"/>
        <v>20070.644</v>
      </c>
      <c r="V12" s="19">
        <f t="shared" si="5"/>
        <v>109495.3432</v>
      </c>
      <c r="W12" s="6">
        <f t="shared" si="6"/>
        <v>2189907</v>
      </c>
      <c r="X12" s="6">
        <f t="shared" si="7"/>
        <v>4159709</v>
      </c>
      <c r="Y12" s="4">
        <v>0</v>
      </c>
      <c r="Z12" s="18">
        <v>0</v>
      </c>
      <c r="AA12" s="6">
        <f t="shared" si="8"/>
        <v>4159709</v>
      </c>
      <c r="AB12" s="4"/>
      <c r="AC12" s="23">
        <v>0</v>
      </c>
      <c r="AD12" s="23">
        <v>0</v>
      </c>
      <c r="AE12" s="1">
        <f t="shared" si="13"/>
        <v>4159709</v>
      </c>
      <c r="AF12" s="12" t="str">
        <f t="shared" si="9"/>
        <v xml:space="preserve"> </v>
      </c>
      <c r="AG12" s="12" t="str">
        <f t="shared" si="10"/>
        <v xml:space="preserve"> </v>
      </c>
    </row>
    <row r="13" spans="1:33" ht="14.1" customHeight="1">
      <c r="A13" s="25" t="s">
        <v>151</v>
      </c>
      <c r="B13" s="25" t="s">
        <v>295</v>
      </c>
      <c r="C13" s="25" t="s">
        <v>222</v>
      </c>
      <c r="D13" s="25" t="s">
        <v>305</v>
      </c>
      <c r="E13" s="7">
        <v>2386.77</v>
      </c>
      <c r="F13" s="5">
        <f t="shared" si="11"/>
        <v>3694719.96</v>
      </c>
      <c r="G13" s="26">
        <v>414576.25</v>
      </c>
      <c r="H13" s="27">
        <v>83734</v>
      </c>
      <c r="I13" s="5">
        <f t="shared" si="0"/>
        <v>62800.5</v>
      </c>
      <c r="J13" s="28">
        <v>139549</v>
      </c>
      <c r="K13" s="28">
        <v>15</v>
      </c>
      <c r="L13" s="28">
        <v>442316</v>
      </c>
      <c r="M13" s="28">
        <v>64745</v>
      </c>
      <c r="N13" s="5">
        <f t="shared" si="1"/>
        <v>1124001.75</v>
      </c>
      <c r="O13" s="6">
        <f t="shared" si="2"/>
        <v>2570718</v>
      </c>
      <c r="P13" s="29">
        <v>64</v>
      </c>
      <c r="Q13" s="29">
        <v>924</v>
      </c>
      <c r="R13" s="6">
        <f t="shared" si="3"/>
        <v>82199</v>
      </c>
      <c r="S13" s="19">
        <f t="shared" si="12"/>
        <v>172277.05859999999</v>
      </c>
      <c r="T13" s="30">
        <v>27638416</v>
      </c>
      <c r="U13" s="19">
        <f t="shared" si="4"/>
        <v>27638.416000000001</v>
      </c>
      <c r="V13" s="19">
        <f t="shared" si="5"/>
        <v>144638.64259999999</v>
      </c>
      <c r="W13" s="6">
        <f t="shared" si="6"/>
        <v>2892773</v>
      </c>
      <c r="X13" s="6">
        <f t="shared" si="7"/>
        <v>5545690</v>
      </c>
      <c r="Y13" s="4">
        <v>0</v>
      </c>
      <c r="Z13" s="18">
        <v>0</v>
      </c>
      <c r="AA13" s="6">
        <f t="shared" si="8"/>
        <v>5545690</v>
      </c>
      <c r="AB13" s="4"/>
      <c r="AC13" s="23">
        <v>0</v>
      </c>
      <c r="AD13" s="23">
        <v>0</v>
      </c>
      <c r="AE13" s="1">
        <f t="shared" si="13"/>
        <v>5545690</v>
      </c>
      <c r="AF13" s="12" t="str">
        <f t="shared" si="9"/>
        <v xml:space="preserve"> </v>
      </c>
      <c r="AG13" s="12" t="str">
        <f t="shared" si="10"/>
        <v xml:space="preserve"> </v>
      </c>
    </row>
    <row r="14" spans="1:33" ht="14.1" customHeight="1">
      <c r="A14" s="25" t="s">
        <v>151</v>
      </c>
      <c r="B14" s="25" t="s">
        <v>295</v>
      </c>
      <c r="C14" s="25" t="s">
        <v>252</v>
      </c>
      <c r="D14" s="25" t="s">
        <v>306</v>
      </c>
      <c r="E14" s="7">
        <v>338.14</v>
      </c>
      <c r="F14" s="5">
        <f t="shared" si="11"/>
        <v>523440.72</v>
      </c>
      <c r="G14" s="26">
        <v>25254.53</v>
      </c>
      <c r="H14" s="27">
        <v>11366</v>
      </c>
      <c r="I14" s="5">
        <f t="shared" si="0"/>
        <v>8524.5</v>
      </c>
      <c r="J14" s="28">
        <v>17330</v>
      </c>
      <c r="K14" s="28">
        <v>2</v>
      </c>
      <c r="L14" s="28">
        <v>78401</v>
      </c>
      <c r="M14" s="28">
        <v>11564</v>
      </c>
      <c r="N14" s="5">
        <f t="shared" si="1"/>
        <v>141076.03</v>
      </c>
      <c r="O14" s="6">
        <f t="shared" si="2"/>
        <v>382365</v>
      </c>
      <c r="P14" s="29">
        <v>92</v>
      </c>
      <c r="Q14" s="29">
        <v>155</v>
      </c>
      <c r="R14" s="6">
        <f t="shared" si="3"/>
        <v>19821</v>
      </c>
      <c r="S14" s="19">
        <f t="shared" si="12"/>
        <v>24406.945199999998</v>
      </c>
      <c r="T14" s="30">
        <v>1683635</v>
      </c>
      <c r="U14" s="19">
        <f t="shared" si="4"/>
        <v>1683.635</v>
      </c>
      <c r="V14" s="19">
        <f t="shared" si="5"/>
        <v>22723.3102</v>
      </c>
      <c r="W14" s="6">
        <f t="shared" si="6"/>
        <v>454466</v>
      </c>
      <c r="X14" s="6">
        <f t="shared" si="7"/>
        <v>856652</v>
      </c>
      <c r="Y14" s="4">
        <v>0</v>
      </c>
      <c r="Z14" s="18">
        <v>0</v>
      </c>
      <c r="AA14" s="6">
        <f t="shared" si="8"/>
        <v>856652</v>
      </c>
      <c r="AB14" s="4"/>
      <c r="AC14" s="23">
        <v>0</v>
      </c>
      <c r="AD14" s="23">
        <v>290</v>
      </c>
      <c r="AE14" s="1">
        <f t="shared" si="13"/>
        <v>856362</v>
      </c>
      <c r="AF14" s="12" t="str">
        <f t="shared" si="9"/>
        <v xml:space="preserve"> </v>
      </c>
      <c r="AG14" s="12" t="str">
        <f t="shared" si="10"/>
        <v xml:space="preserve"> </v>
      </c>
    </row>
    <row r="15" spans="1:33" ht="14.1" customHeight="1">
      <c r="A15" s="25" t="s">
        <v>54</v>
      </c>
      <c r="B15" s="25" t="s">
        <v>307</v>
      </c>
      <c r="C15" s="25" t="s">
        <v>55</v>
      </c>
      <c r="D15" s="25" t="s">
        <v>308</v>
      </c>
      <c r="E15" s="7">
        <v>354.06</v>
      </c>
      <c r="F15" s="5">
        <f t="shared" si="11"/>
        <v>548084.88</v>
      </c>
      <c r="G15" s="26">
        <v>208405.14</v>
      </c>
      <c r="H15" s="27">
        <v>40267</v>
      </c>
      <c r="I15" s="5">
        <f t="shared" si="0"/>
        <v>30200.25</v>
      </c>
      <c r="J15" s="28">
        <v>13014</v>
      </c>
      <c r="K15" s="28">
        <v>60998</v>
      </c>
      <c r="L15" s="28">
        <v>63198</v>
      </c>
      <c r="M15" s="28">
        <v>118087</v>
      </c>
      <c r="N15" s="5">
        <f t="shared" si="1"/>
        <v>493902.39</v>
      </c>
      <c r="O15" s="6">
        <f t="shared" si="2"/>
        <v>54182</v>
      </c>
      <c r="P15" s="29">
        <v>152</v>
      </c>
      <c r="Q15" s="29">
        <v>111</v>
      </c>
      <c r="R15" s="6">
        <f t="shared" si="3"/>
        <v>23452</v>
      </c>
      <c r="S15" s="19">
        <f t="shared" si="12"/>
        <v>25556.050800000001</v>
      </c>
      <c r="T15" s="30">
        <v>11539598</v>
      </c>
      <c r="U15" s="19">
        <f t="shared" si="4"/>
        <v>11539.598</v>
      </c>
      <c r="V15" s="19">
        <f t="shared" si="5"/>
        <v>14016.452800000001</v>
      </c>
      <c r="W15" s="6">
        <f t="shared" si="6"/>
        <v>280329</v>
      </c>
      <c r="X15" s="6">
        <f t="shared" si="7"/>
        <v>357963</v>
      </c>
      <c r="Y15" s="4">
        <v>0</v>
      </c>
      <c r="Z15" s="18">
        <v>0</v>
      </c>
      <c r="AA15" s="6">
        <f t="shared" si="8"/>
        <v>357963</v>
      </c>
      <c r="AB15" s="4"/>
      <c r="AC15" s="23">
        <v>0</v>
      </c>
      <c r="AD15" s="23">
        <v>0</v>
      </c>
      <c r="AE15" s="1">
        <f t="shared" si="13"/>
        <v>357963</v>
      </c>
      <c r="AF15" s="12" t="str">
        <f t="shared" si="9"/>
        <v xml:space="preserve"> </v>
      </c>
      <c r="AG15" s="12" t="str">
        <f t="shared" si="10"/>
        <v xml:space="preserve"> </v>
      </c>
    </row>
    <row r="16" spans="1:33" ht="14.1" customHeight="1">
      <c r="A16" s="25" t="s">
        <v>54</v>
      </c>
      <c r="B16" s="25" t="s">
        <v>307</v>
      </c>
      <c r="C16" s="25" t="s">
        <v>56</v>
      </c>
      <c r="D16" s="25" t="s">
        <v>309</v>
      </c>
      <c r="E16" s="7">
        <v>507.01</v>
      </c>
      <c r="F16" s="5">
        <f t="shared" si="11"/>
        <v>784851.48</v>
      </c>
      <c r="G16" s="26">
        <v>221123.7</v>
      </c>
      <c r="H16" s="27">
        <v>95207</v>
      </c>
      <c r="I16" s="5">
        <f t="shared" si="0"/>
        <v>71405.25</v>
      </c>
      <c r="J16" s="28">
        <v>30344</v>
      </c>
      <c r="K16" s="28">
        <v>142729</v>
      </c>
      <c r="L16" s="28">
        <v>159964</v>
      </c>
      <c r="M16" s="28">
        <v>85222</v>
      </c>
      <c r="N16" s="5">
        <f t="shared" si="1"/>
        <v>710787.95</v>
      </c>
      <c r="O16" s="6">
        <f t="shared" si="2"/>
        <v>74064</v>
      </c>
      <c r="P16" s="29">
        <v>167</v>
      </c>
      <c r="Q16" s="29">
        <v>37</v>
      </c>
      <c r="R16" s="6">
        <f t="shared" si="3"/>
        <v>8589</v>
      </c>
      <c r="S16" s="19">
        <f t="shared" si="12"/>
        <v>36595.981800000001</v>
      </c>
      <c r="T16" s="30">
        <v>11632582</v>
      </c>
      <c r="U16" s="19">
        <f t="shared" si="4"/>
        <v>11632.582</v>
      </c>
      <c r="V16" s="19">
        <f t="shared" si="5"/>
        <v>24963.399799999999</v>
      </c>
      <c r="W16" s="6">
        <f t="shared" si="6"/>
        <v>499268</v>
      </c>
      <c r="X16" s="6">
        <f t="shared" si="7"/>
        <v>581921</v>
      </c>
      <c r="Y16" s="4">
        <v>0</v>
      </c>
      <c r="Z16" s="18">
        <v>0</v>
      </c>
      <c r="AA16" s="6">
        <f t="shared" si="8"/>
        <v>581921</v>
      </c>
      <c r="AB16" s="4"/>
      <c r="AC16" s="23">
        <v>0</v>
      </c>
      <c r="AD16" s="23">
        <v>0</v>
      </c>
      <c r="AE16" s="1">
        <f t="shared" si="13"/>
        <v>581921</v>
      </c>
      <c r="AF16" s="12" t="str">
        <f t="shared" si="9"/>
        <v xml:space="preserve"> </v>
      </c>
      <c r="AG16" s="12" t="str">
        <f t="shared" si="10"/>
        <v xml:space="preserve"> </v>
      </c>
    </row>
    <row r="17" spans="1:33" ht="14.1" customHeight="1">
      <c r="A17" s="25" t="s">
        <v>54</v>
      </c>
      <c r="B17" s="25" t="s">
        <v>307</v>
      </c>
      <c r="C17" s="25" t="s">
        <v>81</v>
      </c>
      <c r="D17" s="25" t="s">
        <v>310</v>
      </c>
      <c r="E17" s="7">
        <v>524.84</v>
      </c>
      <c r="F17" s="5">
        <f t="shared" si="11"/>
        <v>812452.32000000007</v>
      </c>
      <c r="G17" s="26">
        <v>362733.81</v>
      </c>
      <c r="H17" s="27">
        <v>75346</v>
      </c>
      <c r="I17" s="5">
        <f t="shared" si="0"/>
        <v>56509.5</v>
      </c>
      <c r="J17" s="28">
        <v>24036</v>
      </c>
      <c r="K17" s="28">
        <v>112523</v>
      </c>
      <c r="L17" s="28">
        <v>173614</v>
      </c>
      <c r="M17" s="28">
        <v>112833</v>
      </c>
      <c r="N17" s="5">
        <f t="shared" si="1"/>
        <v>842249.31</v>
      </c>
      <c r="O17" s="6">
        <f t="shared" si="2"/>
        <v>0</v>
      </c>
      <c r="P17" s="29">
        <v>147</v>
      </c>
      <c r="Q17" s="29">
        <v>184</v>
      </c>
      <c r="R17" s="6">
        <f t="shared" si="3"/>
        <v>37597</v>
      </c>
      <c r="S17" s="19">
        <f t="shared" si="12"/>
        <v>37882.951200000003</v>
      </c>
      <c r="T17" s="30">
        <v>20863016</v>
      </c>
      <c r="U17" s="19">
        <f t="shared" si="4"/>
        <v>20863.016</v>
      </c>
      <c r="V17" s="19">
        <f t="shared" si="5"/>
        <v>17019.935200000004</v>
      </c>
      <c r="W17" s="6">
        <f t="shared" si="6"/>
        <v>340399</v>
      </c>
      <c r="X17" s="6">
        <f t="shared" si="7"/>
        <v>377996</v>
      </c>
      <c r="Y17" s="4">
        <v>0</v>
      </c>
      <c r="Z17" s="18">
        <v>0</v>
      </c>
      <c r="AA17" s="6">
        <f t="shared" si="8"/>
        <v>377996</v>
      </c>
      <c r="AB17" s="4"/>
      <c r="AC17" s="23">
        <v>0</v>
      </c>
      <c r="AD17" s="23">
        <v>0</v>
      </c>
      <c r="AE17" s="1">
        <f t="shared" si="13"/>
        <v>377996</v>
      </c>
      <c r="AF17" s="12">
        <f t="shared" si="9"/>
        <v>1</v>
      </c>
      <c r="AG17" s="12" t="str">
        <f t="shared" si="10"/>
        <v xml:space="preserve"> </v>
      </c>
    </row>
    <row r="18" spans="1:33" ht="14.1" customHeight="1">
      <c r="A18" s="25" t="s">
        <v>82</v>
      </c>
      <c r="B18" s="25" t="s">
        <v>311</v>
      </c>
      <c r="C18" s="25" t="s">
        <v>83</v>
      </c>
      <c r="D18" s="25" t="s">
        <v>312</v>
      </c>
      <c r="E18" s="7">
        <v>427.87</v>
      </c>
      <c r="F18" s="5">
        <f t="shared" si="11"/>
        <v>662342.76</v>
      </c>
      <c r="G18" s="26">
        <v>69165.41</v>
      </c>
      <c r="H18" s="27">
        <v>19058</v>
      </c>
      <c r="I18" s="5">
        <f t="shared" si="0"/>
        <v>14293.5</v>
      </c>
      <c r="J18" s="28">
        <v>21918</v>
      </c>
      <c r="K18" s="28">
        <v>0</v>
      </c>
      <c r="L18" s="28">
        <v>0</v>
      </c>
      <c r="M18" s="28">
        <v>68463</v>
      </c>
      <c r="N18" s="5">
        <f t="shared" si="1"/>
        <v>173839.91</v>
      </c>
      <c r="O18" s="6">
        <f t="shared" si="2"/>
        <v>488503</v>
      </c>
      <c r="P18" s="29">
        <v>79</v>
      </c>
      <c r="Q18" s="29">
        <v>226</v>
      </c>
      <c r="R18" s="6">
        <f t="shared" si="3"/>
        <v>24817</v>
      </c>
      <c r="S18" s="19">
        <f t="shared" si="12"/>
        <v>30883.656599999998</v>
      </c>
      <c r="T18" s="30">
        <v>4611027</v>
      </c>
      <c r="U18" s="19">
        <f t="shared" si="4"/>
        <v>4611.027</v>
      </c>
      <c r="V18" s="19">
        <f t="shared" si="5"/>
        <v>26272.6296</v>
      </c>
      <c r="W18" s="6">
        <f t="shared" si="6"/>
        <v>525453</v>
      </c>
      <c r="X18" s="6">
        <f t="shared" si="7"/>
        <v>1038773</v>
      </c>
      <c r="Y18" s="4">
        <v>0</v>
      </c>
      <c r="Z18" s="18">
        <v>0</v>
      </c>
      <c r="AA18" s="6">
        <f t="shared" si="8"/>
        <v>1038773</v>
      </c>
      <c r="AB18" s="4"/>
      <c r="AC18" s="23">
        <v>0</v>
      </c>
      <c r="AD18" s="23">
        <v>0</v>
      </c>
      <c r="AE18" s="1">
        <f t="shared" si="13"/>
        <v>1038773</v>
      </c>
      <c r="AF18" s="12" t="str">
        <f t="shared" si="9"/>
        <v xml:space="preserve"> </v>
      </c>
      <c r="AG18" s="12" t="str">
        <f t="shared" si="10"/>
        <v xml:space="preserve"> </v>
      </c>
    </row>
    <row r="19" spans="1:33" ht="14.1" customHeight="1">
      <c r="A19" s="25" t="s">
        <v>82</v>
      </c>
      <c r="B19" s="25" t="s">
        <v>311</v>
      </c>
      <c r="C19" s="25" t="s">
        <v>154</v>
      </c>
      <c r="D19" s="25" t="s">
        <v>313</v>
      </c>
      <c r="E19" s="7">
        <v>434.81</v>
      </c>
      <c r="F19" s="5">
        <f t="shared" si="11"/>
        <v>673085.88</v>
      </c>
      <c r="G19" s="26">
        <v>52817.84</v>
      </c>
      <c r="H19" s="27">
        <v>16156</v>
      </c>
      <c r="I19" s="5">
        <f t="shared" si="0"/>
        <v>12117</v>
      </c>
      <c r="J19" s="28">
        <v>18612</v>
      </c>
      <c r="K19" s="28">
        <v>0</v>
      </c>
      <c r="L19" s="28">
        <v>0</v>
      </c>
      <c r="M19" s="28">
        <v>32377</v>
      </c>
      <c r="N19" s="5">
        <f t="shared" si="1"/>
        <v>115923.84</v>
      </c>
      <c r="O19" s="6">
        <f t="shared" si="2"/>
        <v>557162</v>
      </c>
      <c r="P19" s="29">
        <v>86</v>
      </c>
      <c r="Q19" s="29">
        <v>174</v>
      </c>
      <c r="R19" s="6">
        <f t="shared" si="3"/>
        <v>20800</v>
      </c>
      <c r="S19" s="19">
        <f t="shared" si="12"/>
        <v>31384.585800000001</v>
      </c>
      <c r="T19" s="30">
        <v>3521189</v>
      </c>
      <c r="U19" s="19">
        <f t="shared" si="4"/>
        <v>3521.1889999999999</v>
      </c>
      <c r="V19" s="19">
        <f t="shared" si="5"/>
        <v>27863.396800000002</v>
      </c>
      <c r="W19" s="6">
        <f t="shared" si="6"/>
        <v>557268</v>
      </c>
      <c r="X19" s="6">
        <f t="shared" si="7"/>
        <v>1135230</v>
      </c>
      <c r="Y19" s="4">
        <v>0</v>
      </c>
      <c r="Z19" s="18">
        <v>0</v>
      </c>
      <c r="AA19" s="6">
        <f t="shared" si="8"/>
        <v>1135230</v>
      </c>
      <c r="AB19" s="4"/>
      <c r="AC19" s="23">
        <v>0</v>
      </c>
      <c r="AD19" s="23">
        <v>0</v>
      </c>
      <c r="AE19" s="1">
        <f t="shared" si="13"/>
        <v>1135230</v>
      </c>
      <c r="AF19" s="12" t="str">
        <f t="shared" si="9"/>
        <v xml:space="preserve"> </v>
      </c>
      <c r="AG19" s="12" t="str">
        <f t="shared" si="10"/>
        <v xml:space="preserve"> </v>
      </c>
    </row>
    <row r="20" spans="1:33" ht="14.1" customHeight="1">
      <c r="A20" s="25" t="s">
        <v>82</v>
      </c>
      <c r="B20" s="25" t="s">
        <v>311</v>
      </c>
      <c r="C20" s="25" t="s">
        <v>59</v>
      </c>
      <c r="D20" s="25" t="s">
        <v>314</v>
      </c>
      <c r="E20" s="7">
        <v>153.71</v>
      </c>
      <c r="F20" s="5">
        <f t="shared" si="11"/>
        <v>237943.08000000002</v>
      </c>
      <c r="G20" s="26">
        <v>34053.71</v>
      </c>
      <c r="H20" s="27">
        <v>4858</v>
      </c>
      <c r="I20" s="5">
        <f t="shared" si="0"/>
        <v>3643.5</v>
      </c>
      <c r="J20" s="28">
        <v>5653</v>
      </c>
      <c r="K20" s="28">
        <v>0</v>
      </c>
      <c r="L20" s="28">
        <v>0</v>
      </c>
      <c r="M20" s="28">
        <v>42804</v>
      </c>
      <c r="N20" s="5">
        <f t="shared" si="1"/>
        <v>86154.209999999992</v>
      </c>
      <c r="O20" s="6">
        <f t="shared" si="2"/>
        <v>151789</v>
      </c>
      <c r="P20" s="29">
        <v>114</v>
      </c>
      <c r="Q20" s="29">
        <v>82</v>
      </c>
      <c r="R20" s="6">
        <f t="shared" si="3"/>
        <v>12994</v>
      </c>
      <c r="S20" s="19">
        <f t="shared" si="12"/>
        <v>11094.7878</v>
      </c>
      <c r="T20" s="30">
        <v>2270247</v>
      </c>
      <c r="U20" s="19">
        <f t="shared" si="4"/>
        <v>2270.2469999999998</v>
      </c>
      <c r="V20" s="19">
        <f t="shared" si="5"/>
        <v>8824.5408000000007</v>
      </c>
      <c r="W20" s="6">
        <f t="shared" si="6"/>
        <v>176491</v>
      </c>
      <c r="X20" s="6">
        <f t="shared" si="7"/>
        <v>341274</v>
      </c>
      <c r="Y20" s="4">
        <v>0</v>
      </c>
      <c r="Z20" s="18">
        <v>0</v>
      </c>
      <c r="AA20" s="6">
        <f t="shared" si="8"/>
        <v>341274</v>
      </c>
      <c r="AB20" s="4"/>
      <c r="AC20" s="23">
        <v>0</v>
      </c>
      <c r="AD20" s="23">
        <v>0</v>
      </c>
      <c r="AE20" s="1">
        <f t="shared" si="13"/>
        <v>341274</v>
      </c>
      <c r="AF20" s="12" t="str">
        <f t="shared" si="9"/>
        <v xml:space="preserve"> </v>
      </c>
      <c r="AG20" s="12" t="str">
        <f t="shared" si="10"/>
        <v xml:space="preserve"> </v>
      </c>
    </row>
    <row r="21" spans="1:33" ht="14.1" customHeight="1">
      <c r="A21" s="25" t="s">
        <v>82</v>
      </c>
      <c r="B21" s="25" t="s">
        <v>311</v>
      </c>
      <c r="C21" s="25" t="s">
        <v>60</v>
      </c>
      <c r="D21" s="25" t="s">
        <v>315</v>
      </c>
      <c r="E21" s="7">
        <v>486.06</v>
      </c>
      <c r="F21" s="5">
        <f t="shared" si="11"/>
        <v>752420.88</v>
      </c>
      <c r="G21" s="26">
        <v>87314.43</v>
      </c>
      <c r="H21" s="27">
        <v>15062</v>
      </c>
      <c r="I21" s="5">
        <f t="shared" si="0"/>
        <v>11296.5</v>
      </c>
      <c r="J21" s="28">
        <v>17324</v>
      </c>
      <c r="K21" s="28">
        <v>58534</v>
      </c>
      <c r="L21" s="28">
        <v>67382</v>
      </c>
      <c r="M21" s="28">
        <v>44581</v>
      </c>
      <c r="N21" s="5">
        <f t="shared" si="1"/>
        <v>286431.93</v>
      </c>
      <c r="O21" s="6">
        <f t="shared" si="2"/>
        <v>465989</v>
      </c>
      <c r="P21" s="29">
        <v>132</v>
      </c>
      <c r="Q21" s="29">
        <v>100</v>
      </c>
      <c r="R21" s="6">
        <f t="shared" si="3"/>
        <v>18348</v>
      </c>
      <c r="S21" s="19">
        <f t="shared" si="12"/>
        <v>35083.810799999999</v>
      </c>
      <c r="T21" s="30">
        <v>5820962</v>
      </c>
      <c r="U21" s="19">
        <f t="shared" si="4"/>
        <v>5820.9620000000004</v>
      </c>
      <c r="V21" s="19">
        <f t="shared" si="5"/>
        <v>29262.8488</v>
      </c>
      <c r="W21" s="6">
        <f t="shared" si="6"/>
        <v>585257</v>
      </c>
      <c r="X21" s="6">
        <f t="shared" si="7"/>
        <v>1069594</v>
      </c>
      <c r="Y21" s="4">
        <v>0</v>
      </c>
      <c r="Z21" s="18">
        <v>0</v>
      </c>
      <c r="AA21" s="6">
        <f t="shared" si="8"/>
        <v>1069594</v>
      </c>
      <c r="AB21" s="4"/>
      <c r="AC21" s="23">
        <v>0</v>
      </c>
      <c r="AD21" s="23">
        <v>0</v>
      </c>
      <c r="AE21" s="1">
        <f t="shared" si="13"/>
        <v>1069594</v>
      </c>
      <c r="AF21" s="12" t="str">
        <f t="shared" si="9"/>
        <v xml:space="preserve"> </v>
      </c>
      <c r="AG21" s="12" t="str">
        <f t="shared" si="10"/>
        <v xml:space="preserve"> </v>
      </c>
    </row>
    <row r="22" spans="1:33" ht="14.1" customHeight="1">
      <c r="A22" s="25" t="s">
        <v>82</v>
      </c>
      <c r="B22" s="25" t="s">
        <v>311</v>
      </c>
      <c r="C22" s="25" t="s">
        <v>90</v>
      </c>
      <c r="D22" s="25" t="s">
        <v>316</v>
      </c>
      <c r="E22" s="7">
        <v>1574.82</v>
      </c>
      <c r="F22" s="5">
        <f t="shared" si="11"/>
        <v>2437821.36</v>
      </c>
      <c r="G22" s="26">
        <v>308107.34000000003</v>
      </c>
      <c r="H22" s="27">
        <v>77174</v>
      </c>
      <c r="I22" s="5">
        <f t="shared" si="0"/>
        <v>57880.5</v>
      </c>
      <c r="J22" s="28">
        <v>89158</v>
      </c>
      <c r="K22" s="28">
        <v>298977</v>
      </c>
      <c r="L22" s="28">
        <v>346670</v>
      </c>
      <c r="M22" s="28">
        <v>36822</v>
      </c>
      <c r="N22" s="5">
        <f t="shared" si="1"/>
        <v>1137614.8400000001</v>
      </c>
      <c r="O22" s="6">
        <f t="shared" si="2"/>
        <v>1300207</v>
      </c>
      <c r="P22" s="29">
        <v>86</v>
      </c>
      <c r="Q22" s="29">
        <v>801</v>
      </c>
      <c r="R22" s="6">
        <f t="shared" si="3"/>
        <v>95752</v>
      </c>
      <c r="S22" s="19">
        <f t="shared" si="12"/>
        <v>113670.5076</v>
      </c>
      <c r="T22" s="30">
        <v>20514129</v>
      </c>
      <c r="U22" s="19">
        <f t="shared" si="4"/>
        <v>20514.129000000001</v>
      </c>
      <c r="V22" s="19">
        <f t="shared" si="5"/>
        <v>93156.378599999996</v>
      </c>
      <c r="W22" s="6">
        <f t="shared" si="6"/>
        <v>1863128</v>
      </c>
      <c r="X22" s="6">
        <f t="shared" si="7"/>
        <v>3259087</v>
      </c>
      <c r="Y22" s="4">
        <v>0</v>
      </c>
      <c r="Z22" s="18">
        <v>0</v>
      </c>
      <c r="AA22" s="6">
        <f t="shared" si="8"/>
        <v>3259087</v>
      </c>
      <c r="AB22" s="4"/>
      <c r="AC22" s="23">
        <v>0</v>
      </c>
      <c r="AD22" s="23">
        <v>0</v>
      </c>
      <c r="AE22" s="1">
        <f t="shared" si="13"/>
        <v>3259087</v>
      </c>
      <c r="AF22" s="12" t="str">
        <f t="shared" si="9"/>
        <v xml:space="preserve"> </v>
      </c>
      <c r="AG22" s="12" t="str">
        <f t="shared" si="10"/>
        <v xml:space="preserve"> </v>
      </c>
    </row>
    <row r="23" spans="1:33" ht="14.1" customHeight="1">
      <c r="A23" s="25" t="s">
        <v>82</v>
      </c>
      <c r="B23" s="25" t="s">
        <v>311</v>
      </c>
      <c r="C23" s="25" t="s">
        <v>91</v>
      </c>
      <c r="D23" s="25" t="s">
        <v>317</v>
      </c>
      <c r="E23" s="7">
        <v>713.76</v>
      </c>
      <c r="F23" s="5">
        <f t="shared" si="11"/>
        <v>1104900.48</v>
      </c>
      <c r="G23" s="26">
        <v>81340.289999999994</v>
      </c>
      <c r="H23" s="27">
        <v>38904</v>
      </c>
      <c r="I23" s="5">
        <f t="shared" si="0"/>
        <v>29178</v>
      </c>
      <c r="J23" s="28">
        <v>45048</v>
      </c>
      <c r="K23" s="28">
        <v>150466</v>
      </c>
      <c r="L23" s="28">
        <v>110596</v>
      </c>
      <c r="M23" s="28">
        <v>30535</v>
      </c>
      <c r="N23" s="5">
        <f t="shared" si="1"/>
        <v>447163.29</v>
      </c>
      <c r="O23" s="6">
        <f t="shared" si="2"/>
        <v>657737</v>
      </c>
      <c r="P23" s="29">
        <v>53</v>
      </c>
      <c r="Q23" s="29">
        <v>395</v>
      </c>
      <c r="R23" s="6">
        <f t="shared" si="3"/>
        <v>29100</v>
      </c>
      <c r="S23" s="19">
        <f t="shared" si="12"/>
        <v>51519.196799999998</v>
      </c>
      <c r="T23" s="30">
        <v>5422686</v>
      </c>
      <c r="U23" s="19">
        <f t="shared" si="4"/>
        <v>5422.6859999999997</v>
      </c>
      <c r="V23" s="19">
        <f t="shared" si="5"/>
        <v>46096.510799999996</v>
      </c>
      <c r="W23" s="6">
        <f t="shared" si="6"/>
        <v>921930</v>
      </c>
      <c r="X23" s="6">
        <f t="shared" si="7"/>
        <v>1608767</v>
      </c>
      <c r="Y23" s="4">
        <v>0</v>
      </c>
      <c r="Z23" s="18">
        <v>0</v>
      </c>
      <c r="AA23" s="6">
        <f t="shared" si="8"/>
        <v>1608767</v>
      </c>
      <c r="AB23" s="4"/>
      <c r="AC23" s="23">
        <v>0</v>
      </c>
      <c r="AD23" s="23">
        <v>0</v>
      </c>
      <c r="AE23" s="1">
        <f t="shared" si="13"/>
        <v>1608767</v>
      </c>
      <c r="AF23" s="12" t="str">
        <f t="shared" si="9"/>
        <v xml:space="preserve"> </v>
      </c>
      <c r="AG23" s="12" t="str">
        <f t="shared" si="10"/>
        <v xml:space="preserve"> </v>
      </c>
    </row>
    <row r="24" spans="1:33" ht="14.1" customHeight="1">
      <c r="A24" s="25" t="s">
        <v>82</v>
      </c>
      <c r="B24" s="25" t="s">
        <v>311</v>
      </c>
      <c r="C24" s="25" t="s">
        <v>92</v>
      </c>
      <c r="D24" s="25" t="s">
        <v>318</v>
      </c>
      <c r="E24" s="7">
        <v>464.46</v>
      </c>
      <c r="F24" s="5">
        <f t="shared" si="11"/>
        <v>718984.08</v>
      </c>
      <c r="G24" s="26">
        <v>69699.320000000007</v>
      </c>
      <c r="H24" s="27">
        <v>21700</v>
      </c>
      <c r="I24" s="5">
        <f t="shared" si="0"/>
        <v>16275</v>
      </c>
      <c r="J24" s="28">
        <v>24976</v>
      </c>
      <c r="K24" s="28">
        <v>84310</v>
      </c>
      <c r="L24" s="28">
        <v>93741</v>
      </c>
      <c r="M24" s="28">
        <v>30452</v>
      </c>
      <c r="N24" s="5">
        <f t="shared" si="1"/>
        <v>319453.32</v>
      </c>
      <c r="O24" s="6">
        <f t="shared" si="2"/>
        <v>399531</v>
      </c>
      <c r="P24" s="29">
        <v>79</v>
      </c>
      <c r="Q24" s="29">
        <v>212</v>
      </c>
      <c r="R24" s="6">
        <f t="shared" si="3"/>
        <v>23280</v>
      </c>
      <c r="S24" s="19">
        <f t="shared" si="12"/>
        <v>33524.722800000003</v>
      </c>
      <c r="T24" s="30">
        <v>4646621</v>
      </c>
      <c r="U24" s="19">
        <f t="shared" si="4"/>
        <v>4646.6210000000001</v>
      </c>
      <c r="V24" s="19">
        <f t="shared" si="5"/>
        <v>28878.101800000004</v>
      </c>
      <c r="W24" s="6">
        <f t="shared" si="6"/>
        <v>577562</v>
      </c>
      <c r="X24" s="6">
        <f t="shared" si="7"/>
        <v>1000373</v>
      </c>
      <c r="Y24" s="4">
        <v>0</v>
      </c>
      <c r="Z24" s="18">
        <v>0</v>
      </c>
      <c r="AA24" s="6">
        <f t="shared" si="8"/>
        <v>1000373</v>
      </c>
      <c r="AB24" s="4"/>
      <c r="AC24" s="23">
        <v>0</v>
      </c>
      <c r="AD24" s="23">
        <v>0</v>
      </c>
      <c r="AE24" s="1">
        <f t="shared" si="13"/>
        <v>1000373</v>
      </c>
      <c r="AF24" s="12" t="str">
        <f t="shared" si="9"/>
        <v xml:space="preserve"> </v>
      </c>
      <c r="AG24" s="12" t="str">
        <f t="shared" si="10"/>
        <v xml:space="preserve"> </v>
      </c>
    </row>
    <row r="25" spans="1:33" ht="14.1" customHeight="1">
      <c r="A25" s="25" t="s">
        <v>51</v>
      </c>
      <c r="B25" s="25" t="s">
        <v>319</v>
      </c>
      <c r="C25" s="25" t="s">
        <v>52</v>
      </c>
      <c r="D25" s="25" t="s">
        <v>320</v>
      </c>
      <c r="E25" s="7">
        <v>738.76</v>
      </c>
      <c r="F25" s="5">
        <f t="shared" si="11"/>
        <v>1143600.48</v>
      </c>
      <c r="G25" s="26">
        <v>311457.95</v>
      </c>
      <c r="H25" s="27">
        <v>143973</v>
      </c>
      <c r="I25" s="5">
        <f t="shared" si="0"/>
        <v>107979.75</v>
      </c>
      <c r="J25" s="28">
        <v>37232</v>
      </c>
      <c r="K25" s="28">
        <v>691305</v>
      </c>
      <c r="L25" s="28">
        <v>191863</v>
      </c>
      <c r="M25" s="28">
        <v>82213</v>
      </c>
      <c r="N25" s="5">
        <f t="shared" si="1"/>
        <v>1422050.7</v>
      </c>
      <c r="O25" s="6">
        <f t="shared" si="2"/>
        <v>0</v>
      </c>
      <c r="P25" s="29">
        <v>167</v>
      </c>
      <c r="Q25" s="29">
        <v>68</v>
      </c>
      <c r="R25" s="6">
        <f t="shared" si="3"/>
        <v>15785</v>
      </c>
      <c r="S25" s="19">
        <f t="shared" si="12"/>
        <v>53323.696799999998</v>
      </c>
      <c r="T25" s="30">
        <v>20763863</v>
      </c>
      <c r="U25" s="19">
        <f t="shared" si="4"/>
        <v>20763.863000000001</v>
      </c>
      <c r="V25" s="19">
        <f t="shared" si="5"/>
        <v>32559.833799999997</v>
      </c>
      <c r="W25" s="6">
        <f t="shared" si="6"/>
        <v>651197</v>
      </c>
      <c r="X25" s="6">
        <f t="shared" si="7"/>
        <v>666982</v>
      </c>
      <c r="Y25" s="4">
        <v>0</v>
      </c>
      <c r="Z25" s="18">
        <v>0</v>
      </c>
      <c r="AA25" s="6">
        <f t="shared" si="8"/>
        <v>666982</v>
      </c>
      <c r="AB25" s="4"/>
      <c r="AC25" s="23">
        <v>0</v>
      </c>
      <c r="AD25" s="23">
        <v>0</v>
      </c>
      <c r="AE25" s="1">
        <f t="shared" si="13"/>
        <v>666982</v>
      </c>
      <c r="AF25" s="12">
        <f t="shared" si="9"/>
        <v>1</v>
      </c>
      <c r="AG25" s="12" t="str">
        <f t="shared" si="10"/>
        <v xml:space="preserve"> </v>
      </c>
    </row>
    <row r="26" spans="1:33" ht="14.1" customHeight="1">
      <c r="A26" s="25" t="s">
        <v>51</v>
      </c>
      <c r="B26" s="25" t="s">
        <v>319</v>
      </c>
      <c r="C26" s="25" t="s">
        <v>53</v>
      </c>
      <c r="D26" s="25" t="s">
        <v>321</v>
      </c>
      <c r="E26" s="7">
        <v>322.27999999999997</v>
      </c>
      <c r="F26" s="5">
        <f t="shared" si="11"/>
        <v>498889.43999999994</v>
      </c>
      <c r="G26" s="26">
        <v>398374.14</v>
      </c>
      <c r="H26" s="27">
        <v>47022</v>
      </c>
      <c r="I26" s="5">
        <f t="shared" si="0"/>
        <v>35266.5</v>
      </c>
      <c r="J26" s="28">
        <v>12151</v>
      </c>
      <c r="K26" s="28">
        <v>227726</v>
      </c>
      <c r="L26" s="28">
        <v>65202</v>
      </c>
      <c r="M26" s="28">
        <v>129405</v>
      </c>
      <c r="N26" s="5">
        <f t="shared" si="1"/>
        <v>868124.64</v>
      </c>
      <c r="O26" s="6">
        <f t="shared" si="2"/>
        <v>0</v>
      </c>
      <c r="P26" s="29">
        <v>167</v>
      </c>
      <c r="Q26" s="29">
        <v>109</v>
      </c>
      <c r="R26" s="6">
        <f t="shared" si="3"/>
        <v>25302</v>
      </c>
      <c r="S26" s="19">
        <f t="shared" si="12"/>
        <v>23262.170399999999</v>
      </c>
      <c r="T26" s="30">
        <v>26558276</v>
      </c>
      <c r="U26" s="19">
        <f t="shared" si="4"/>
        <v>26558.276000000002</v>
      </c>
      <c r="V26" s="19">
        <f t="shared" si="5"/>
        <v>0</v>
      </c>
      <c r="W26" s="6">
        <f t="shared" si="6"/>
        <v>0</v>
      </c>
      <c r="X26" s="6">
        <f t="shared" si="7"/>
        <v>25302</v>
      </c>
      <c r="Y26" s="4">
        <v>0</v>
      </c>
      <c r="Z26" s="18">
        <v>0</v>
      </c>
      <c r="AA26" s="6">
        <f t="shared" si="8"/>
        <v>25302</v>
      </c>
      <c r="AB26" s="4"/>
      <c r="AC26" s="23">
        <v>0</v>
      </c>
      <c r="AD26" s="23">
        <v>0</v>
      </c>
      <c r="AE26" s="1">
        <f t="shared" si="13"/>
        <v>25302</v>
      </c>
      <c r="AF26" s="12">
        <f t="shared" si="9"/>
        <v>1</v>
      </c>
      <c r="AG26" s="12">
        <f t="shared" si="10"/>
        <v>1</v>
      </c>
    </row>
    <row r="27" spans="1:33" ht="14.1" customHeight="1">
      <c r="A27" s="25" t="s">
        <v>51</v>
      </c>
      <c r="B27" s="25" t="s">
        <v>319</v>
      </c>
      <c r="C27" s="25" t="s">
        <v>223</v>
      </c>
      <c r="D27" s="25" t="s">
        <v>322</v>
      </c>
      <c r="E27" s="7">
        <v>416.59</v>
      </c>
      <c r="F27" s="5">
        <f t="shared" si="11"/>
        <v>644881.31999999995</v>
      </c>
      <c r="G27" s="26">
        <v>365650.32</v>
      </c>
      <c r="H27" s="27">
        <v>67903</v>
      </c>
      <c r="I27" s="5">
        <f t="shared" si="0"/>
        <v>50927.25</v>
      </c>
      <c r="J27" s="28">
        <v>17542</v>
      </c>
      <c r="K27" s="28">
        <v>329289</v>
      </c>
      <c r="L27" s="28">
        <v>77639</v>
      </c>
      <c r="M27" s="28">
        <v>68966</v>
      </c>
      <c r="N27" s="5">
        <f t="shared" si="1"/>
        <v>910013.57000000007</v>
      </c>
      <c r="O27" s="6">
        <f t="shared" si="2"/>
        <v>0</v>
      </c>
      <c r="P27" s="29">
        <v>167</v>
      </c>
      <c r="Q27" s="29">
        <v>44</v>
      </c>
      <c r="R27" s="6">
        <f t="shared" si="3"/>
        <v>10214</v>
      </c>
      <c r="S27" s="19">
        <f t="shared" si="12"/>
        <v>30069.466199999999</v>
      </c>
      <c r="T27" s="30">
        <v>24376688</v>
      </c>
      <c r="U27" s="19">
        <f t="shared" si="4"/>
        <v>24376.687999999998</v>
      </c>
      <c r="V27" s="19">
        <f t="shared" si="5"/>
        <v>5692.7782000000007</v>
      </c>
      <c r="W27" s="6">
        <f t="shared" si="6"/>
        <v>113856</v>
      </c>
      <c r="X27" s="6">
        <f t="shared" si="7"/>
        <v>124070</v>
      </c>
      <c r="Y27" s="4">
        <v>0</v>
      </c>
      <c r="Z27" s="18">
        <v>0</v>
      </c>
      <c r="AA27" s="6">
        <f t="shared" si="8"/>
        <v>124070</v>
      </c>
      <c r="AB27" s="4"/>
      <c r="AC27" s="23">
        <v>0</v>
      </c>
      <c r="AD27" s="23">
        <v>0</v>
      </c>
      <c r="AE27" s="1">
        <f t="shared" si="13"/>
        <v>124070</v>
      </c>
      <c r="AF27" s="12">
        <f t="shared" si="9"/>
        <v>1</v>
      </c>
      <c r="AG27" s="12" t="str">
        <f t="shared" si="10"/>
        <v xml:space="preserve"> </v>
      </c>
    </row>
    <row r="28" spans="1:33" ht="14.1" customHeight="1">
      <c r="A28" s="25" t="s">
        <v>51</v>
      </c>
      <c r="B28" s="25" t="s">
        <v>319</v>
      </c>
      <c r="C28" s="25" t="s">
        <v>87</v>
      </c>
      <c r="D28" s="25" t="s">
        <v>323</v>
      </c>
      <c r="E28" s="7">
        <v>848.65</v>
      </c>
      <c r="F28" s="5">
        <f t="shared" si="11"/>
        <v>1313710.2</v>
      </c>
      <c r="G28" s="26">
        <v>470387.33</v>
      </c>
      <c r="H28" s="27">
        <v>166137</v>
      </c>
      <c r="I28" s="5">
        <f t="shared" si="0"/>
        <v>124602.75</v>
      </c>
      <c r="J28" s="28">
        <v>42963</v>
      </c>
      <c r="K28" s="28">
        <v>797258</v>
      </c>
      <c r="L28" s="28">
        <v>188232</v>
      </c>
      <c r="M28" s="28">
        <v>113408</v>
      </c>
      <c r="N28" s="5">
        <f t="shared" si="1"/>
        <v>1736851.08</v>
      </c>
      <c r="O28" s="6">
        <f t="shared" si="2"/>
        <v>0</v>
      </c>
      <c r="P28" s="29">
        <v>114</v>
      </c>
      <c r="Q28" s="29">
        <v>275</v>
      </c>
      <c r="R28" s="6">
        <f t="shared" si="3"/>
        <v>43577</v>
      </c>
      <c r="S28" s="19">
        <f t="shared" si="12"/>
        <v>61255.557000000001</v>
      </c>
      <c r="T28" s="30">
        <v>31359155</v>
      </c>
      <c r="U28" s="19">
        <f t="shared" si="4"/>
        <v>31359.154999999999</v>
      </c>
      <c r="V28" s="19">
        <f t="shared" si="5"/>
        <v>29896.402000000002</v>
      </c>
      <c r="W28" s="6">
        <f t="shared" si="6"/>
        <v>597928</v>
      </c>
      <c r="X28" s="6">
        <f t="shared" si="7"/>
        <v>641505</v>
      </c>
      <c r="Y28" s="4">
        <v>0</v>
      </c>
      <c r="Z28" s="18">
        <v>0</v>
      </c>
      <c r="AA28" s="6">
        <f t="shared" si="8"/>
        <v>641505</v>
      </c>
      <c r="AB28" s="4"/>
      <c r="AC28" s="23">
        <v>0</v>
      </c>
      <c r="AD28" s="23">
        <v>0</v>
      </c>
      <c r="AE28" s="1">
        <f t="shared" si="13"/>
        <v>641505</v>
      </c>
      <c r="AF28" s="12">
        <f t="shared" si="9"/>
        <v>1</v>
      </c>
      <c r="AG28" s="12" t="str">
        <f t="shared" si="10"/>
        <v xml:space="preserve"> </v>
      </c>
    </row>
    <row r="29" spans="1:33" ht="14.1" customHeight="1">
      <c r="A29" s="25" t="s">
        <v>197</v>
      </c>
      <c r="B29" s="25" t="s">
        <v>324</v>
      </c>
      <c r="C29" s="25" t="s">
        <v>198</v>
      </c>
      <c r="D29" s="25" t="s">
        <v>325</v>
      </c>
      <c r="E29" s="7">
        <v>947.41</v>
      </c>
      <c r="F29" s="5">
        <f t="shared" si="11"/>
        <v>1466590.68</v>
      </c>
      <c r="G29" s="26">
        <v>518032.44</v>
      </c>
      <c r="H29" s="27">
        <v>95820</v>
      </c>
      <c r="I29" s="5">
        <f t="shared" si="0"/>
        <v>71865</v>
      </c>
      <c r="J29" s="28">
        <v>49088</v>
      </c>
      <c r="K29" s="28">
        <v>587817</v>
      </c>
      <c r="L29" s="28">
        <v>211132</v>
      </c>
      <c r="M29" s="28">
        <v>99069</v>
      </c>
      <c r="N29" s="5">
        <f t="shared" si="1"/>
        <v>1537003.44</v>
      </c>
      <c r="O29" s="6">
        <f t="shared" si="2"/>
        <v>0</v>
      </c>
      <c r="P29" s="29">
        <v>86</v>
      </c>
      <c r="Q29" s="29">
        <v>462</v>
      </c>
      <c r="R29" s="6">
        <f t="shared" si="3"/>
        <v>55227</v>
      </c>
      <c r="S29" s="19">
        <f t="shared" si="12"/>
        <v>68384.053799999994</v>
      </c>
      <c r="T29" s="30">
        <v>32159435</v>
      </c>
      <c r="U29" s="19">
        <f t="shared" si="4"/>
        <v>32159.435000000001</v>
      </c>
      <c r="V29" s="19">
        <f t="shared" si="5"/>
        <v>36224.618799999997</v>
      </c>
      <c r="W29" s="6">
        <f t="shared" si="6"/>
        <v>724492</v>
      </c>
      <c r="X29" s="6">
        <f t="shared" si="7"/>
        <v>779719</v>
      </c>
      <c r="Y29" s="4">
        <v>0</v>
      </c>
      <c r="Z29" s="18">
        <v>0</v>
      </c>
      <c r="AA29" s="6">
        <f t="shared" si="8"/>
        <v>779719</v>
      </c>
      <c r="AB29" s="4"/>
      <c r="AC29" s="23">
        <v>0</v>
      </c>
      <c r="AD29" s="23">
        <v>0</v>
      </c>
      <c r="AE29" s="1">
        <f t="shared" si="13"/>
        <v>779719</v>
      </c>
      <c r="AF29" s="12">
        <f t="shared" si="9"/>
        <v>1</v>
      </c>
      <c r="AG29" s="12" t="str">
        <f t="shared" si="10"/>
        <v xml:space="preserve"> </v>
      </c>
    </row>
    <row r="30" spans="1:33" ht="14.1" customHeight="1">
      <c r="A30" s="25" t="s">
        <v>197</v>
      </c>
      <c r="B30" s="25" t="s">
        <v>324</v>
      </c>
      <c r="C30" s="25" t="s">
        <v>199</v>
      </c>
      <c r="D30" s="25" t="s">
        <v>326</v>
      </c>
      <c r="E30" s="7">
        <v>3336.26</v>
      </c>
      <c r="F30" s="5">
        <f t="shared" si="11"/>
        <v>5164530.4800000004</v>
      </c>
      <c r="G30" s="26">
        <v>1124095.6200000001</v>
      </c>
      <c r="H30" s="27">
        <v>410582</v>
      </c>
      <c r="I30" s="5">
        <f t="shared" si="0"/>
        <v>307936.5</v>
      </c>
      <c r="J30" s="28">
        <v>210340</v>
      </c>
      <c r="K30" s="28">
        <v>2520077</v>
      </c>
      <c r="L30" s="28">
        <v>846215</v>
      </c>
      <c r="M30" s="28">
        <v>31974</v>
      </c>
      <c r="N30" s="5">
        <f t="shared" si="1"/>
        <v>5040638.12</v>
      </c>
      <c r="O30" s="6">
        <f t="shared" si="2"/>
        <v>123892</v>
      </c>
      <c r="P30" s="29">
        <v>33</v>
      </c>
      <c r="Q30" s="29">
        <v>1342</v>
      </c>
      <c r="R30" s="6">
        <f t="shared" si="3"/>
        <v>61558</v>
      </c>
      <c r="S30" s="19">
        <f t="shared" si="12"/>
        <v>240811.24679999999</v>
      </c>
      <c r="T30" s="30">
        <v>70053559</v>
      </c>
      <c r="U30" s="19">
        <f t="shared" si="4"/>
        <v>70053.558999999994</v>
      </c>
      <c r="V30" s="19">
        <f t="shared" si="5"/>
        <v>170757.68780000001</v>
      </c>
      <c r="W30" s="6">
        <f t="shared" si="6"/>
        <v>3415154</v>
      </c>
      <c r="X30" s="6">
        <f t="shared" si="7"/>
        <v>3600604</v>
      </c>
      <c r="Y30" s="4">
        <v>0</v>
      </c>
      <c r="Z30" s="18">
        <v>0</v>
      </c>
      <c r="AA30" s="6">
        <f t="shared" si="8"/>
        <v>3600604</v>
      </c>
      <c r="AB30" s="4"/>
      <c r="AC30" s="23">
        <v>0</v>
      </c>
      <c r="AD30" s="23">
        <v>0</v>
      </c>
      <c r="AE30" s="1">
        <f t="shared" si="13"/>
        <v>3600604</v>
      </c>
      <c r="AF30" s="12" t="str">
        <f t="shared" si="9"/>
        <v xml:space="preserve"> </v>
      </c>
      <c r="AG30" s="12" t="str">
        <f t="shared" si="10"/>
        <v xml:space="preserve"> </v>
      </c>
    </row>
    <row r="31" spans="1:33" ht="14.1" customHeight="1">
      <c r="A31" s="25" t="s">
        <v>197</v>
      </c>
      <c r="B31" s="25" t="s">
        <v>324</v>
      </c>
      <c r="C31" s="25" t="s">
        <v>200</v>
      </c>
      <c r="D31" s="25" t="s">
        <v>327</v>
      </c>
      <c r="E31" s="7">
        <v>1101.1600000000001</v>
      </c>
      <c r="F31" s="5">
        <f t="shared" si="11"/>
        <v>1704595.6800000002</v>
      </c>
      <c r="G31" s="26">
        <v>1307224.5699999998</v>
      </c>
      <c r="H31" s="27">
        <v>131263</v>
      </c>
      <c r="I31" s="5">
        <f t="shared" si="0"/>
        <v>98447.25</v>
      </c>
      <c r="J31" s="28">
        <v>67297</v>
      </c>
      <c r="K31" s="28">
        <v>801683</v>
      </c>
      <c r="L31" s="28">
        <v>310724</v>
      </c>
      <c r="M31" s="28">
        <v>98115</v>
      </c>
      <c r="N31" s="5">
        <f t="shared" si="1"/>
        <v>2683490.8199999998</v>
      </c>
      <c r="O31" s="6">
        <f t="shared" si="2"/>
        <v>0</v>
      </c>
      <c r="P31" s="29">
        <v>90</v>
      </c>
      <c r="Q31" s="29">
        <v>403</v>
      </c>
      <c r="R31" s="6">
        <f t="shared" si="3"/>
        <v>50415</v>
      </c>
      <c r="S31" s="19">
        <f t="shared" si="12"/>
        <v>79481.728799999997</v>
      </c>
      <c r="T31" s="30">
        <v>79616188</v>
      </c>
      <c r="U31" s="19">
        <f t="shared" si="4"/>
        <v>79616.187999999995</v>
      </c>
      <c r="V31" s="19">
        <f t="shared" si="5"/>
        <v>0</v>
      </c>
      <c r="W31" s="6">
        <f t="shared" si="6"/>
        <v>0</v>
      </c>
      <c r="X31" s="6">
        <f t="shared" si="7"/>
        <v>50415</v>
      </c>
      <c r="Y31" s="4">
        <v>0</v>
      </c>
      <c r="Z31" s="18">
        <v>0</v>
      </c>
      <c r="AA31" s="6">
        <f t="shared" si="8"/>
        <v>50415</v>
      </c>
      <c r="AB31" s="4"/>
      <c r="AC31" s="23">
        <v>112194</v>
      </c>
      <c r="AD31" s="23">
        <v>28445</v>
      </c>
      <c r="AE31" s="1">
        <f t="shared" si="13"/>
        <v>134164</v>
      </c>
      <c r="AF31" s="12">
        <f t="shared" si="9"/>
        <v>1</v>
      </c>
      <c r="AG31" s="12">
        <f t="shared" si="10"/>
        <v>1</v>
      </c>
    </row>
    <row r="32" spans="1:33" ht="14.1" customHeight="1">
      <c r="A32" s="25" t="s">
        <v>197</v>
      </c>
      <c r="B32" s="25" t="s">
        <v>324</v>
      </c>
      <c r="C32" s="25" t="s">
        <v>232</v>
      </c>
      <c r="D32" s="25" t="s">
        <v>328</v>
      </c>
      <c r="E32" s="7">
        <v>525.5</v>
      </c>
      <c r="F32" s="5">
        <f t="shared" si="11"/>
        <v>813474</v>
      </c>
      <c r="G32" s="26">
        <v>116913.08</v>
      </c>
      <c r="H32" s="27">
        <v>44324</v>
      </c>
      <c r="I32" s="5">
        <f t="shared" si="0"/>
        <v>33243</v>
      </c>
      <c r="J32" s="28">
        <v>22697</v>
      </c>
      <c r="K32" s="28">
        <v>272680</v>
      </c>
      <c r="L32" s="28">
        <v>116633</v>
      </c>
      <c r="M32" s="28">
        <v>38057</v>
      </c>
      <c r="N32" s="5">
        <f t="shared" si="1"/>
        <v>600223.08000000007</v>
      </c>
      <c r="O32" s="6">
        <f t="shared" si="2"/>
        <v>213251</v>
      </c>
      <c r="P32" s="29">
        <v>167</v>
      </c>
      <c r="Q32" s="29">
        <v>52</v>
      </c>
      <c r="R32" s="6">
        <f t="shared" si="3"/>
        <v>12071</v>
      </c>
      <c r="S32" s="19">
        <f t="shared" si="12"/>
        <v>37930.589999999997</v>
      </c>
      <c r="T32" s="30">
        <v>6908018</v>
      </c>
      <c r="U32" s="19">
        <f t="shared" si="4"/>
        <v>6908.018</v>
      </c>
      <c r="V32" s="19">
        <f t="shared" si="5"/>
        <v>31022.571999999996</v>
      </c>
      <c r="W32" s="6">
        <f t="shared" si="6"/>
        <v>620451</v>
      </c>
      <c r="X32" s="6">
        <f t="shared" si="7"/>
        <v>845773</v>
      </c>
      <c r="Y32" s="4">
        <v>0</v>
      </c>
      <c r="Z32" s="18">
        <v>0</v>
      </c>
      <c r="AA32" s="6">
        <f t="shared" si="8"/>
        <v>845773</v>
      </c>
      <c r="AB32" s="4"/>
      <c r="AC32" s="23">
        <v>0</v>
      </c>
      <c r="AD32" s="23">
        <v>0</v>
      </c>
      <c r="AE32" s="1">
        <f t="shared" si="13"/>
        <v>845773</v>
      </c>
      <c r="AF32" s="12" t="str">
        <f t="shared" si="9"/>
        <v xml:space="preserve"> </v>
      </c>
      <c r="AG32" s="12" t="str">
        <f t="shared" si="10"/>
        <v xml:space="preserve"> </v>
      </c>
    </row>
    <row r="33" spans="1:33" ht="14.1" customHeight="1">
      <c r="A33" s="25" t="s">
        <v>233</v>
      </c>
      <c r="B33" s="25" t="s">
        <v>329</v>
      </c>
      <c r="C33" s="25" t="s">
        <v>97</v>
      </c>
      <c r="D33" s="25" t="s">
        <v>330</v>
      </c>
      <c r="E33" s="7">
        <v>661.4</v>
      </c>
      <c r="F33" s="5">
        <f t="shared" si="11"/>
        <v>1023847.2</v>
      </c>
      <c r="G33" s="26">
        <v>311619.75</v>
      </c>
      <c r="H33" s="27">
        <v>59814</v>
      </c>
      <c r="I33" s="5">
        <f t="shared" si="0"/>
        <v>44860.5</v>
      </c>
      <c r="J33" s="28">
        <v>34845</v>
      </c>
      <c r="K33" s="28">
        <v>235687</v>
      </c>
      <c r="L33" s="28">
        <v>138376</v>
      </c>
      <c r="M33" s="28">
        <v>116645</v>
      </c>
      <c r="N33" s="5">
        <f t="shared" si="1"/>
        <v>882033.25</v>
      </c>
      <c r="O33" s="6">
        <f t="shared" si="2"/>
        <v>141814</v>
      </c>
      <c r="P33" s="29">
        <v>145</v>
      </c>
      <c r="Q33" s="29">
        <v>105</v>
      </c>
      <c r="R33" s="6">
        <f t="shared" si="3"/>
        <v>21163</v>
      </c>
      <c r="S33" s="19">
        <f t="shared" si="12"/>
        <v>47739.851999999999</v>
      </c>
      <c r="T33" s="30">
        <v>18449141</v>
      </c>
      <c r="U33" s="19">
        <f t="shared" si="4"/>
        <v>18449.141</v>
      </c>
      <c r="V33" s="19">
        <f t="shared" si="5"/>
        <v>29290.710999999999</v>
      </c>
      <c r="W33" s="6">
        <f t="shared" si="6"/>
        <v>585814</v>
      </c>
      <c r="X33" s="6">
        <f t="shared" si="7"/>
        <v>748791</v>
      </c>
      <c r="Y33" s="4">
        <v>0</v>
      </c>
      <c r="Z33" s="18">
        <v>0</v>
      </c>
      <c r="AA33" s="6">
        <f t="shared" si="8"/>
        <v>748791</v>
      </c>
      <c r="AB33" s="4"/>
      <c r="AC33" s="23">
        <v>0</v>
      </c>
      <c r="AD33" s="23">
        <v>0</v>
      </c>
      <c r="AE33" s="1">
        <f t="shared" si="13"/>
        <v>748791</v>
      </c>
      <c r="AF33" s="12" t="str">
        <f t="shared" si="9"/>
        <v xml:space="preserve"> </v>
      </c>
      <c r="AG33" s="12" t="str">
        <f t="shared" si="10"/>
        <v xml:space="preserve"> </v>
      </c>
    </row>
    <row r="34" spans="1:33" ht="14.1" customHeight="1">
      <c r="A34" s="25" t="s">
        <v>233</v>
      </c>
      <c r="B34" s="25" t="s">
        <v>329</v>
      </c>
      <c r="C34" s="25" t="s">
        <v>98</v>
      </c>
      <c r="D34" s="25" t="s">
        <v>331</v>
      </c>
      <c r="E34" s="7">
        <v>1228.9100000000001</v>
      </c>
      <c r="F34" s="5">
        <f t="shared" si="11"/>
        <v>1902352.6800000002</v>
      </c>
      <c r="G34" s="26">
        <v>517255.4</v>
      </c>
      <c r="H34" s="27">
        <v>128433</v>
      </c>
      <c r="I34" s="5">
        <f t="shared" si="0"/>
        <v>96324.75</v>
      </c>
      <c r="J34" s="28">
        <v>74651</v>
      </c>
      <c r="K34" s="28">
        <v>507392</v>
      </c>
      <c r="L34" s="28">
        <v>361286</v>
      </c>
      <c r="M34" s="28">
        <v>84414</v>
      </c>
      <c r="N34" s="5">
        <f t="shared" si="1"/>
        <v>1641323.15</v>
      </c>
      <c r="O34" s="6">
        <f t="shared" si="2"/>
        <v>261030</v>
      </c>
      <c r="P34" s="29">
        <v>88</v>
      </c>
      <c r="Q34" s="29">
        <v>355</v>
      </c>
      <c r="R34" s="6">
        <f t="shared" si="3"/>
        <v>43424</v>
      </c>
      <c r="S34" s="19">
        <f t="shared" si="12"/>
        <v>88702.723800000007</v>
      </c>
      <c r="T34" s="30">
        <v>30752402</v>
      </c>
      <c r="U34" s="19">
        <f t="shared" si="4"/>
        <v>30752.401999999998</v>
      </c>
      <c r="V34" s="19">
        <f t="shared" si="5"/>
        <v>57950.321800000005</v>
      </c>
      <c r="W34" s="6">
        <f t="shared" si="6"/>
        <v>1159006</v>
      </c>
      <c r="X34" s="6">
        <f t="shared" si="7"/>
        <v>1463460</v>
      </c>
      <c r="Y34" s="4">
        <v>0</v>
      </c>
      <c r="Z34" s="18">
        <v>0</v>
      </c>
      <c r="AA34" s="6">
        <f t="shared" si="8"/>
        <v>1463460</v>
      </c>
      <c r="AB34" s="4"/>
      <c r="AC34" s="23">
        <v>0</v>
      </c>
      <c r="AD34" s="23">
        <v>0</v>
      </c>
      <c r="AE34" s="1">
        <f t="shared" si="13"/>
        <v>1463460</v>
      </c>
      <c r="AF34" s="12" t="str">
        <f t="shared" si="9"/>
        <v xml:space="preserve"> </v>
      </c>
      <c r="AG34" s="12" t="str">
        <f t="shared" si="10"/>
        <v xml:space="preserve"> </v>
      </c>
    </row>
    <row r="35" spans="1:33" ht="14.1" customHeight="1">
      <c r="A35" s="25" t="s">
        <v>233</v>
      </c>
      <c r="B35" s="25" t="s">
        <v>329</v>
      </c>
      <c r="C35" s="25" t="s">
        <v>99</v>
      </c>
      <c r="D35" s="25" t="s">
        <v>332</v>
      </c>
      <c r="E35" s="7">
        <v>867.83</v>
      </c>
      <c r="F35" s="5">
        <f t="shared" si="11"/>
        <v>1343400.84</v>
      </c>
      <c r="G35" s="26">
        <v>478353.86</v>
      </c>
      <c r="H35" s="27">
        <v>68634</v>
      </c>
      <c r="I35" s="5">
        <f t="shared" si="0"/>
        <v>51475.5</v>
      </c>
      <c r="J35" s="28">
        <v>39859</v>
      </c>
      <c r="K35" s="28">
        <v>269571</v>
      </c>
      <c r="L35" s="28">
        <v>205974</v>
      </c>
      <c r="M35" s="28">
        <v>46411</v>
      </c>
      <c r="N35" s="5">
        <f t="shared" si="1"/>
        <v>1091644.3599999999</v>
      </c>
      <c r="O35" s="6">
        <f t="shared" si="2"/>
        <v>251756</v>
      </c>
      <c r="P35" s="29">
        <v>158</v>
      </c>
      <c r="Q35" s="29">
        <v>109</v>
      </c>
      <c r="R35" s="6">
        <f t="shared" si="3"/>
        <v>23939</v>
      </c>
      <c r="S35" s="19">
        <f t="shared" si="12"/>
        <v>62639.969400000002</v>
      </c>
      <c r="T35" s="30">
        <v>26125279</v>
      </c>
      <c r="U35" s="19">
        <f t="shared" si="4"/>
        <v>26125.278999999999</v>
      </c>
      <c r="V35" s="19">
        <f t="shared" si="5"/>
        <v>36514.690400000007</v>
      </c>
      <c r="W35" s="6">
        <f t="shared" si="6"/>
        <v>730294</v>
      </c>
      <c r="X35" s="6">
        <f t="shared" si="7"/>
        <v>1005989</v>
      </c>
      <c r="Y35" s="4">
        <v>0</v>
      </c>
      <c r="Z35" s="18">
        <v>0</v>
      </c>
      <c r="AA35" s="6">
        <f t="shared" si="8"/>
        <v>1005989</v>
      </c>
      <c r="AB35" s="4"/>
      <c r="AC35" s="23">
        <v>0</v>
      </c>
      <c r="AD35" s="23">
        <v>2707</v>
      </c>
      <c r="AE35" s="1">
        <f t="shared" si="13"/>
        <v>1003282</v>
      </c>
      <c r="AF35" s="12" t="str">
        <f t="shared" si="9"/>
        <v xml:space="preserve"> </v>
      </c>
      <c r="AG35" s="12" t="str">
        <f t="shared" si="10"/>
        <v xml:space="preserve"> </v>
      </c>
    </row>
    <row r="36" spans="1:33" ht="14.1" customHeight="1">
      <c r="A36" s="25" t="s">
        <v>233</v>
      </c>
      <c r="B36" s="25" t="s">
        <v>329</v>
      </c>
      <c r="C36" s="25" t="s">
        <v>101</v>
      </c>
      <c r="D36" s="25" t="s">
        <v>333</v>
      </c>
      <c r="E36" s="7">
        <v>793.32</v>
      </c>
      <c r="F36" s="5">
        <f t="shared" si="11"/>
        <v>1228059.3600000001</v>
      </c>
      <c r="G36" s="26">
        <v>305463.34999999998</v>
      </c>
      <c r="H36" s="27">
        <v>61423</v>
      </c>
      <c r="I36" s="5">
        <f t="shared" si="0"/>
        <v>46067.25</v>
      </c>
      <c r="J36" s="28">
        <v>35592</v>
      </c>
      <c r="K36" s="28">
        <v>241175</v>
      </c>
      <c r="L36" s="28">
        <v>178186</v>
      </c>
      <c r="M36" s="28">
        <v>89040</v>
      </c>
      <c r="N36" s="5">
        <f t="shared" si="1"/>
        <v>895523.6</v>
      </c>
      <c r="O36" s="6">
        <f t="shared" si="2"/>
        <v>332536</v>
      </c>
      <c r="P36" s="29">
        <v>90</v>
      </c>
      <c r="Q36" s="29">
        <v>339</v>
      </c>
      <c r="R36" s="6">
        <f t="shared" si="3"/>
        <v>42409</v>
      </c>
      <c r="S36" s="19">
        <f t="shared" si="12"/>
        <v>57261.837599999999</v>
      </c>
      <c r="T36" s="30">
        <v>18034679</v>
      </c>
      <c r="U36" s="19">
        <f t="shared" si="4"/>
        <v>18034.679</v>
      </c>
      <c r="V36" s="19">
        <f t="shared" si="5"/>
        <v>39227.158599999995</v>
      </c>
      <c r="W36" s="6">
        <f t="shared" si="6"/>
        <v>784543</v>
      </c>
      <c r="X36" s="6">
        <f t="shared" si="7"/>
        <v>1159488</v>
      </c>
      <c r="Y36" s="4">
        <v>0</v>
      </c>
      <c r="Z36" s="18">
        <v>0</v>
      </c>
      <c r="AA36" s="6">
        <f t="shared" si="8"/>
        <v>1159488</v>
      </c>
      <c r="AB36" s="4"/>
      <c r="AC36" s="23">
        <v>0</v>
      </c>
      <c r="AD36" s="23">
        <v>0</v>
      </c>
      <c r="AE36" s="1">
        <f t="shared" si="13"/>
        <v>1159488</v>
      </c>
      <c r="AF36" s="12" t="str">
        <f t="shared" si="9"/>
        <v xml:space="preserve"> </v>
      </c>
      <c r="AG36" s="12" t="str">
        <f t="shared" si="10"/>
        <v xml:space="preserve"> </v>
      </c>
    </row>
    <row r="37" spans="1:33" ht="14.1" customHeight="1">
      <c r="A37" s="25" t="s">
        <v>235</v>
      </c>
      <c r="B37" s="25" t="s">
        <v>334</v>
      </c>
      <c r="C37" s="25" t="s">
        <v>55</v>
      </c>
      <c r="D37" s="25" t="s">
        <v>335</v>
      </c>
      <c r="E37" s="7">
        <v>1260.57</v>
      </c>
      <c r="F37" s="5">
        <f t="shared" si="11"/>
        <v>1951362.3599999999</v>
      </c>
      <c r="G37" s="26">
        <v>496661.16</v>
      </c>
      <c r="H37" s="27">
        <v>77342</v>
      </c>
      <c r="I37" s="5">
        <f t="shared" si="0"/>
        <v>58006.5</v>
      </c>
      <c r="J37" s="28">
        <v>68491</v>
      </c>
      <c r="K37" s="28">
        <v>15206</v>
      </c>
      <c r="L37" s="28">
        <v>172404</v>
      </c>
      <c r="M37" s="28">
        <v>93717</v>
      </c>
      <c r="N37" s="5">
        <f t="shared" si="1"/>
        <v>904485.65999999992</v>
      </c>
      <c r="O37" s="6">
        <f t="shared" si="2"/>
        <v>1046877</v>
      </c>
      <c r="P37" s="29">
        <v>57</v>
      </c>
      <c r="Q37" s="29">
        <v>687</v>
      </c>
      <c r="R37" s="6">
        <f t="shared" si="3"/>
        <v>54431</v>
      </c>
      <c r="S37" s="19">
        <f t="shared" si="12"/>
        <v>90987.942599999995</v>
      </c>
      <c r="T37" s="30">
        <v>30544967</v>
      </c>
      <c r="U37" s="19">
        <f t="shared" si="4"/>
        <v>30544.967000000001</v>
      </c>
      <c r="V37" s="19">
        <f t="shared" si="5"/>
        <v>60442.975599999991</v>
      </c>
      <c r="W37" s="6">
        <f t="shared" si="6"/>
        <v>1208860</v>
      </c>
      <c r="X37" s="6">
        <f t="shared" si="7"/>
        <v>2310168</v>
      </c>
      <c r="Y37" s="4">
        <v>0</v>
      </c>
      <c r="Z37" s="18">
        <v>0</v>
      </c>
      <c r="AA37" s="6">
        <f t="shared" si="8"/>
        <v>2310168</v>
      </c>
      <c r="AB37" s="4"/>
      <c r="AC37" s="23">
        <v>0</v>
      </c>
      <c r="AD37" s="23">
        <v>0</v>
      </c>
      <c r="AE37" s="1">
        <f t="shared" si="13"/>
        <v>2310168</v>
      </c>
      <c r="AF37" s="12" t="str">
        <f t="shared" si="9"/>
        <v xml:space="preserve"> </v>
      </c>
      <c r="AG37" s="12" t="str">
        <f t="shared" si="10"/>
        <v xml:space="preserve"> </v>
      </c>
    </row>
    <row r="38" spans="1:33" ht="14.1" customHeight="1">
      <c r="A38" s="25" t="s">
        <v>235</v>
      </c>
      <c r="B38" s="25" t="s">
        <v>334</v>
      </c>
      <c r="C38" s="25" t="s">
        <v>198</v>
      </c>
      <c r="D38" s="25" t="s">
        <v>336</v>
      </c>
      <c r="E38" s="7">
        <v>959.23</v>
      </c>
      <c r="F38" s="5">
        <f t="shared" si="11"/>
        <v>1484888.04</v>
      </c>
      <c r="G38" s="26">
        <v>243940.83</v>
      </c>
      <c r="H38" s="27">
        <v>55723</v>
      </c>
      <c r="I38" s="5">
        <f t="shared" si="0"/>
        <v>41792.25</v>
      </c>
      <c r="J38" s="28">
        <v>49293</v>
      </c>
      <c r="K38" s="28">
        <v>10952</v>
      </c>
      <c r="L38" s="28">
        <v>168943</v>
      </c>
      <c r="M38" s="28">
        <v>117138</v>
      </c>
      <c r="N38" s="5">
        <f t="shared" si="1"/>
        <v>632059.07999999996</v>
      </c>
      <c r="O38" s="6">
        <f t="shared" si="2"/>
        <v>852829</v>
      </c>
      <c r="P38" s="29">
        <v>84</v>
      </c>
      <c r="Q38" s="29">
        <v>455</v>
      </c>
      <c r="R38" s="6">
        <f t="shared" si="3"/>
        <v>53126</v>
      </c>
      <c r="S38" s="19">
        <f t="shared" si="12"/>
        <v>69237.221399999995</v>
      </c>
      <c r="T38" s="30">
        <v>14940018</v>
      </c>
      <c r="U38" s="19">
        <f t="shared" si="4"/>
        <v>14940.018</v>
      </c>
      <c r="V38" s="19">
        <f t="shared" si="5"/>
        <v>54297.203399999999</v>
      </c>
      <c r="W38" s="6">
        <f t="shared" si="6"/>
        <v>1085944</v>
      </c>
      <c r="X38" s="6">
        <f t="shared" si="7"/>
        <v>1991899</v>
      </c>
      <c r="Y38" s="4">
        <v>0</v>
      </c>
      <c r="Z38" s="18">
        <v>0</v>
      </c>
      <c r="AA38" s="6">
        <f t="shared" si="8"/>
        <v>1991899</v>
      </c>
      <c r="AB38" s="4"/>
      <c r="AC38" s="23">
        <v>0</v>
      </c>
      <c r="AD38" s="23">
        <v>0</v>
      </c>
      <c r="AE38" s="1">
        <f t="shared" si="13"/>
        <v>1991899</v>
      </c>
      <c r="AF38" s="12" t="str">
        <f t="shared" si="9"/>
        <v xml:space="preserve"> </v>
      </c>
      <c r="AG38" s="12" t="str">
        <f t="shared" si="10"/>
        <v xml:space="preserve"> </v>
      </c>
    </row>
    <row r="39" spans="1:33" ht="14.1" customHeight="1">
      <c r="A39" s="25" t="s">
        <v>235</v>
      </c>
      <c r="B39" s="25" t="s">
        <v>334</v>
      </c>
      <c r="C39" s="25" t="s">
        <v>100</v>
      </c>
      <c r="D39" s="25" t="s">
        <v>337</v>
      </c>
      <c r="E39" s="7">
        <v>699.41</v>
      </c>
      <c r="F39" s="5">
        <f t="shared" si="11"/>
        <v>1082686.68</v>
      </c>
      <c r="G39" s="26">
        <v>324163.03000000003</v>
      </c>
      <c r="H39" s="27">
        <v>49842</v>
      </c>
      <c r="I39" s="5">
        <f t="shared" si="0"/>
        <v>37381.5</v>
      </c>
      <c r="J39" s="28">
        <v>44141</v>
      </c>
      <c r="K39" s="28">
        <v>9768</v>
      </c>
      <c r="L39" s="28">
        <v>163123</v>
      </c>
      <c r="M39" s="28">
        <v>100580</v>
      </c>
      <c r="N39" s="5">
        <f t="shared" si="1"/>
        <v>679156.53</v>
      </c>
      <c r="O39" s="6">
        <f t="shared" si="2"/>
        <v>403530</v>
      </c>
      <c r="P39" s="29">
        <v>84</v>
      </c>
      <c r="Q39" s="29">
        <v>363</v>
      </c>
      <c r="R39" s="6">
        <f t="shared" si="3"/>
        <v>42384</v>
      </c>
      <c r="S39" s="19">
        <f t="shared" si="12"/>
        <v>50483.413800000002</v>
      </c>
      <c r="T39" s="30">
        <v>19850767</v>
      </c>
      <c r="U39" s="19">
        <f t="shared" si="4"/>
        <v>19850.767</v>
      </c>
      <c r="V39" s="19">
        <f t="shared" si="5"/>
        <v>30632.646800000002</v>
      </c>
      <c r="W39" s="6">
        <f t="shared" si="6"/>
        <v>612653</v>
      </c>
      <c r="X39" s="6">
        <f t="shared" si="7"/>
        <v>1058567</v>
      </c>
      <c r="Y39" s="4">
        <v>0</v>
      </c>
      <c r="Z39" s="18">
        <v>0</v>
      </c>
      <c r="AA39" s="6">
        <f t="shared" si="8"/>
        <v>1058567</v>
      </c>
      <c r="AB39" s="4"/>
      <c r="AC39" s="23">
        <v>0</v>
      </c>
      <c r="AD39" s="23">
        <v>0</v>
      </c>
      <c r="AE39" s="1">
        <f t="shared" si="13"/>
        <v>1058567</v>
      </c>
      <c r="AF39" s="12" t="str">
        <f t="shared" si="9"/>
        <v xml:space="preserve"> </v>
      </c>
      <c r="AG39" s="12" t="str">
        <f t="shared" si="10"/>
        <v xml:space="preserve"> </v>
      </c>
    </row>
    <row r="40" spans="1:33" ht="14.1" customHeight="1">
      <c r="A40" s="25" t="s">
        <v>235</v>
      </c>
      <c r="B40" s="25" t="s">
        <v>334</v>
      </c>
      <c r="C40" s="25" t="s">
        <v>220</v>
      </c>
      <c r="D40" s="25" t="s">
        <v>338</v>
      </c>
      <c r="E40" s="7">
        <v>1391.25</v>
      </c>
      <c r="F40" s="5">
        <f t="shared" si="11"/>
        <v>2153655</v>
      </c>
      <c r="G40" s="26">
        <v>251224.22</v>
      </c>
      <c r="H40" s="27">
        <v>85899</v>
      </c>
      <c r="I40" s="5">
        <f t="shared" si="0"/>
        <v>64424.25</v>
      </c>
      <c r="J40" s="28">
        <v>75969</v>
      </c>
      <c r="K40" s="28">
        <v>16871</v>
      </c>
      <c r="L40" s="28">
        <v>263879</v>
      </c>
      <c r="M40" s="28">
        <v>31293</v>
      </c>
      <c r="N40" s="5">
        <f t="shared" si="1"/>
        <v>703660.47</v>
      </c>
      <c r="O40" s="6">
        <f t="shared" si="2"/>
        <v>1449995</v>
      </c>
      <c r="P40" s="29">
        <v>35</v>
      </c>
      <c r="Q40" s="29">
        <v>638</v>
      </c>
      <c r="R40" s="6">
        <f t="shared" si="3"/>
        <v>31039</v>
      </c>
      <c r="S40" s="19">
        <f t="shared" si="12"/>
        <v>100420.425</v>
      </c>
      <c r="T40" s="30">
        <v>15860115</v>
      </c>
      <c r="U40" s="19">
        <f t="shared" si="4"/>
        <v>15860.115</v>
      </c>
      <c r="V40" s="19">
        <f t="shared" si="5"/>
        <v>84560.31</v>
      </c>
      <c r="W40" s="6">
        <f t="shared" si="6"/>
        <v>1691206</v>
      </c>
      <c r="X40" s="6">
        <f t="shared" si="7"/>
        <v>3172240</v>
      </c>
      <c r="Y40" s="4">
        <v>0</v>
      </c>
      <c r="Z40" s="18">
        <v>0</v>
      </c>
      <c r="AA40" s="6">
        <f t="shared" si="8"/>
        <v>3172240</v>
      </c>
      <c r="AB40" s="4"/>
      <c r="AC40" s="23">
        <v>0</v>
      </c>
      <c r="AD40" s="23">
        <v>0</v>
      </c>
      <c r="AE40" s="1">
        <f t="shared" si="13"/>
        <v>3172240</v>
      </c>
      <c r="AF40" s="12" t="str">
        <f t="shared" si="9"/>
        <v xml:space="preserve"> </v>
      </c>
      <c r="AG40" s="12" t="str">
        <f t="shared" si="10"/>
        <v xml:space="preserve"> </v>
      </c>
    </row>
    <row r="41" spans="1:33" ht="14.1" customHeight="1">
      <c r="A41" s="25" t="s">
        <v>235</v>
      </c>
      <c r="B41" s="25" t="s">
        <v>334</v>
      </c>
      <c r="C41" s="25" t="s">
        <v>236</v>
      </c>
      <c r="D41" s="25" t="s">
        <v>339</v>
      </c>
      <c r="E41" s="7">
        <v>789</v>
      </c>
      <c r="F41" s="5">
        <f t="shared" si="11"/>
        <v>1221372</v>
      </c>
      <c r="G41" s="26">
        <v>161264.32000000001</v>
      </c>
      <c r="H41" s="27">
        <v>49891</v>
      </c>
      <c r="I41" s="5">
        <f t="shared" si="0"/>
        <v>37418.25</v>
      </c>
      <c r="J41" s="28">
        <v>44305</v>
      </c>
      <c r="K41" s="28">
        <v>9721</v>
      </c>
      <c r="L41" s="28">
        <v>134377</v>
      </c>
      <c r="M41" s="28">
        <v>57681</v>
      </c>
      <c r="N41" s="5">
        <f t="shared" si="1"/>
        <v>444766.57</v>
      </c>
      <c r="O41" s="6">
        <f t="shared" si="2"/>
        <v>776605</v>
      </c>
      <c r="P41" s="29">
        <v>77</v>
      </c>
      <c r="Q41" s="29">
        <v>362</v>
      </c>
      <c r="R41" s="6">
        <f t="shared" si="3"/>
        <v>38745</v>
      </c>
      <c r="S41" s="19">
        <f t="shared" si="12"/>
        <v>56950.02</v>
      </c>
      <c r="T41" s="30">
        <v>9985233</v>
      </c>
      <c r="U41" s="19">
        <f t="shared" si="4"/>
        <v>9985.2330000000002</v>
      </c>
      <c r="V41" s="19">
        <f t="shared" si="5"/>
        <v>46964.786999999997</v>
      </c>
      <c r="W41" s="6">
        <f t="shared" si="6"/>
        <v>939296</v>
      </c>
      <c r="X41" s="6">
        <f t="shared" si="7"/>
        <v>1754646</v>
      </c>
      <c r="Y41" s="4">
        <v>0</v>
      </c>
      <c r="Z41" s="18">
        <v>0</v>
      </c>
      <c r="AA41" s="6">
        <f t="shared" si="8"/>
        <v>1754646</v>
      </c>
      <c r="AB41" s="4"/>
      <c r="AC41" s="23">
        <v>0</v>
      </c>
      <c r="AD41" s="23">
        <v>0</v>
      </c>
      <c r="AE41" s="1">
        <f t="shared" si="13"/>
        <v>1754646</v>
      </c>
      <c r="AF41" s="12" t="str">
        <f t="shared" si="9"/>
        <v xml:space="preserve"> </v>
      </c>
      <c r="AG41" s="12" t="str">
        <f t="shared" si="10"/>
        <v xml:space="preserve"> </v>
      </c>
    </row>
    <row r="42" spans="1:33" ht="14.1" customHeight="1">
      <c r="A42" s="25" t="s">
        <v>235</v>
      </c>
      <c r="B42" s="25" t="s">
        <v>334</v>
      </c>
      <c r="C42" s="25" t="s">
        <v>237</v>
      </c>
      <c r="D42" s="25" t="s">
        <v>340</v>
      </c>
      <c r="E42" s="7">
        <v>554.63</v>
      </c>
      <c r="F42" s="5">
        <f t="shared" si="11"/>
        <v>858567.24</v>
      </c>
      <c r="G42" s="26">
        <v>218317.69</v>
      </c>
      <c r="H42" s="27">
        <v>31779</v>
      </c>
      <c r="I42" s="5">
        <f t="shared" si="0"/>
        <v>23834.25</v>
      </c>
      <c r="J42" s="28">
        <v>26806</v>
      </c>
      <c r="K42" s="28">
        <v>5918</v>
      </c>
      <c r="L42" s="28">
        <v>84505</v>
      </c>
      <c r="M42" s="28">
        <v>56012</v>
      </c>
      <c r="N42" s="5">
        <f t="shared" si="1"/>
        <v>415392.94</v>
      </c>
      <c r="O42" s="6">
        <f t="shared" si="2"/>
        <v>443174</v>
      </c>
      <c r="P42" s="29">
        <v>90</v>
      </c>
      <c r="Q42" s="29">
        <v>215</v>
      </c>
      <c r="R42" s="6">
        <f t="shared" si="3"/>
        <v>26897</v>
      </c>
      <c r="S42" s="19">
        <f t="shared" si="12"/>
        <v>40033.193399999996</v>
      </c>
      <c r="T42" s="30">
        <v>13627821</v>
      </c>
      <c r="U42" s="19">
        <f t="shared" si="4"/>
        <v>13627.821</v>
      </c>
      <c r="V42" s="19">
        <f t="shared" si="5"/>
        <v>26405.372399999997</v>
      </c>
      <c r="W42" s="6">
        <f t="shared" si="6"/>
        <v>528107</v>
      </c>
      <c r="X42" s="6">
        <f t="shared" si="7"/>
        <v>998178</v>
      </c>
      <c r="Y42" s="4">
        <v>0</v>
      </c>
      <c r="Z42" s="18">
        <v>0</v>
      </c>
      <c r="AA42" s="6">
        <f t="shared" si="8"/>
        <v>998178</v>
      </c>
      <c r="AB42" s="4"/>
      <c r="AC42" s="23">
        <v>0</v>
      </c>
      <c r="AD42" s="23">
        <v>0</v>
      </c>
      <c r="AE42" s="1">
        <f t="shared" si="13"/>
        <v>998178</v>
      </c>
      <c r="AF42" s="12" t="str">
        <f t="shared" si="9"/>
        <v xml:space="preserve"> </v>
      </c>
      <c r="AG42" s="12" t="str">
        <f t="shared" si="10"/>
        <v xml:space="preserve"> </v>
      </c>
    </row>
    <row r="43" spans="1:33" ht="14.1" customHeight="1">
      <c r="A43" s="25" t="s">
        <v>235</v>
      </c>
      <c r="B43" s="25" t="s">
        <v>334</v>
      </c>
      <c r="C43" s="25" t="s">
        <v>238</v>
      </c>
      <c r="D43" s="25" t="s">
        <v>341</v>
      </c>
      <c r="E43" s="7">
        <v>964.3</v>
      </c>
      <c r="F43" s="5">
        <f t="shared" si="11"/>
        <v>1492736.4</v>
      </c>
      <c r="G43" s="26">
        <v>304257.57</v>
      </c>
      <c r="H43" s="27">
        <v>66305</v>
      </c>
      <c r="I43" s="5">
        <f t="shared" si="0"/>
        <v>49728.75</v>
      </c>
      <c r="J43" s="28">
        <v>58673</v>
      </c>
      <c r="K43" s="28">
        <v>13010</v>
      </c>
      <c r="L43" s="28">
        <v>170386</v>
      </c>
      <c r="M43" s="28">
        <v>30401</v>
      </c>
      <c r="N43" s="5">
        <f t="shared" si="1"/>
        <v>626456.32000000007</v>
      </c>
      <c r="O43" s="6">
        <f t="shared" si="2"/>
        <v>866280</v>
      </c>
      <c r="P43" s="29">
        <v>33</v>
      </c>
      <c r="Q43" s="29">
        <v>540</v>
      </c>
      <c r="R43" s="6">
        <f t="shared" si="3"/>
        <v>24770</v>
      </c>
      <c r="S43" s="19">
        <f t="shared" si="12"/>
        <v>69603.173999999999</v>
      </c>
      <c r="T43" s="30">
        <v>19379463</v>
      </c>
      <c r="U43" s="19">
        <f t="shared" si="4"/>
        <v>19379.463</v>
      </c>
      <c r="V43" s="19">
        <f t="shared" si="5"/>
        <v>50223.710999999996</v>
      </c>
      <c r="W43" s="6">
        <f t="shared" si="6"/>
        <v>1004474</v>
      </c>
      <c r="X43" s="6">
        <f t="shared" si="7"/>
        <v>1895524</v>
      </c>
      <c r="Y43" s="4">
        <v>0</v>
      </c>
      <c r="Z43" s="18">
        <v>0</v>
      </c>
      <c r="AA43" s="6">
        <f t="shared" si="8"/>
        <v>1895524</v>
      </c>
      <c r="AB43" s="4"/>
      <c r="AC43" s="23">
        <v>0</v>
      </c>
      <c r="AD43" s="23">
        <v>0</v>
      </c>
      <c r="AE43" s="1">
        <f t="shared" si="13"/>
        <v>1895524</v>
      </c>
      <c r="AF43" s="12" t="str">
        <f t="shared" si="9"/>
        <v xml:space="preserve"> </v>
      </c>
      <c r="AG43" s="12" t="str">
        <f t="shared" si="10"/>
        <v xml:space="preserve"> </v>
      </c>
    </row>
    <row r="44" spans="1:33" ht="14.1" customHeight="1">
      <c r="A44" s="25" t="s">
        <v>235</v>
      </c>
      <c r="B44" s="25" t="s">
        <v>334</v>
      </c>
      <c r="C44" s="25" t="s">
        <v>239</v>
      </c>
      <c r="D44" s="25" t="s">
        <v>342</v>
      </c>
      <c r="E44" s="7">
        <v>5678.81</v>
      </c>
      <c r="F44" s="5">
        <f t="shared" si="11"/>
        <v>8790797.8800000008</v>
      </c>
      <c r="G44" s="26">
        <v>1560847.09</v>
      </c>
      <c r="H44" s="27">
        <v>350795</v>
      </c>
      <c r="I44" s="5">
        <f t="shared" si="0"/>
        <v>263096.25</v>
      </c>
      <c r="J44" s="28">
        <v>310801</v>
      </c>
      <c r="K44" s="28">
        <v>68707</v>
      </c>
      <c r="L44" s="28">
        <v>979321</v>
      </c>
      <c r="M44" s="28">
        <v>29550</v>
      </c>
      <c r="N44" s="5">
        <f t="shared" si="1"/>
        <v>3212322.34</v>
      </c>
      <c r="O44" s="6">
        <f t="shared" si="2"/>
        <v>5578476</v>
      </c>
      <c r="P44" s="29">
        <v>33</v>
      </c>
      <c r="Q44" s="29">
        <v>1730</v>
      </c>
      <c r="R44" s="6">
        <f t="shared" si="3"/>
        <v>79355</v>
      </c>
      <c r="S44" s="19">
        <f t="shared" si="12"/>
        <v>409896.50579999998</v>
      </c>
      <c r="T44" s="30">
        <v>100764822</v>
      </c>
      <c r="U44" s="19">
        <f t="shared" si="4"/>
        <v>100764.822</v>
      </c>
      <c r="V44" s="19">
        <f t="shared" si="5"/>
        <v>309131.6838</v>
      </c>
      <c r="W44" s="6">
        <f t="shared" si="6"/>
        <v>6182634</v>
      </c>
      <c r="X44" s="6">
        <f t="shared" si="7"/>
        <v>11840465</v>
      </c>
      <c r="Y44" s="4">
        <v>0</v>
      </c>
      <c r="Z44" s="18">
        <v>0</v>
      </c>
      <c r="AA44" s="6">
        <f t="shared" si="8"/>
        <v>11840465</v>
      </c>
      <c r="AB44" s="4"/>
      <c r="AC44" s="23">
        <v>0</v>
      </c>
      <c r="AD44" s="23">
        <v>0</v>
      </c>
      <c r="AE44" s="1">
        <f t="shared" si="13"/>
        <v>11840465</v>
      </c>
      <c r="AF44" s="12" t="str">
        <f t="shared" si="9"/>
        <v xml:space="preserve"> </v>
      </c>
      <c r="AG44" s="12" t="str">
        <f t="shared" si="10"/>
        <v xml:space="preserve"> </v>
      </c>
    </row>
    <row r="45" spans="1:33" ht="14.1" customHeight="1">
      <c r="A45" s="25" t="s">
        <v>240</v>
      </c>
      <c r="B45" s="25" t="s">
        <v>343</v>
      </c>
      <c r="C45" s="25" t="s">
        <v>221</v>
      </c>
      <c r="D45" s="25" t="s">
        <v>344</v>
      </c>
      <c r="E45" s="7">
        <v>784.21</v>
      </c>
      <c r="F45" s="5">
        <f t="shared" si="11"/>
        <v>1213957.08</v>
      </c>
      <c r="G45" s="26">
        <v>232294.99</v>
      </c>
      <c r="H45" s="27">
        <v>50840</v>
      </c>
      <c r="I45" s="5">
        <f t="shared" si="0"/>
        <v>38130</v>
      </c>
      <c r="J45" s="28">
        <v>43513</v>
      </c>
      <c r="K45" s="28">
        <v>340539</v>
      </c>
      <c r="L45" s="28">
        <v>193655</v>
      </c>
      <c r="M45" s="28">
        <v>68187</v>
      </c>
      <c r="N45" s="5">
        <f t="shared" si="1"/>
        <v>916318.99</v>
      </c>
      <c r="O45" s="6">
        <f t="shared" si="2"/>
        <v>297638</v>
      </c>
      <c r="P45" s="29">
        <v>88</v>
      </c>
      <c r="Q45" s="29">
        <v>312</v>
      </c>
      <c r="R45" s="6">
        <f t="shared" si="3"/>
        <v>38164</v>
      </c>
      <c r="S45" s="19">
        <f t="shared" si="12"/>
        <v>56604.277800000003</v>
      </c>
      <c r="T45" s="30">
        <v>14184128</v>
      </c>
      <c r="U45" s="19">
        <f t="shared" si="4"/>
        <v>14184.128000000001</v>
      </c>
      <c r="V45" s="19">
        <f t="shared" si="5"/>
        <v>42420.149799999999</v>
      </c>
      <c r="W45" s="6">
        <f t="shared" si="6"/>
        <v>848403</v>
      </c>
      <c r="X45" s="6">
        <f t="shared" si="7"/>
        <v>1184205</v>
      </c>
      <c r="Y45" s="4">
        <v>0</v>
      </c>
      <c r="Z45" s="18">
        <v>0</v>
      </c>
      <c r="AA45" s="6">
        <f t="shared" si="8"/>
        <v>1184205</v>
      </c>
      <c r="AB45" s="4"/>
      <c r="AC45" s="23">
        <v>0</v>
      </c>
      <c r="AD45" s="23">
        <v>0</v>
      </c>
      <c r="AE45" s="1">
        <f t="shared" si="13"/>
        <v>1184205</v>
      </c>
      <c r="AF45" s="12" t="str">
        <f t="shared" si="9"/>
        <v xml:space="preserve"> </v>
      </c>
      <c r="AG45" s="12" t="str">
        <f t="shared" si="10"/>
        <v xml:space="preserve"> </v>
      </c>
    </row>
    <row r="46" spans="1:33" ht="14.1" customHeight="1">
      <c r="A46" s="25" t="s">
        <v>240</v>
      </c>
      <c r="B46" s="25" t="s">
        <v>343</v>
      </c>
      <c r="C46" s="25" t="s">
        <v>103</v>
      </c>
      <c r="D46" s="25" t="s">
        <v>345</v>
      </c>
      <c r="E46" s="7">
        <v>431.74</v>
      </c>
      <c r="F46" s="5">
        <f t="shared" si="11"/>
        <v>668333.52</v>
      </c>
      <c r="G46" s="26">
        <v>124097.51</v>
      </c>
      <c r="H46" s="27">
        <v>39581</v>
      </c>
      <c r="I46" s="5">
        <f t="shared" si="0"/>
        <v>29685.75</v>
      </c>
      <c r="J46" s="28">
        <v>23255</v>
      </c>
      <c r="K46" s="28">
        <v>181832</v>
      </c>
      <c r="L46" s="28">
        <v>94535</v>
      </c>
      <c r="M46" s="28">
        <v>58534</v>
      </c>
      <c r="N46" s="5">
        <f t="shared" si="1"/>
        <v>511939.26</v>
      </c>
      <c r="O46" s="6">
        <f t="shared" si="2"/>
        <v>156394</v>
      </c>
      <c r="P46" s="29">
        <v>86</v>
      </c>
      <c r="Q46" s="29">
        <v>186</v>
      </c>
      <c r="R46" s="6">
        <f t="shared" si="3"/>
        <v>22234</v>
      </c>
      <c r="S46" s="19">
        <f t="shared" si="12"/>
        <v>31162.993200000001</v>
      </c>
      <c r="T46" s="30">
        <v>7586760</v>
      </c>
      <c r="U46" s="19">
        <f t="shared" si="4"/>
        <v>7586.76</v>
      </c>
      <c r="V46" s="19">
        <f t="shared" si="5"/>
        <v>23576.233200000002</v>
      </c>
      <c r="W46" s="6">
        <f t="shared" si="6"/>
        <v>471525</v>
      </c>
      <c r="X46" s="6">
        <f t="shared" si="7"/>
        <v>650153</v>
      </c>
      <c r="Y46" s="4">
        <v>0</v>
      </c>
      <c r="Z46" s="18">
        <v>0</v>
      </c>
      <c r="AA46" s="6">
        <f t="shared" si="8"/>
        <v>650153</v>
      </c>
      <c r="AB46" s="4"/>
      <c r="AC46" s="23">
        <v>0</v>
      </c>
      <c r="AD46" s="23">
        <v>0</v>
      </c>
      <c r="AE46" s="1">
        <f t="shared" si="13"/>
        <v>650153</v>
      </c>
      <c r="AF46" s="12" t="str">
        <f t="shared" si="9"/>
        <v xml:space="preserve"> </v>
      </c>
      <c r="AG46" s="12" t="str">
        <f t="shared" si="10"/>
        <v xml:space="preserve"> </v>
      </c>
    </row>
    <row r="47" spans="1:33" ht="14.1" customHeight="1">
      <c r="A47" s="25" t="s">
        <v>240</v>
      </c>
      <c r="B47" s="25" t="s">
        <v>343</v>
      </c>
      <c r="C47" s="25" t="s">
        <v>27</v>
      </c>
      <c r="D47" s="25" t="s">
        <v>346</v>
      </c>
      <c r="E47" s="7">
        <v>3080.11</v>
      </c>
      <c r="F47" s="5">
        <f t="shared" si="11"/>
        <v>4768010.28</v>
      </c>
      <c r="G47" s="26">
        <v>540748.78</v>
      </c>
      <c r="H47" s="27">
        <v>155931</v>
      </c>
      <c r="I47" s="5">
        <f t="shared" si="0"/>
        <v>116948.25</v>
      </c>
      <c r="J47" s="28">
        <v>174679</v>
      </c>
      <c r="K47" s="28">
        <v>1366717</v>
      </c>
      <c r="L47" s="28">
        <v>685999</v>
      </c>
      <c r="M47" s="28">
        <v>183125</v>
      </c>
      <c r="N47" s="5">
        <f t="shared" si="1"/>
        <v>3068217.0300000003</v>
      </c>
      <c r="O47" s="6">
        <f t="shared" si="2"/>
        <v>1699793</v>
      </c>
      <c r="P47" s="29">
        <v>33</v>
      </c>
      <c r="Q47" s="29">
        <v>1215</v>
      </c>
      <c r="R47" s="6">
        <f t="shared" si="3"/>
        <v>55732</v>
      </c>
      <c r="S47" s="19">
        <f t="shared" si="12"/>
        <v>222322.33979999999</v>
      </c>
      <c r="T47" s="30">
        <v>34730172</v>
      </c>
      <c r="U47" s="19">
        <f t="shared" si="4"/>
        <v>34730.171999999999</v>
      </c>
      <c r="V47" s="19">
        <f t="shared" si="5"/>
        <v>187592.1678</v>
      </c>
      <c r="W47" s="6">
        <f t="shared" si="6"/>
        <v>3751843</v>
      </c>
      <c r="X47" s="6">
        <f t="shared" si="7"/>
        <v>5507368</v>
      </c>
      <c r="Y47" s="4">
        <v>0</v>
      </c>
      <c r="Z47" s="18">
        <v>0</v>
      </c>
      <c r="AA47" s="6">
        <f t="shared" si="8"/>
        <v>5507368</v>
      </c>
      <c r="AB47" s="4"/>
      <c r="AC47" s="23">
        <v>0</v>
      </c>
      <c r="AD47" s="23">
        <v>0</v>
      </c>
      <c r="AE47" s="1">
        <f t="shared" si="13"/>
        <v>5507368</v>
      </c>
      <c r="AF47" s="12" t="str">
        <f t="shared" si="9"/>
        <v xml:space="preserve"> </v>
      </c>
      <c r="AG47" s="12" t="str">
        <f t="shared" si="10"/>
        <v xml:space="preserve"> </v>
      </c>
    </row>
    <row r="48" spans="1:33" ht="14.1" customHeight="1">
      <c r="A48" s="25" t="s">
        <v>240</v>
      </c>
      <c r="B48" s="25" t="s">
        <v>343</v>
      </c>
      <c r="C48" s="25" t="s">
        <v>28</v>
      </c>
      <c r="D48" s="25" t="s">
        <v>347</v>
      </c>
      <c r="E48" s="7">
        <v>963.97</v>
      </c>
      <c r="F48" s="5">
        <f t="shared" si="11"/>
        <v>1492225.56</v>
      </c>
      <c r="G48" s="26">
        <v>179076.95</v>
      </c>
      <c r="H48" s="27">
        <v>48642</v>
      </c>
      <c r="I48" s="5">
        <f t="shared" si="0"/>
        <v>36481.5</v>
      </c>
      <c r="J48" s="28">
        <v>58025</v>
      </c>
      <c r="K48" s="28">
        <v>452063</v>
      </c>
      <c r="L48" s="28">
        <v>250239</v>
      </c>
      <c r="M48" s="28">
        <v>88724</v>
      </c>
      <c r="N48" s="5">
        <f t="shared" si="1"/>
        <v>1064609.45</v>
      </c>
      <c r="O48" s="6">
        <f t="shared" si="2"/>
        <v>427616</v>
      </c>
      <c r="P48" s="29">
        <v>88</v>
      </c>
      <c r="Q48" s="29">
        <v>349</v>
      </c>
      <c r="R48" s="6">
        <f t="shared" si="3"/>
        <v>42690</v>
      </c>
      <c r="S48" s="19">
        <f t="shared" si="12"/>
        <v>69579.354600000006</v>
      </c>
      <c r="T48" s="30">
        <v>11074202</v>
      </c>
      <c r="U48" s="19">
        <f t="shared" si="4"/>
        <v>11074.201999999999</v>
      </c>
      <c r="V48" s="19">
        <f t="shared" si="5"/>
        <v>58505.152600000009</v>
      </c>
      <c r="W48" s="6">
        <f t="shared" si="6"/>
        <v>1170103</v>
      </c>
      <c r="X48" s="6">
        <f t="shared" si="7"/>
        <v>1640409</v>
      </c>
      <c r="Y48" s="4">
        <v>0</v>
      </c>
      <c r="Z48" s="18">
        <v>0</v>
      </c>
      <c r="AA48" s="6">
        <f t="shared" si="8"/>
        <v>1640409</v>
      </c>
      <c r="AB48" s="4"/>
      <c r="AC48" s="23">
        <v>0</v>
      </c>
      <c r="AD48" s="23">
        <v>0</v>
      </c>
      <c r="AE48" s="1">
        <f t="shared" si="13"/>
        <v>1640409</v>
      </c>
      <c r="AF48" s="12" t="str">
        <f t="shared" si="9"/>
        <v xml:space="preserve"> </v>
      </c>
      <c r="AG48" s="12" t="str">
        <f t="shared" si="10"/>
        <v xml:space="preserve"> </v>
      </c>
    </row>
    <row r="49" spans="1:33" ht="14.1" customHeight="1">
      <c r="A49" s="25" t="s">
        <v>240</v>
      </c>
      <c r="B49" s="25" t="s">
        <v>343</v>
      </c>
      <c r="C49" s="25" t="s">
        <v>29</v>
      </c>
      <c r="D49" s="25" t="s">
        <v>348</v>
      </c>
      <c r="E49" s="7">
        <v>959.59</v>
      </c>
      <c r="F49" s="5">
        <f t="shared" si="11"/>
        <v>1485445.32</v>
      </c>
      <c r="G49" s="26">
        <v>249292.91</v>
      </c>
      <c r="H49" s="27">
        <v>40610</v>
      </c>
      <c r="I49" s="5">
        <f t="shared" si="0"/>
        <v>30457.5</v>
      </c>
      <c r="J49" s="28">
        <v>57960</v>
      </c>
      <c r="K49" s="28">
        <v>451524</v>
      </c>
      <c r="L49" s="28">
        <v>225927</v>
      </c>
      <c r="M49" s="28">
        <v>56470</v>
      </c>
      <c r="N49" s="5">
        <f t="shared" si="1"/>
        <v>1071631.4100000001</v>
      </c>
      <c r="O49" s="6">
        <f t="shared" si="2"/>
        <v>413814</v>
      </c>
      <c r="P49" s="29">
        <v>81</v>
      </c>
      <c r="Q49" s="29">
        <v>302</v>
      </c>
      <c r="R49" s="6">
        <f t="shared" si="3"/>
        <v>34002</v>
      </c>
      <c r="S49" s="19">
        <f t="shared" si="12"/>
        <v>69263.206200000001</v>
      </c>
      <c r="T49" s="30">
        <v>15598654</v>
      </c>
      <c r="U49" s="19">
        <f t="shared" si="4"/>
        <v>15598.654</v>
      </c>
      <c r="V49" s="19">
        <f t="shared" si="5"/>
        <v>53664.552199999998</v>
      </c>
      <c r="W49" s="6">
        <f t="shared" si="6"/>
        <v>1073291</v>
      </c>
      <c r="X49" s="6">
        <f t="shared" si="7"/>
        <v>1521107</v>
      </c>
      <c r="Y49" s="4">
        <v>0</v>
      </c>
      <c r="Z49" s="18">
        <v>0</v>
      </c>
      <c r="AA49" s="6">
        <f t="shared" si="8"/>
        <v>1521107</v>
      </c>
      <c r="AB49" s="4"/>
      <c r="AC49" s="23">
        <v>0</v>
      </c>
      <c r="AD49" s="23">
        <v>0</v>
      </c>
      <c r="AE49" s="1">
        <f t="shared" si="13"/>
        <v>1521107</v>
      </c>
      <c r="AF49" s="12" t="str">
        <f t="shared" si="9"/>
        <v xml:space="preserve"> </v>
      </c>
      <c r="AG49" s="12" t="str">
        <f t="shared" si="10"/>
        <v xml:space="preserve"> </v>
      </c>
    </row>
    <row r="50" spans="1:33" ht="14.1" customHeight="1">
      <c r="A50" s="25" t="s">
        <v>240</v>
      </c>
      <c r="B50" s="25" t="s">
        <v>343</v>
      </c>
      <c r="C50" s="25" t="s">
        <v>241</v>
      </c>
      <c r="D50" s="25" t="s">
        <v>349</v>
      </c>
      <c r="E50" s="7">
        <v>570.49</v>
      </c>
      <c r="F50" s="5">
        <f t="shared" si="11"/>
        <v>883118.52</v>
      </c>
      <c r="G50" s="26">
        <v>130569.42</v>
      </c>
      <c r="H50" s="27">
        <v>38636</v>
      </c>
      <c r="I50" s="5">
        <f t="shared" si="0"/>
        <v>28977</v>
      </c>
      <c r="J50" s="28">
        <v>33106</v>
      </c>
      <c r="K50" s="28">
        <v>259110</v>
      </c>
      <c r="L50" s="28">
        <v>140176</v>
      </c>
      <c r="M50" s="28">
        <v>60062</v>
      </c>
      <c r="N50" s="5">
        <f t="shared" si="1"/>
        <v>652000.41999999993</v>
      </c>
      <c r="O50" s="6">
        <f t="shared" si="2"/>
        <v>231118</v>
      </c>
      <c r="P50" s="29">
        <v>77</v>
      </c>
      <c r="Q50" s="29">
        <v>151</v>
      </c>
      <c r="R50" s="6">
        <f t="shared" si="3"/>
        <v>16162</v>
      </c>
      <c r="S50" s="19">
        <f t="shared" si="12"/>
        <v>41177.968200000003</v>
      </c>
      <c r="T50" s="30">
        <v>8359468</v>
      </c>
      <c r="U50" s="19">
        <f t="shared" si="4"/>
        <v>8359.4680000000008</v>
      </c>
      <c r="V50" s="19">
        <f t="shared" si="5"/>
        <v>32818.500200000002</v>
      </c>
      <c r="W50" s="6">
        <f t="shared" si="6"/>
        <v>656370</v>
      </c>
      <c r="X50" s="6">
        <f t="shared" si="7"/>
        <v>903650</v>
      </c>
      <c r="Y50" s="4">
        <v>0</v>
      </c>
      <c r="Z50" s="18">
        <v>0</v>
      </c>
      <c r="AA50" s="6">
        <f t="shared" si="8"/>
        <v>903650</v>
      </c>
      <c r="AB50" s="4"/>
      <c r="AC50" s="23">
        <v>0</v>
      </c>
      <c r="AD50" s="23">
        <v>0</v>
      </c>
      <c r="AE50" s="1">
        <f t="shared" si="13"/>
        <v>903650</v>
      </c>
      <c r="AF50" s="12" t="str">
        <f t="shared" si="9"/>
        <v xml:space="preserve"> </v>
      </c>
      <c r="AG50" s="12" t="str">
        <f t="shared" si="10"/>
        <v xml:space="preserve"> </v>
      </c>
    </row>
    <row r="51" spans="1:33" ht="14.1" customHeight="1">
      <c r="A51" s="25" t="s">
        <v>240</v>
      </c>
      <c r="B51" s="25" t="s">
        <v>343</v>
      </c>
      <c r="C51" s="25" t="s">
        <v>242</v>
      </c>
      <c r="D51" s="25" t="s">
        <v>350</v>
      </c>
      <c r="E51" s="7">
        <v>306.64</v>
      </c>
      <c r="F51" s="5">
        <f t="shared" si="11"/>
        <v>474678.72</v>
      </c>
      <c r="G51" s="26">
        <v>76585.98</v>
      </c>
      <c r="H51" s="27">
        <v>31187</v>
      </c>
      <c r="I51" s="5">
        <f t="shared" si="0"/>
        <v>23390.25</v>
      </c>
      <c r="J51" s="28">
        <v>17165</v>
      </c>
      <c r="K51" s="28">
        <v>133680</v>
      </c>
      <c r="L51" s="28">
        <v>92254</v>
      </c>
      <c r="M51" s="28">
        <v>33891</v>
      </c>
      <c r="N51" s="5">
        <f t="shared" si="1"/>
        <v>376966.23</v>
      </c>
      <c r="O51" s="6">
        <f t="shared" si="2"/>
        <v>97712</v>
      </c>
      <c r="P51" s="29">
        <v>92</v>
      </c>
      <c r="Q51" s="29">
        <v>122</v>
      </c>
      <c r="R51" s="6">
        <f t="shared" si="3"/>
        <v>15601</v>
      </c>
      <c r="S51" s="19">
        <f t="shared" si="12"/>
        <v>22133.2752</v>
      </c>
      <c r="T51" s="30">
        <v>4521014</v>
      </c>
      <c r="U51" s="19">
        <f t="shared" si="4"/>
        <v>4521.0140000000001</v>
      </c>
      <c r="V51" s="19">
        <f t="shared" si="5"/>
        <v>17612.261200000001</v>
      </c>
      <c r="W51" s="6">
        <f t="shared" si="6"/>
        <v>352245</v>
      </c>
      <c r="X51" s="6">
        <f t="shared" si="7"/>
        <v>465558</v>
      </c>
      <c r="Y51" s="4">
        <v>0</v>
      </c>
      <c r="Z51" s="18">
        <v>0</v>
      </c>
      <c r="AA51" s="6">
        <f t="shared" si="8"/>
        <v>465558</v>
      </c>
      <c r="AB51" s="4"/>
      <c r="AC51" s="23">
        <v>0</v>
      </c>
      <c r="AD51" s="23">
        <v>0</v>
      </c>
      <c r="AE51" s="1">
        <f t="shared" si="13"/>
        <v>465558</v>
      </c>
      <c r="AF51" s="12" t="str">
        <f t="shared" si="9"/>
        <v xml:space="preserve"> </v>
      </c>
      <c r="AG51" s="12" t="str">
        <f t="shared" si="10"/>
        <v xml:space="preserve"> </v>
      </c>
    </row>
    <row r="52" spans="1:33" ht="14.1" customHeight="1">
      <c r="A52" s="25" t="s">
        <v>240</v>
      </c>
      <c r="B52" s="25" t="s">
        <v>343</v>
      </c>
      <c r="C52" s="25" t="s">
        <v>243</v>
      </c>
      <c r="D52" s="25" t="s">
        <v>351</v>
      </c>
      <c r="E52" s="7">
        <v>462.3</v>
      </c>
      <c r="F52" s="5">
        <f t="shared" si="11"/>
        <v>715640.4</v>
      </c>
      <c r="G52" s="26">
        <v>184644.59</v>
      </c>
      <c r="H52" s="27">
        <v>31676</v>
      </c>
      <c r="I52" s="5">
        <f t="shared" si="0"/>
        <v>23757</v>
      </c>
      <c r="J52" s="28">
        <v>25905</v>
      </c>
      <c r="K52" s="28">
        <v>201652</v>
      </c>
      <c r="L52" s="28">
        <v>121556</v>
      </c>
      <c r="M52" s="28">
        <v>36805</v>
      </c>
      <c r="N52" s="5">
        <f t="shared" si="1"/>
        <v>594319.59</v>
      </c>
      <c r="O52" s="6">
        <f t="shared" si="2"/>
        <v>121321</v>
      </c>
      <c r="P52" s="29">
        <v>79</v>
      </c>
      <c r="Q52" s="29">
        <v>166</v>
      </c>
      <c r="R52" s="6">
        <f t="shared" si="3"/>
        <v>18228</v>
      </c>
      <c r="S52" s="19">
        <f t="shared" si="12"/>
        <v>33368.813999999998</v>
      </c>
      <c r="T52" s="30">
        <v>11688216</v>
      </c>
      <c r="U52" s="19">
        <f t="shared" si="4"/>
        <v>11688.216</v>
      </c>
      <c r="V52" s="19">
        <f t="shared" si="5"/>
        <v>21680.597999999998</v>
      </c>
      <c r="W52" s="6">
        <f t="shared" si="6"/>
        <v>433612</v>
      </c>
      <c r="X52" s="6">
        <f t="shared" si="7"/>
        <v>573161</v>
      </c>
      <c r="Y52" s="4">
        <v>0</v>
      </c>
      <c r="Z52" s="18">
        <v>0</v>
      </c>
      <c r="AA52" s="6">
        <f t="shared" si="8"/>
        <v>573161</v>
      </c>
      <c r="AB52" s="4"/>
      <c r="AC52" s="23">
        <v>0</v>
      </c>
      <c r="AD52" s="23">
        <v>0</v>
      </c>
      <c r="AE52" s="1">
        <f t="shared" si="13"/>
        <v>573161</v>
      </c>
      <c r="AF52" s="12" t="str">
        <f t="shared" si="9"/>
        <v xml:space="preserve"> </v>
      </c>
      <c r="AG52" s="12" t="str">
        <f t="shared" si="10"/>
        <v xml:space="preserve"> </v>
      </c>
    </row>
    <row r="53" spans="1:33" ht="14.1" customHeight="1">
      <c r="A53" s="25" t="s">
        <v>240</v>
      </c>
      <c r="B53" s="25" t="s">
        <v>343</v>
      </c>
      <c r="C53" s="25" t="s">
        <v>106</v>
      </c>
      <c r="D53" s="25" t="s">
        <v>352</v>
      </c>
      <c r="E53" s="7">
        <v>1050.21</v>
      </c>
      <c r="F53" s="5">
        <f t="shared" si="11"/>
        <v>1625725.08</v>
      </c>
      <c r="G53" s="26">
        <v>354366.49</v>
      </c>
      <c r="H53" s="27">
        <v>62072</v>
      </c>
      <c r="I53" s="5">
        <f t="shared" si="0"/>
        <v>46554</v>
      </c>
      <c r="J53" s="28">
        <v>61046</v>
      </c>
      <c r="K53" s="28">
        <v>472711</v>
      </c>
      <c r="L53" s="28">
        <v>200274</v>
      </c>
      <c r="M53" s="28">
        <v>70187</v>
      </c>
      <c r="N53" s="5">
        <f t="shared" si="1"/>
        <v>1205138.49</v>
      </c>
      <c r="O53" s="6">
        <f t="shared" si="2"/>
        <v>420587</v>
      </c>
      <c r="P53" s="29">
        <v>88</v>
      </c>
      <c r="Q53" s="29">
        <v>311</v>
      </c>
      <c r="R53" s="6">
        <f t="shared" si="3"/>
        <v>38042</v>
      </c>
      <c r="S53" s="19">
        <f t="shared" si="12"/>
        <v>75804.157800000001</v>
      </c>
      <c r="T53" s="30">
        <v>22385508</v>
      </c>
      <c r="U53" s="19">
        <f t="shared" si="4"/>
        <v>22385.508000000002</v>
      </c>
      <c r="V53" s="19">
        <f t="shared" si="5"/>
        <v>53418.649799999999</v>
      </c>
      <c r="W53" s="6">
        <f t="shared" si="6"/>
        <v>1068373</v>
      </c>
      <c r="X53" s="6">
        <f t="shared" si="7"/>
        <v>1527002</v>
      </c>
      <c r="Y53" s="4">
        <v>0</v>
      </c>
      <c r="Z53" s="18">
        <v>0</v>
      </c>
      <c r="AA53" s="6">
        <f t="shared" si="8"/>
        <v>1527002</v>
      </c>
      <c r="AB53" s="4"/>
      <c r="AC53" s="23">
        <v>0</v>
      </c>
      <c r="AD53" s="23">
        <v>0</v>
      </c>
      <c r="AE53" s="1">
        <f t="shared" si="13"/>
        <v>1527002</v>
      </c>
      <c r="AF53" s="12" t="str">
        <f t="shared" si="9"/>
        <v xml:space="preserve"> </v>
      </c>
      <c r="AG53" s="12" t="str">
        <f t="shared" si="10"/>
        <v xml:space="preserve"> </v>
      </c>
    </row>
    <row r="54" spans="1:33" ht="14.1" customHeight="1">
      <c r="A54" s="25" t="s">
        <v>240</v>
      </c>
      <c r="B54" s="25" t="s">
        <v>343</v>
      </c>
      <c r="C54" s="25" t="s">
        <v>107</v>
      </c>
      <c r="D54" s="25" t="s">
        <v>353</v>
      </c>
      <c r="E54" s="7">
        <v>590.05999999999995</v>
      </c>
      <c r="F54" s="5">
        <f t="shared" si="11"/>
        <v>913412.87999999989</v>
      </c>
      <c r="G54" s="26">
        <v>171569.59</v>
      </c>
      <c r="H54" s="27">
        <v>56888</v>
      </c>
      <c r="I54" s="5">
        <f t="shared" si="0"/>
        <v>42666</v>
      </c>
      <c r="J54" s="28">
        <v>31555</v>
      </c>
      <c r="K54" s="28">
        <v>248162</v>
      </c>
      <c r="L54" s="28">
        <v>169470</v>
      </c>
      <c r="M54" s="28">
        <v>119168</v>
      </c>
      <c r="N54" s="5">
        <f t="shared" si="1"/>
        <v>782590.59</v>
      </c>
      <c r="O54" s="6">
        <f t="shared" si="2"/>
        <v>130822</v>
      </c>
      <c r="P54" s="29">
        <v>90</v>
      </c>
      <c r="Q54" s="29">
        <v>216</v>
      </c>
      <c r="R54" s="6">
        <f t="shared" si="3"/>
        <v>27022</v>
      </c>
      <c r="S54" s="19">
        <f t="shared" si="12"/>
        <v>42590.5308</v>
      </c>
      <c r="T54" s="30">
        <v>10551635</v>
      </c>
      <c r="U54" s="19">
        <f t="shared" si="4"/>
        <v>10551.635</v>
      </c>
      <c r="V54" s="19">
        <f t="shared" si="5"/>
        <v>32038.895799999998</v>
      </c>
      <c r="W54" s="6">
        <f t="shared" si="6"/>
        <v>640778</v>
      </c>
      <c r="X54" s="6">
        <f t="shared" si="7"/>
        <v>798622</v>
      </c>
      <c r="Y54" s="4">
        <v>0</v>
      </c>
      <c r="Z54" s="18">
        <v>0</v>
      </c>
      <c r="AA54" s="6">
        <f t="shared" si="8"/>
        <v>798622</v>
      </c>
      <c r="AB54" s="4"/>
      <c r="AC54" s="23">
        <v>0</v>
      </c>
      <c r="AD54" s="23">
        <v>0</v>
      </c>
      <c r="AE54" s="1">
        <f t="shared" si="13"/>
        <v>798622</v>
      </c>
      <c r="AF54" s="12" t="str">
        <f t="shared" si="9"/>
        <v xml:space="preserve"> </v>
      </c>
      <c r="AG54" s="12" t="str">
        <f t="shared" si="10"/>
        <v xml:space="preserve"> </v>
      </c>
    </row>
    <row r="55" spans="1:33" ht="14.1" customHeight="1">
      <c r="A55" s="25" t="s">
        <v>240</v>
      </c>
      <c r="B55" s="25" t="s">
        <v>343</v>
      </c>
      <c r="C55" s="25" t="s">
        <v>108</v>
      </c>
      <c r="D55" s="25" t="s">
        <v>354</v>
      </c>
      <c r="E55" s="7">
        <v>566.25</v>
      </c>
      <c r="F55" s="5">
        <f t="shared" si="11"/>
        <v>876555</v>
      </c>
      <c r="G55" s="26">
        <v>215679.63</v>
      </c>
      <c r="H55" s="27">
        <v>54238</v>
      </c>
      <c r="I55" s="5">
        <f t="shared" si="0"/>
        <v>40678.5</v>
      </c>
      <c r="J55" s="28">
        <v>32521</v>
      </c>
      <c r="K55" s="28">
        <v>253435</v>
      </c>
      <c r="L55" s="28">
        <v>153199</v>
      </c>
      <c r="M55" s="28">
        <v>97409</v>
      </c>
      <c r="N55" s="5">
        <f t="shared" si="1"/>
        <v>792922.13</v>
      </c>
      <c r="O55" s="6">
        <f t="shared" si="2"/>
        <v>83633</v>
      </c>
      <c r="P55" s="29">
        <v>90</v>
      </c>
      <c r="Q55" s="29">
        <v>202</v>
      </c>
      <c r="R55" s="6">
        <f t="shared" si="3"/>
        <v>25270</v>
      </c>
      <c r="S55" s="19">
        <f t="shared" si="12"/>
        <v>40871.925000000003</v>
      </c>
      <c r="T55" s="30">
        <v>13496848</v>
      </c>
      <c r="U55" s="19">
        <f t="shared" si="4"/>
        <v>13496.848</v>
      </c>
      <c r="V55" s="19">
        <f t="shared" si="5"/>
        <v>27375.077000000005</v>
      </c>
      <c r="W55" s="6">
        <f t="shared" si="6"/>
        <v>547502</v>
      </c>
      <c r="X55" s="6">
        <f t="shared" si="7"/>
        <v>656405</v>
      </c>
      <c r="Y55" s="4">
        <v>0</v>
      </c>
      <c r="Z55" s="18">
        <v>0</v>
      </c>
      <c r="AA55" s="6">
        <f t="shared" si="8"/>
        <v>656405</v>
      </c>
      <c r="AB55" s="4"/>
      <c r="AC55" s="23">
        <v>0</v>
      </c>
      <c r="AD55" s="23">
        <v>0</v>
      </c>
      <c r="AE55" s="1">
        <f t="shared" si="13"/>
        <v>656405</v>
      </c>
      <c r="AF55" s="12" t="str">
        <f t="shared" si="9"/>
        <v xml:space="preserve"> </v>
      </c>
      <c r="AG55" s="12" t="str">
        <f t="shared" si="10"/>
        <v xml:space="preserve"> </v>
      </c>
    </row>
    <row r="56" spans="1:33" ht="14.1" customHeight="1">
      <c r="A56" s="25" t="s">
        <v>130</v>
      </c>
      <c r="B56" s="25" t="s">
        <v>355</v>
      </c>
      <c r="C56" s="25" t="s">
        <v>45</v>
      </c>
      <c r="D56" s="25" t="s">
        <v>356</v>
      </c>
      <c r="E56" s="7">
        <v>286.51</v>
      </c>
      <c r="F56" s="5">
        <f t="shared" si="11"/>
        <v>443517.48</v>
      </c>
      <c r="G56" s="26">
        <v>274191.25</v>
      </c>
      <c r="H56" s="27">
        <v>23399</v>
      </c>
      <c r="I56" s="5">
        <f t="shared" si="0"/>
        <v>17549.25</v>
      </c>
      <c r="J56" s="28">
        <v>15687</v>
      </c>
      <c r="K56" s="28">
        <v>0</v>
      </c>
      <c r="L56" s="28">
        <v>0</v>
      </c>
      <c r="M56" s="28">
        <v>7201</v>
      </c>
      <c r="N56" s="5">
        <f t="shared" si="1"/>
        <v>314628.5</v>
      </c>
      <c r="O56" s="6">
        <f t="shared" si="2"/>
        <v>128889</v>
      </c>
      <c r="P56" s="29">
        <v>77</v>
      </c>
      <c r="Q56" s="29">
        <v>93</v>
      </c>
      <c r="R56" s="6">
        <f t="shared" si="3"/>
        <v>9954</v>
      </c>
      <c r="S56" s="19">
        <f t="shared" si="12"/>
        <v>20680.291799999999</v>
      </c>
      <c r="T56" s="30">
        <v>17126249</v>
      </c>
      <c r="U56" s="19">
        <f t="shared" si="4"/>
        <v>17126.249</v>
      </c>
      <c r="V56" s="19">
        <f t="shared" si="5"/>
        <v>3554.0427999999993</v>
      </c>
      <c r="W56" s="6">
        <f t="shared" si="6"/>
        <v>71081</v>
      </c>
      <c r="X56" s="6">
        <f t="shared" si="7"/>
        <v>209924</v>
      </c>
      <c r="Y56" s="4">
        <v>0</v>
      </c>
      <c r="Z56" s="18">
        <v>0</v>
      </c>
      <c r="AA56" s="6">
        <f t="shared" si="8"/>
        <v>209924</v>
      </c>
      <c r="AB56" s="4"/>
      <c r="AC56" s="23">
        <v>0</v>
      </c>
      <c r="AD56" s="23">
        <v>0</v>
      </c>
      <c r="AE56" s="1">
        <f t="shared" si="13"/>
        <v>209924</v>
      </c>
      <c r="AF56" s="12" t="str">
        <f t="shared" si="9"/>
        <v xml:space="preserve"> </v>
      </c>
      <c r="AG56" s="12" t="str">
        <f t="shared" si="10"/>
        <v xml:space="preserve"> </v>
      </c>
    </row>
    <row r="57" spans="1:33" ht="14.1" customHeight="1">
      <c r="A57" s="25" t="s">
        <v>130</v>
      </c>
      <c r="B57" s="25" t="s">
        <v>355</v>
      </c>
      <c r="C57" s="25" t="s">
        <v>131</v>
      </c>
      <c r="D57" s="25" t="s">
        <v>357</v>
      </c>
      <c r="E57" s="7">
        <v>338.34</v>
      </c>
      <c r="F57" s="5">
        <f t="shared" si="11"/>
        <v>523750.31999999995</v>
      </c>
      <c r="G57" s="26">
        <v>371986.36</v>
      </c>
      <c r="H57" s="27">
        <v>24364</v>
      </c>
      <c r="I57" s="5">
        <f t="shared" si="0"/>
        <v>18273</v>
      </c>
      <c r="J57" s="28">
        <v>16335</v>
      </c>
      <c r="K57" s="28">
        <v>0</v>
      </c>
      <c r="L57" s="28">
        <v>0</v>
      </c>
      <c r="M57" s="28">
        <v>6255</v>
      </c>
      <c r="N57" s="5">
        <f t="shared" si="1"/>
        <v>412849.36</v>
      </c>
      <c r="O57" s="6">
        <f t="shared" si="2"/>
        <v>110901</v>
      </c>
      <c r="P57" s="29">
        <v>66</v>
      </c>
      <c r="Q57" s="29">
        <v>169</v>
      </c>
      <c r="R57" s="6">
        <f t="shared" si="3"/>
        <v>15504</v>
      </c>
      <c r="S57" s="19">
        <f t="shared" si="12"/>
        <v>24421.3812</v>
      </c>
      <c r="T57" s="30">
        <v>23076077</v>
      </c>
      <c r="U57" s="19">
        <f t="shared" si="4"/>
        <v>23076.077000000001</v>
      </c>
      <c r="V57" s="19">
        <f t="shared" si="5"/>
        <v>1345.3041999999987</v>
      </c>
      <c r="W57" s="6">
        <f t="shared" si="6"/>
        <v>26906</v>
      </c>
      <c r="X57" s="6">
        <f t="shared" si="7"/>
        <v>153311</v>
      </c>
      <c r="Y57" s="4">
        <v>0</v>
      </c>
      <c r="Z57" s="18">
        <v>0</v>
      </c>
      <c r="AA57" s="6">
        <f t="shared" si="8"/>
        <v>153311</v>
      </c>
      <c r="AB57" s="4"/>
      <c r="AC57" s="23">
        <v>0</v>
      </c>
      <c r="AD57" s="23">
        <v>0</v>
      </c>
      <c r="AE57" s="1">
        <f t="shared" si="13"/>
        <v>153311</v>
      </c>
      <c r="AF57" s="12" t="str">
        <f t="shared" si="9"/>
        <v xml:space="preserve"> </v>
      </c>
      <c r="AG57" s="12" t="str">
        <f t="shared" si="10"/>
        <v xml:space="preserve"> </v>
      </c>
    </row>
    <row r="58" spans="1:33" ht="14.1" customHeight="1">
      <c r="A58" s="25" t="s">
        <v>130</v>
      </c>
      <c r="B58" s="25" t="s">
        <v>355</v>
      </c>
      <c r="C58" s="25" t="s">
        <v>178</v>
      </c>
      <c r="D58" s="25" t="s">
        <v>358</v>
      </c>
      <c r="E58" s="7">
        <v>434.78</v>
      </c>
      <c r="F58" s="5">
        <f t="shared" si="11"/>
        <v>673039.44</v>
      </c>
      <c r="G58" s="26">
        <v>96213.47</v>
      </c>
      <c r="H58" s="27">
        <v>33785</v>
      </c>
      <c r="I58" s="5">
        <f t="shared" si="0"/>
        <v>25338.75</v>
      </c>
      <c r="J58" s="28">
        <v>22651</v>
      </c>
      <c r="K58" s="28">
        <v>0</v>
      </c>
      <c r="L58" s="28">
        <v>0</v>
      </c>
      <c r="M58" s="28">
        <v>15393</v>
      </c>
      <c r="N58" s="5">
        <f t="shared" si="1"/>
        <v>159596.22</v>
      </c>
      <c r="O58" s="6">
        <f t="shared" si="2"/>
        <v>513443</v>
      </c>
      <c r="P58" s="29">
        <v>68</v>
      </c>
      <c r="Q58" s="29">
        <v>231</v>
      </c>
      <c r="R58" s="6">
        <f t="shared" si="3"/>
        <v>21834</v>
      </c>
      <c r="S58" s="19">
        <f t="shared" si="12"/>
        <v>31382.420399999999</v>
      </c>
      <c r="T58" s="30">
        <v>5778587</v>
      </c>
      <c r="U58" s="19">
        <f t="shared" si="4"/>
        <v>5778.5870000000004</v>
      </c>
      <c r="V58" s="19">
        <f t="shared" si="5"/>
        <v>25603.8334</v>
      </c>
      <c r="W58" s="6">
        <f t="shared" si="6"/>
        <v>512077</v>
      </c>
      <c r="X58" s="6">
        <f t="shared" si="7"/>
        <v>1047354</v>
      </c>
      <c r="Y58" s="4">
        <v>0</v>
      </c>
      <c r="Z58" s="18">
        <v>0</v>
      </c>
      <c r="AA58" s="6">
        <f t="shared" si="8"/>
        <v>1047354</v>
      </c>
      <c r="AB58" s="4"/>
      <c r="AC58" s="23">
        <v>0</v>
      </c>
      <c r="AD58" s="23">
        <v>0</v>
      </c>
      <c r="AE58" s="1">
        <f t="shared" si="13"/>
        <v>1047354</v>
      </c>
      <c r="AF58" s="12" t="str">
        <f t="shared" si="9"/>
        <v xml:space="preserve"> </v>
      </c>
      <c r="AG58" s="12" t="str">
        <f t="shared" si="10"/>
        <v xml:space="preserve"> </v>
      </c>
    </row>
    <row r="59" spans="1:33" ht="14.1" customHeight="1">
      <c r="A59" s="25" t="s">
        <v>130</v>
      </c>
      <c r="B59" s="25" t="s">
        <v>355</v>
      </c>
      <c r="C59" s="25" t="s">
        <v>179</v>
      </c>
      <c r="D59" s="25" t="s">
        <v>359</v>
      </c>
      <c r="E59" s="7">
        <v>230.91</v>
      </c>
      <c r="F59" s="5">
        <f t="shared" si="11"/>
        <v>357448.68</v>
      </c>
      <c r="G59" s="26">
        <v>203764.02</v>
      </c>
      <c r="H59" s="27">
        <v>17278</v>
      </c>
      <c r="I59" s="5">
        <f t="shared" si="0"/>
        <v>12958.5</v>
      </c>
      <c r="J59" s="28">
        <v>11584</v>
      </c>
      <c r="K59" s="28">
        <v>0</v>
      </c>
      <c r="L59" s="28">
        <v>0</v>
      </c>
      <c r="M59" s="28">
        <v>43411</v>
      </c>
      <c r="N59" s="5">
        <f t="shared" si="1"/>
        <v>271717.52</v>
      </c>
      <c r="O59" s="6">
        <f t="shared" si="2"/>
        <v>85731</v>
      </c>
      <c r="P59" s="29">
        <v>90</v>
      </c>
      <c r="Q59" s="29">
        <v>135</v>
      </c>
      <c r="R59" s="6">
        <f t="shared" si="3"/>
        <v>16889</v>
      </c>
      <c r="S59" s="19">
        <f t="shared" si="12"/>
        <v>16667.0838</v>
      </c>
      <c r="T59" s="30">
        <v>12000237</v>
      </c>
      <c r="U59" s="19">
        <f t="shared" si="4"/>
        <v>12000.236999999999</v>
      </c>
      <c r="V59" s="19">
        <f t="shared" si="5"/>
        <v>4666.8468000000012</v>
      </c>
      <c r="W59" s="6">
        <f t="shared" si="6"/>
        <v>93337</v>
      </c>
      <c r="X59" s="6">
        <f t="shared" si="7"/>
        <v>195957</v>
      </c>
      <c r="Y59" s="4">
        <v>0</v>
      </c>
      <c r="Z59" s="18">
        <v>0</v>
      </c>
      <c r="AA59" s="6">
        <f t="shared" si="8"/>
        <v>195957</v>
      </c>
      <c r="AB59" s="4"/>
      <c r="AC59" s="23">
        <v>0</v>
      </c>
      <c r="AD59" s="23">
        <v>0</v>
      </c>
      <c r="AE59" s="1">
        <f t="shared" si="13"/>
        <v>195957</v>
      </c>
      <c r="AF59" s="12" t="str">
        <f t="shared" si="9"/>
        <v xml:space="preserve"> </v>
      </c>
      <c r="AG59" s="12" t="str">
        <f t="shared" si="10"/>
        <v xml:space="preserve"> </v>
      </c>
    </row>
    <row r="60" spans="1:33" ht="14.1" customHeight="1">
      <c r="A60" s="25" t="s">
        <v>130</v>
      </c>
      <c r="B60" s="25" t="s">
        <v>355</v>
      </c>
      <c r="C60" s="25" t="s">
        <v>52</v>
      </c>
      <c r="D60" s="25" t="s">
        <v>360</v>
      </c>
      <c r="E60" s="7">
        <v>3566.79</v>
      </c>
      <c r="F60" s="5">
        <f t="shared" si="11"/>
        <v>5521390.9199999999</v>
      </c>
      <c r="G60" s="26">
        <v>1628371.83</v>
      </c>
      <c r="H60" s="27">
        <v>337724</v>
      </c>
      <c r="I60" s="5">
        <f t="shared" si="0"/>
        <v>253293</v>
      </c>
      <c r="J60" s="28">
        <v>225765</v>
      </c>
      <c r="K60" s="28">
        <v>230287</v>
      </c>
      <c r="L60" s="28">
        <v>385232</v>
      </c>
      <c r="M60" s="28">
        <v>9026</v>
      </c>
      <c r="N60" s="5">
        <f t="shared" si="1"/>
        <v>2731974.83</v>
      </c>
      <c r="O60" s="6">
        <f t="shared" si="2"/>
        <v>2789416</v>
      </c>
      <c r="P60" s="29">
        <v>33</v>
      </c>
      <c r="Q60" s="29">
        <v>1915</v>
      </c>
      <c r="R60" s="6">
        <f t="shared" si="3"/>
        <v>87841</v>
      </c>
      <c r="S60" s="19">
        <f t="shared" si="12"/>
        <v>257450.90220000001</v>
      </c>
      <c r="T60" s="30">
        <v>95929247</v>
      </c>
      <c r="U60" s="19">
        <f t="shared" si="4"/>
        <v>95929.247000000003</v>
      </c>
      <c r="V60" s="19">
        <f t="shared" si="5"/>
        <v>161521.65520000001</v>
      </c>
      <c r="W60" s="6">
        <f t="shared" si="6"/>
        <v>3230433</v>
      </c>
      <c r="X60" s="6">
        <f t="shared" si="7"/>
        <v>6107690</v>
      </c>
      <c r="Y60" s="4">
        <v>0</v>
      </c>
      <c r="Z60" s="18">
        <v>0</v>
      </c>
      <c r="AA60" s="6">
        <f t="shared" si="8"/>
        <v>6107690</v>
      </c>
      <c r="AB60" s="4"/>
      <c r="AC60" s="23">
        <v>0</v>
      </c>
      <c r="AD60" s="23">
        <v>0</v>
      </c>
      <c r="AE60" s="1">
        <f t="shared" si="13"/>
        <v>6107690</v>
      </c>
      <c r="AF60" s="12" t="str">
        <f t="shared" si="9"/>
        <v xml:space="preserve"> </v>
      </c>
      <c r="AG60" s="12" t="str">
        <f t="shared" si="10"/>
        <v xml:space="preserve"> </v>
      </c>
    </row>
    <row r="61" spans="1:33" ht="14.1" customHeight="1">
      <c r="A61" s="25" t="s">
        <v>130</v>
      </c>
      <c r="B61" s="25" t="s">
        <v>355</v>
      </c>
      <c r="C61" s="25" t="s">
        <v>180</v>
      </c>
      <c r="D61" s="25" t="s">
        <v>361</v>
      </c>
      <c r="E61" s="7">
        <v>10172.469999999999</v>
      </c>
      <c r="F61" s="5">
        <f t="shared" si="11"/>
        <v>15746983.559999999</v>
      </c>
      <c r="G61" s="26">
        <v>3955506.3</v>
      </c>
      <c r="H61" s="27">
        <v>984053</v>
      </c>
      <c r="I61" s="5">
        <f t="shared" si="0"/>
        <v>738039.75</v>
      </c>
      <c r="J61" s="28">
        <v>657045</v>
      </c>
      <c r="K61" s="28">
        <v>676073</v>
      </c>
      <c r="L61" s="28">
        <v>2112070</v>
      </c>
      <c r="M61" s="28">
        <v>1960</v>
      </c>
      <c r="N61" s="5">
        <f t="shared" si="1"/>
        <v>8140694.0499999998</v>
      </c>
      <c r="O61" s="6">
        <f t="shared" si="2"/>
        <v>7606290</v>
      </c>
      <c r="P61" s="29">
        <v>33</v>
      </c>
      <c r="Q61" s="29">
        <v>4278</v>
      </c>
      <c r="R61" s="6">
        <f t="shared" si="3"/>
        <v>196232</v>
      </c>
      <c r="S61" s="19">
        <f t="shared" si="12"/>
        <v>734248.88459999999</v>
      </c>
      <c r="T61" s="30">
        <v>239292577</v>
      </c>
      <c r="U61" s="19">
        <f t="shared" si="4"/>
        <v>239292.57699999999</v>
      </c>
      <c r="V61" s="19">
        <f t="shared" si="5"/>
        <v>494956.3076</v>
      </c>
      <c r="W61" s="6">
        <f t="shared" si="6"/>
        <v>9899126</v>
      </c>
      <c r="X61" s="6">
        <f t="shared" si="7"/>
        <v>17701648</v>
      </c>
      <c r="Y61" s="4">
        <v>0</v>
      </c>
      <c r="Z61" s="18">
        <v>0</v>
      </c>
      <c r="AA61" s="6">
        <f t="shared" si="8"/>
        <v>17701648</v>
      </c>
      <c r="AB61" s="4"/>
      <c r="AC61" s="23">
        <v>0</v>
      </c>
      <c r="AD61" s="23">
        <v>0</v>
      </c>
      <c r="AE61" s="1">
        <f t="shared" si="13"/>
        <v>17701648</v>
      </c>
      <c r="AF61" s="12" t="str">
        <f t="shared" si="9"/>
        <v xml:space="preserve"> </v>
      </c>
      <c r="AG61" s="12" t="str">
        <f t="shared" si="10"/>
        <v xml:space="preserve"> </v>
      </c>
    </row>
    <row r="62" spans="1:33" ht="14.1" customHeight="1">
      <c r="A62" s="25" t="s">
        <v>130</v>
      </c>
      <c r="B62" s="25" t="s">
        <v>355</v>
      </c>
      <c r="C62" s="25" t="s">
        <v>181</v>
      </c>
      <c r="D62" s="25" t="s">
        <v>362</v>
      </c>
      <c r="E62" s="7">
        <v>3958.35</v>
      </c>
      <c r="F62" s="5">
        <f t="shared" si="11"/>
        <v>6127525.7999999998</v>
      </c>
      <c r="G62" s="26">
        <v>908048.95</v>
      </c>
      <c r="H62" s="27">
        <v>341923</v>
      </c>
      <c r="I62" s="5">
        <f t="shared" si="0"/>
        <v>256442.25</v>
      </c>
      <c r="J62" s="28">
        <v>227995</v>
      </c>
      <c r="K62" s="28">
        <v>235376</v>
      </c>
      <c r="L62" s="28">
        <v>978723</v>
      </c>
      <c r="M62" s="28">
        <v>13730</v>
      </c>
      <c r="N62" s="5">
        <f t="shared" si="1"/>
        <v>2620315.2000000002</v>
      </c>
      <c r="O62" s="6">
        <f t="shared" si="2"/>
        <v>3507211</v>
      </c>
      <c r="P62" s="29">
        <v>55</v>
      </c>
      <c r="Q62" s="29">
        <v>1277</v>
      </c>
      <c r="R62" s="6">
        <f t="shared" si="3"/>
        <v>97627</v>
      </c>
      <c r="S62" s="19">
        <f t="shared" si="12"/>
        <v>285713.70299999998</v>
      </c>
      <c r="T62" s="30">
        <v>56717611</v>
      </c>
      <c r="U62" s="19">
        <f t="shared" si="4"/>
        <v>56717.610999999997</v>
      </c>
      <c r="V62" s="19">
        <f t="shared" si="5"/>
        <v>228996.09199999998</v>
      </c>
      <c r="W62" s="6">
        <f t="shared" si="6"/>
        <v>4579922</v>
      </c>
      <c r="X62" s="6">
        <f t="shared" si="7"/>
        <v>8184760</v>
      </c>
      <c r="Y62" s="4">
        <v>0</v>
      </c>
      <c r="Z62" s="18">
        <v>0</v>
      </c>
      <c r="AA62" s="6">
        <f t="shared" si="8"/>
        <v>8184760</v>
      </c>
      <c r="AB62" s="4"/>
      <c r="AC62" s="23">
        <v>0</v>
      </c>
      <c r="AD62" s="23">
        <v>0</v>
      </c>
      <c r="AE62" s="1">
        <f t="shared" si="13"/>
        <v>8184760</v>
      </c>
      <c r="AF62" s="12" t="str">
        <f t="shared" si="9"/>
        <v xml:space="preserve"> </v>
      </c>
      <c r="AG62" s="12" t="str">
        <f t="shared" si="10"/>
        <v xml:space="preserve"> </v>
      </c>
    </row>
    <row r="63" spans="1:33" ht="14.1" customHeight="1">
      <c r="A63" s="25" t="s">
        <v>130</v>
      </c>
      <c r="B63" s="25" t="s">
        <v>355</v>
      </c>
      <c r="C63" s="25" t="s">
        <v>75</v>
      </c>
      <c r="D63" s="25" t="s">
        <v>363</v>
      </c>
      <c r="E63" s="7">
        <v>471.22</v>
      </c>
      <c r="F63" s="5">
        <f t="shared" si="11"/>
        <v>729448.56</v>
      </c>
      <c r="G63" s="26">
        <v>244744.37</v>
      </c>
      <c r="H63" s="27">
        <v>40283</v>
      </c>
      <c r="I63" s="5">
        <f t="shared" si="0"/>
        <v>30212.25</v>
      </c>
      <c r="J63" s="28">
        <v>27007</v>
      </c>
      <c r="K63" s="28">
        <v>27553</v>
      </c>
      <c r="L63" s="28">
        <v>108931</v>
      </c>
      <c r="M63" s="28">
        <v>47442</v>
      </c>
      <c r="N63" s="5">
        <f t="shared" si="1"/>
        <v>485889.62</v>
      </c>
      <c r="O63" s="6">
        <f t="shared" si="2"/>
        <v>243559</v>
      </c>
      <c r="P63" s="29">
        <v>86</v>
      </c>
      <c r="Q63" s="29">
        <v>160</v>
      </c>
      <c r="R63" s="6">
        <f t="shared" si="3"/>
        <v>19126</v>
      </c>
      <c r="S63" s="19">
        <f t="shared" si="12"/>
        <v>34012.659599999999</v>
      </c>
      <c r="T63" s="30">
        <v>15135706</v>
      </c>
      <c r="U63" s="19">
        <f t="shared" si="4"/>
        <v>15135.706</v>
      </c>
      <c r="V63" s="19">
        <f t="shared" si="5"/>
        <v>18876.953600000001</v>
      </c>
      <c r="W63" s="6">
        <f t="shared" si="6"/>
        <v>377539</v>
      </c>
      <c r="X63" s="6">
        <f t="shared" si="7"/>
        <v>640224</v>
      </c>
      <c r="Y63" s="4">
        <v>0</v>
      </c>
      <c r="Z63" s="18">
        <v>0</v>
      </c>
      <c r="AA63" s="6">
        <f t="shared" si="8"/>
        <v>640224</v>
      </c>
      <c r="AB63" s="4"/>
      <c r="AC63" s="23">
        <v>0</v>
      </c>
      <c r="AD63" s="23">
        <v>0</v>
      </c>
      <c r="AE63" s="1">
        <f t="shared" si="13"/>
        <v>640224</v>
      </c>
      <c r="AF63" s="12" t="str">
        <f t="shared" si="9"/>
        <v xml:space="preserve"> </v>
      </c>
      <c r="AG63" s="12" t="str">
        <f t="shared" si="10"/>
        <v xml:space="preserve"> </v>
      </c>
    </row>
    <row r="64" spans="1:33" ht="14.1" customHeight="1">
      <c r="A64" s="25" t="s">
        <v>130</v>
      </c>
      <c r="B64" s="25" t="s">
        <v>355</v>
      </c>
      <c r="C64" s="25" t="s">
        <v>76</v>
      </c>
      <c r="D64" s="25" t="s">
        <v>364</v>
      </c>
      <c r="E64" s="7">
        <v>12137.95</v>
      </c>
      <c r="F64" s="5">
        <f t="shared" si="11"/>
        <v>18789546.600000001</v>
      </c>
      <c r="G64" s="26">
        <v>4798529.53</v>
      </c>
      <c r="H64" s="27">
        <v>1161854</v>
      </c>
      <c r="I64" s="5">
        <f t="shared" si="0"/>
        <v>871390.5</v>
      </c>
      <c r="J64" s="28">
        <v>775905</v>
      </c>
      <c r="K64" s="28">
        <v>797334</v>
      </c>
      <c r="L64" s="28">
        <v>1949863</v>
      </c>
      <c r="M64" s="28">
        <v>112816</v>
      </c>
      <c r="N64" s="5">
        <f t="shared" si="1"/>
        <v>9305838.0300000012</v>
      </c>
      <c r="O64" s="6">
        <f t="shared" si="2"/>
        <v>9483709</v>
      </c>
      <c r="P64" s="29">
        <v>33</v>
      </c>
      <c r="Q64" s="29">
        <v>4466</v>
      </c>
      <c r="R64" s="6">
        <f t="shared" si="3"/>
        <v>204855</v>
      </c>
      <c r="S64" s="19">
        <f t="shared" si="12"/>
        <v>876117.23100000003</v>
      </c>
      <c r="T64" s="30">
        <v>293550561</v>
      </c>
      <c r="U64" s="19">
        <f t="shared" si="4"/>
        <v>293550.56099999999</v>
      </c>
      <c r="V64" s="19">
        <f t="shared" si="5"/>
        <v>582566.67000000004</v>
      </c>
      <c r="W64" s="6">
        <f t="shared" si="6"/>
        <v>11651333</v>
      </c>
      <c r="X64" s="6">
        <f t="shared" si="7"/>
        <v>21339897</v>
      </c>
      <c r="Y64" s="4">
        <v>0</v>
      </c>
      <c r="Z64" s="18">
        <v>0</v>
      </c>
      <c r="AA64" s="6">
        <f t="shared" si="8"/>
        <v>21339897</v>
      </c>
      <c r="AB64" s="4"/>
      <c r="AC64" s="23">
        <v>0</v>
      </c>
      <c r="AD64" s="23">
        <v>0</v>
      </c>
      <c r="AE64" s="1">
        <f t="shared" si="13"/>
        <v>21339897</v>
      </c>
      <c r="AF64" s="12" t="str">
        <f t="shared" si="9"/>
        <v xml:space="preserve"> </v>
      </c>
      <c r="AG64" s="12" t="str">
        <f t="shared" si="10"/>
        <v xml:space="preserve"> </v>
      </c>
    </row>
    <row r="65" spans="1:33" ht="14.1" customHeight="1">
      <c r="A65" s="25" t="s">
        <v>130</v>
      </c>
      <c r="B65" s="25" t="s">
        <v>355</v>
      </c>
      <c r="C65" s="25" t="s">
        <v>77</v>
      </c>
      <c r="D65" s="25" t="s">
        <v>365</v>
      </c>
      <c r="E65" s="7">
        <v>465.4</v>
      </c>
      <c r="F65" s="5">
        <f t="shared" si="11"/>
        <v>720439.2</v>
      </c>
      <c r="G65" s="26">
        <v>189245.57</v>
      </c>
      <c r="H65" s="27">
        <v>40078</v>
      </c>
      <c r="I65" s="5">
        <f t="shared" si="0"/>
        <v>30058.5</v>
      </c>
      <c r="J65" s="28">
        <v>26851</v>
      </c>
      <c r="K65" s="28">
        <v>27504</v>
      </c>
      <c r="L65" s="28">
        <v>100269</v>
      </c>
      <c r="M65" s="28">
        <v>43260</v>
      </c>
      <c r="N65" s="5">
        <f t="shared" si="1"/>
        <v>417188.07</v>
      </c>
      <c r="O65" s="6">
        <f t="shared" si="2"/>
        <v>303251</v>
      </c>
      <c r="P65" s="29">
        <v>92</v>
      </c>
      <c r="Q65" s="29">
        <v>133</v>
      </c>
      <c r="R65" s="6">
        <f t="shared" si="3"/>
        <v>17008</v>
      </c>
      <c r="S65" s="19">
        <f t="shared" si="12"/>
        <v>33592.572</v>
      </c>
      <c r="T65" s="30">
        <v>11560511</v>
      </c>
      <c r="U65" s="19">
        <f t="shared" si="4"/>
        <v>11560.511</v>
      </c>
      <c r="V65" s="19">
        <f t="shared" si="5"/>
        <v>22032.061000000002</v>
      </c>
      <c r="W65" s="6">
        <f t="shared" si="6"/>
        <v>440641</v>
      </c>
      <c r="X65" s="6">
        <f t="shared" si="7"/>
        <v>760900</v>
      </c>
      <c r="Y65" s="4">
        <v>0</v>
      </c>
      <c r="Z65" s="18">
        <v>0</v>
      </c>
      <c r="AA65" s="6">
        <f t="shared" si="8"/>
        <v>760900</v>
      </c>
      <c r="AB65" s="4"/>
      <c r="AC65" s="23">
        <v>0</v>
      </c>
      <c r="AD65" s="23">
        <v>0</v>
      </c>
      <c r="AE65" s="1">
        <f t="shared" si="13"/>
        <v>760900</v>
      </c>
      <c r="AF65" s="12" t="str">
        <f t="shared" si="9"/>
        <v xml:space="preserve"> </v>
      </c>
      <c r="AG65" s="12" t="str">
        <f t="shared" si="10"/>
        <v xml:space="preserve"> </v>
      </c>
    </row>
    <row r="66" spans="1:33" ht="14.1" customHeight="1">
      <c r="A66" s="25" t="s">
        <v>78</v>
      </c>
      <c r="B66" s="25" t="s">
        <v>366</v>
      </c>
      <c r="C66" s="25" t="s">
        <v>79</v>
      </c>
      <c r="D66" s="25" t="s">
        <v>367</v>
      </c>
      <c r="E66" s="7">
        <v>432.18</v>
      </c>
      <c r="F66" s="5">
        <f t="shared" si="11"/>
        <v>669014.64</v>
      </c>
      <c r="G66" s="26">
        <v>76810.53</v>
      </c>
      <c r="H66" s="27">
        <v>35003</v>
      </c>
      <c r="I66" s="5">
        <f t="shared" si="0"/>
        <v>26252.25</v>
      </c>
      <c r="J66" s="28">
        <v>24226</v>
      </c>
      <c r="K66" s="28">
        <v>0</v>
      </c>
      <c r="L66" s="28">
        <v>0</v>
      </c>
      <c r="M66" s="28">
        <v>33556</v>
      </c>
      <c r="N66" s="5">
        <f t="shared" si="1"/>
        <v>160844.78</v>
      </c>
      <c r="O66" s="6">
        <f t="shared" si="2"/>
        <v>508170</v>
      </c>
      <c r="P66" s="29">
        <v>88</v>
      </c>
      <c r="Q66" s="29">
        <v>91</v>
      </c>
      <c r="R66" s="6">
        <f t="shared" si="3"/>
        <v>11131</v>
      </c>
      <c r="S66" s="19">
        <f t="shared" si="12"/>
        <v>31194.752400000001</v>
      </c>
      <c r="T66" s="30">
        <v>4677864</v>
      </c>
      <c r="U66" s="19">
        <f t="shared" si="4"/>
        <v>4677.8639999999996</v>
      </c>
      <c r="V66" s="19">
        <f t="shared" si="5"/>
        <v>26516.888400000003</v>
      </c>
      <c r="W66" s="6">
        <f t="shared" si="6"/>
        <v>530338</v>
      </c>
      <c r="X66" s="6">
        <f t="shared" si="7"/>
        <v>1049639</v>
      </c>
      <c r="Y66" s="4">
        <v>0</v>
      </c>
      <c r="Z66" s="18">
        <v>0</v>
      </c>
      <c r="AA66" s="6">
        <f t="shared" si="8"/>
        <v>1049639</v>
      </c>
      <c r="AB66" s="4"/>
      <c r="AC66" s="23">
        <v>0</v>
      </c>
      <c r="AD66" s="23">
        <v>0</v>
      </c>
      <c r="AE66" s="1">
        <f t="shared" si="13"/>
        <v>1049639</v>
      </c>
      <c r="AF66" s="12" t="str">
        <f t="shared" si="9"/>
        <v xml:space="preserve"> </v>
      </c>
      <c r="AG66" s="12" t="str">
        <f t="shared" si="10"/>
        <v xml:space="preserve"> </v>
      </c>
    </row>
    <row r="67" spans="1:33" ht="14.1" customHeight="1">
      <c r="A67" s="25" t="s">
        <v>78</v>
      </c>
      <c r="B67" s="25" t="s">
        <v>366</v>
      </c>
      <c r="C67" s="25" t="s">
        <v>91</v>
      </c>
      <c r="D67" s="25" t="s">
        <v>368</v>
      </c>
      <c r="E67" s="7">
        <v>4809.5</v>
      </c>
      <c r="F67" s="5">
        <f t="shared" si="11"/>
        <v>7445106</v>
      </c>
      <c r="G67" s="26">
        <v>2140585.6</v>
      </c>
      <c r="H67" s="27">
        <v>412058</v>
      </c>
      <c r="I67" s="5">
        <f t="shared" ref="I67:I130" si="14">ROUND(H67*0.75,2)</f>
        <v>309043.5</v>
      </c>
      <c r="J67" s="28">
        <v>285175</v>
      </c>
      <c r="K67" s="28">
        <v>1187964</v>
      </c>
      <c r="L67" s="28">
        <v>1267947</v>
      </c>
      <c r="M67" s="28">
        <v>11556</v>
      </c>
      <c r="N67" s="5">
        <f t="shared" si="1"/>
        <v>5202271.0999999996</v>
      </c>
      <c r="O67" s="6">
        <f t="shared" si="2"/>
        <v>2242835</v>
      </c>
      <c r="P67" s="29">
        <v>33</v>
      </c>
      <c r="Q67" s="29">
        <v>1548</v>
      </c>
      <c r="R67" s="6">
        <f t="shared" ref="R67:R130" si="15">ROUND(SUM(P67*Q67*1.39),0)</f>
        <v>71007</v>
      </c>
      <c r="S67" s="19">
        <f t="shared" si="12"/>
        <v>347149.71</v>
      </c>
      <c r="T67" s="30">
        <v>135223348</v>
      </c>
      <c r="U67" s="19">
        <f t="shared" ref="U67:U130" si="16">ROUND(T67/1000,4)</f>
        <v>135223.348</v>
      </c>
      <c r="V67" s="19">
        <f t="shared" ref="V67:V130" si="17">IF(S67-U67&lt;0,0,S67-U67)</f>
        <v>211926.36200000002</v>
      </c>
      <c r="W67" s="6">
        <f t="shared" si="6"/>
        <v>4238527</v>
      </c>
      <c r="X67" s="6">
        <f t="shared" si="7"/>
        <v>6552369</v>
      </c>
      <c r="Y67" s="4">
        <v>0</v>
      </c>
      <c r="Z67" s="18">
        <v>0</v>
      </c>
      <c r="AA67" s="6">
        <f t="shared" si="8"/>
        <v>6552369</v>
      </c>
      <c r="AB67" s="4"/>
      <c r="AC67" s="23">
        <v>0</v>
      </c>
      <c r="AD67" s="23">
        <v>0</v>
      </c>
      <c r="AE67" s="1">
        <f t="shared" si="13"/>
        <v>6552369</v>
      </c>
      <c r="AF67" s="12" t="str">
        <f t="shared" si="9"/>
        <v xml:space="preserve"> </v>
      </c>
      <c r="AG67" s="12" t="str">
        <f t="shared" si="10"/>
        <v xml:space="preserve"> </v>
      </c>
    </row>
    <row r="68" spans="1:33" ht="14.1" customHeight="1">
      <c r="A68" s="25" t="s">
        <v>78</v>
      </c>
      <c r="B68" s="25" t="s">
        <v>366</v>
      </c>
      <c r="C68" s="25" t="s">
        <v>141</v>
      </c>
      <c r="D68" s="25" t="s">
        <v>369</v>
      </c>
      <c r="E68" s="7">
        <v>443.06</v>
      </c>
      <c r="F68" s="5">
        <f t="shared" si="11"/>
        <v>685856.88</v>
      </c>
      <c r="G68" s="26">
        <v>293954.65000000002</v>
      </c>
      <c r="H68" s="27">
        <v>28397</v>
      </c>
      <c r="I68" s="5">
        <f t="shared" si="14"/>
        <v>21297.75</v>
      </c>
      <c r="J68" s="28">
        <v>19655</v>
      </c>
      <c r="K68" s="28">
        <v>81563</v>
      </c>
      <c r="L68" s="28">
        <v>78266</v>
      </c>
      <c r="M68" s="28">
        <v>11200</v>
      </c>
      <c r="N68" s="5">
        <f t="shared" ref="N68:N131" si="18">SUM(G68+I68+J68+K68+L68+M68)</f>
        <v>505936.4</v>
      </c>
      <c r="O68" s="6">
        <f t="shared" ref="O68:O131" si="19">IF(F68&gt;N68,ROUND(SUM(F68-N68),0),0)</f>
        <v>179920</v>
      </c>
      <c r="P68" s="29">
        <v>86</v>
      </c>
      <c r="Q68" s="29">
        <v>195</v>
      </c>
      <c r="R68" s="6">
        <f t="shared" si="15"/>
        <v>23310</v>
      </c>
      <c r="S68" s="19">
        <f t="shared" si="12"/>
        <v>31980.070800000001</v>
      </c>
      <c r="T68" s="30">
        <v>18326350</v>
      </c>
      <c r="U68" s="19">
        <f t="shared" si="16"/>
        <v>18326.349999999999</v>
      </c>
      <c r="V68" s="19">
        <f t="shared" si="17"/>
        <v>13653.720800000003</v>
      </c>
      <c r="W68" s="6">
        <f t="shared" ref="W68:W131" si="20">IF(V68&gt;0,ROUND(SUM(V68*$W$2),0),0)</f>
        <v>273074</v>
      </c>
      <c r="X68" s="6">
        <f t="shared" ref="X68:X131" si="21">SUM(O68+R68+W68)</f>
        <v>476304</v>
      </c>
      <c r="Y68" s="4">
        <v>0</v>
      </c>
      <c r="Z68" s="18">
        <v>0</v>
      </c>
      <c r="AA68" s="6">
        <f t="shared" ref="AA68:AA131" si="22">ROUND(X68+Z68,0)</f>
        <v>476304</v>
      </c>
      <c r="AB68" s="4"/>
      <c r="AC68" s="23">
        <v>0</v>
      </c>
      <c r="AD68" s="23">
        <v>0</v>
      </c>
      <c r="AE68" s="1">
        <f t="shared" si="13"/>
        <v>476304</v>
      </c>
      <c r="AF68" s="12" t="str">
        <f t="shared" ref="AF68:AF131" si="23">IF(O68&gt;0," ",1)</f>
        <v xml:space="preserve"> </v>
      </c>
      <c r="AG68" s="12" t="str">
        <f t="shared" ref="AG68:AG131" si="24">IF(W68&gt;0," ",1)</f>
        <v xml:space="preserve"> </v>
      </c>
    </row>
    <row r="69" spans="1:33" ht="14.1" customHeight="1">
      <c r="A69" s="25" t="s">
        <v>78</v>
      </c>
      <c r="B69" s="25" t="s">
        <v>366</v>
      </c>
      <c r="C69" s="25" t="s">
        <v>180</v>
      </c>
      <c r="D69" s="25" t="s">
        <v>370</v>
      </c>
      <c r="E69" s="7">
        <v>2119.38</v>
      </c>
      <c r="F69" s="5">
        <f t="shared" ref="F69:F132" si="25">SUM(E69*$F$3)</f>
        <v>3280800.24</v>
      </c>
      <c r="G69" s="26">
        <v>949340.69</v>
      </c>
      <c r="H69" s="27">
        <v>191419</v>
      </c>
      <c r="I69" s="5">
        <f t="shared" si="14"/>
        <v>143564.25</v>
      </c>
      <c r="J69" s="28">
        <v>132471</v>
      </c>
      <c r="K69" s="28">
        <v>552680</v>
      </c>
      <c r="L69" s="28">
        <v>416314</v>
      </c>
      <c r="M69" s="28">
        <v>9948</v>
      </c>
      <c r="N69" s="5">
        <f t="shared" si="18"/>
        <v>2204317.94</v>
      </c>
      <c r="O69" s="6">
        <f t="shared" si="19"/>
        <v>1076482</v>
      </c>
      <c r="P69" s="29">
        <v>33</v>
      </c>
      <c r="Q69" s="29">
        <v>1209</v>
      </c>
      <c r="R69" s="6">
        <f t="shared" si="15"/>
        <v>55457</v>
      </c>
      <c r="S69" s="19">
        <f t="shared" ref="S69:S132" si="26">ROUND(SUM(E69*$S$3),4)</f>
        <v>152976.84839999999</v>
      </c>
      <c r="T69" s="30">
        <v>60084854</v>
      </c>
      <c r="U69" s="19">
        <f t="shared" si="16"/>
        <v>60084.853999999999</v>
      </c>
      <c r="V69" s="19">
        <f t="shared" si="17"/>
        <v>92891.994399999996</v>
      </c>
      <c r="W69" s="6">
        <f t="shared" si="20"/>
        <v>1857840</v>
      </c>
      <c r="X69" s="6">
        <f t="shared" si="21"/>
        <v>2989779</v>
      </c>
      <c r="Y69" s="4">
        <v>0</v>
      </c>
      <c r="Z69" s="18">
        <v>0</v>
      </c>
      <c r="AA69" s="6">
        <f t="shared" si="22"/>
        <v>2989779</v>
      </c>
      <c r="AB69" s="4"/>
      <c r="AC69" s="23">
        <v>0</v>
      </c>
      <c r="AD69" s="23">
        <v>0</v>
      </c>
      <c r="AE69" s="1">
        <f t="shared" ref="AE69:AE132" si="27">SUM(AA69-AB69+AC69-AD69)</f>
        <v>2989779</v>
      </c>
      <c r="AF69" s="12" t="str">
        <f t="shared" si="23"/>
        <v xml:space="preserve"> </v>
      </c>
      <c r="AG69" s="12" t="str">
        <f t="shared" si="24"/>
        <v xml:space="preserve"> </v>
      </c>
    </row>
    <row r="70" spans="1:33" ht="14.1" customHeight="1">
      <c r="A70" s="25" t="s">
        <v>78</v>
      </c>
      <c r="B70" s="25" t="s">
        <v>366</v>
      </c>
      <c r="C70" s="25" t="s">
        <v>2</v>
      </c>
      <c r="D70" s="25" t="s">
        <v>371</v>
      </c>
      <c r="E70" s="7">
        <v>2279.11</v>
      </c>
      <c r="F70" s="5">
        <f t="shared" si="25"/>
        <v>3528062.2800000003</v>
      </c>
      <c r="G70" s="26">
        <v>443561.32</v>
      </c>
      <c r="H70" s="27">
        <v>212708</v>
      </c>
      <c r="I70" s="5">
        <f t="shared" si="14"/>
        <v>159531</v>
      </c>
      <c r="J70" s="28">
        <v>147192</v>
      </c>
      <c r="K70" s="28">
        <v>616162</v>
      </c>
      <c r="L70" s="28">
        <v>447990</v>
      </c>
      <c r="M70" s="28">
        <v>31435</v>
      </c>
      <c r="N70" s="5">
        <f t="shared" si="18"/>
        <v>1845871.32</v>
      </c>
      <c r="O70" s="6">
        <f t="shared" si="19"/>
        <v>1682191</v>
      </c>
      <c r="P70" s="29">
        <v>46</v>
      </c>
      <c r="Q70" s="29">
        <v>1003</v>
      </c>
      <c r="R70" s="6">
        <f t="shared" si="15"/>
        <v>64132</v>
      </c>
      <c r="S70" s="19">
        <f t="shared" si="26"/>
        <v>164506.15979999999</v>
      </c>
      <c r="T70" s="30">
        <v>26376392</v>
      </c>
      <c r="U70" s="19">
        <f t="shared" si="16"/>
        <v>26376.392</v>
      </c>
      <c r="V70" s="19">
        <f t="shared" si="17"/>
        <v>138129.7678</v>
      </c>
      <c r="W70" s="6">
        <f t="shared" si="20"/>
        <v>2762595</v>
      </c>
      <c r="X70" s="6">
        <f t="shared" si="21"/>
        <v>4508918</v>
      </c>
      <c r="Y70" s="4">
        <v>0</v>
      </c>
      <c r="Z70" s="18">
        <v>0</v>
      </c>
      <c r="AA70" s="6">
        <f t="shared" si="22"/>
        <v>4508918</v>
      </c>
      <c r="AB70" s="4"/>
      <c r="AC70" s="23">
        <v>0</v>
      </c>
      <c r="AD70" s="23">
        <v>0</v>
      </c>
      <c r="AE70" s="1">
        <f t="shared" si="27"/>
        <v>4508918</v>
      </c>
      <c r="AF70" s="12" t="str">
        <f t="shared" si="23"/>
        <v xml:space="preserve"> </v>
      </c>
      <c r="AG70" s="12" t="str">
        <f t="shared" si="24"/>
        <v xml:space="preserve"> </v>
      </c>
    </row>
    <row r="71" spans="1:33" ht="14.1" customHeight="1">
      <c r="A71" s="25" t="s">
        <v>78</v>
      </c>
      <c r="B71" s="25" t="s">
        <v>366</v>
      </c>
      <c r="C71" s="25" t="s">
        <v>3</v>
      </c>
      <c r="D71" s="25" t="s">
        <v>372</v>
      </c>
      <c r="E71" s="7">
        <v>810.34</v>
      </c>
      <c r="F71" s="5">
        <f t="shared" si="25"/>
        <v>1254406.32</v>
      </c>
      <c r="G71" s="26">
        <v>171356.49</v>
      </c>
      <c r="H71" s="27">
        <v>67778</v>
      </c>
      <c r="I71" s="5">
        <f t="shared" si="14"/>
        <v>50833.5</v>
      </c>
      <c r="J71" s="28">
        <v>46899</v>
      </c>
      <c r="K71" s="28">
        <v>196715</v>
      </c>
      <c r="L71" s="28">
        <v>193410</v>
      </c>
      <c r="M71" s="28">
        <v>28018</v>
      </c>
      <c r="N71" s="5">
        <f t="shared" si="18"/>
        <v>687231.99</v>
      </c>
      <c r="O71" s="6">
        <f t="shared" si="19"/>
        <v>567174</v>
      </c>
      <c r="P71" s="29">
        <v>66</v>
      </c>
      <c r="Q71" s="29">
        <v>396</v>
      </c>
      <c r="R71" s="6">
        <f t="shared" si="15"/>
        <v>36329</v>
      </c>
      <c r="S71" s="19">
        <f t="shared" si="26"/>
        <v>58490.341200000003</v>
      </c>
      <c r="T71" s="30">
        <v>10059739</v>
      </c>
      <c r="U71" s="19">
        <f t="shared" si="16"/>
        <v>10059.739</v>
      </c>
      <c r="V71" s="19">
        <f t="shared" si="17"/>
        <v>48430.602200000001</v>
      </c>
      <c r="W71" s="6">
        <f t="shared" si="20"/>
        <v>968612</v>
      </c>
      <c r="X71" s="6">
        <f t="shared" si="21"/>
        <v>1572115</v>
      </c>
      <c r="Y71" s="4">
        <v>0</v>
      </c>
      <c r="Z71" s="18">
        <v>0</v>
      </c>
      <c r="AA71" s="6">
        <f t="shared" si="22"/>
        <v>1572115</v>
      </c>
      <c r="AB71" s="4"/>
      <c r="AC71" s="23">
        <v>0</v>
      </c>
      <c r="AD71" s="23">
        <v>0</v>
      </c>
      <c r="AE71" s="1">
        <f t="shared" si="27"/>
        <v>1572115</v>
      </c>
      <c r="AF71" s="12" t="str">
        <f t="shared" si="23"/>
        <v xml:space="preserve"> </v>
      </c>
      <c r="AG71" s="12" t="str">
        <f t="shared" si="24"/>
        <v xml:space="preserve"> </v>
      </c>
    </row>
    <row r="72" spans="1:33" ht="14.1" customHeight="1">
      <c r="A72" s="25" t="s">
        <v>78</v>
      </c>
      <c r="B72" s="25" t="s">
        <v>366</v>
      </c>
      <c r="C72" s="25" t="s">
        <v>145</v>
      </c>
      <c r="D72" s="25" t="s">
        <v>373</v>
      </c>
      <c r="E72" s="7">
        <v>887.78</v>
      </c>
      <c r="F72" s="5">
        <f t="shared" si="25"/>
        <v>1374283.44</v>
      </c>
      <c r="G72" s="26">
        <v>239145.33</v>
      </c>
      <c r="H72" s="27">
        <v>77783</v>
      </c>
      <c r="I72" s="5">
        <f t="shared" si="14"/>
        <v>58337.25</v>
      </c>
      <c r="J72" s="28">
        <v>53828</v>
      </c>
      <c r="K72" s="28">
        <v>224828</v>
      </c>
      <c r="L72" s="28">
        <v>272729</v>
      </c>
      <c r="M72" s="28">
        <v>8988</v>
      </c>
      <c r="N72" s="5">
        <f t="shared" si="18"/>
        <v>857855.58</v>
      </c>
      <c r="O72" s="6">
        <f t="shared" si="19"/>
        <v>516428</v>
      </c>
      <c r="P72" s="29">
        <v>81</v>
      </c>
      <c r="Q72" s="29">
        <v>214</v>
      </c>
      <c r="R72" s="6">
        <f t="shared" si="15"/>
        <v>24094</v>
      </c>
      <c r="S72" s="19">
        <f t="shared" si="26"/>
        <v>64079.960400000004</v>
      </c>
      <c r="T72" s="30">
        <v>14289510</v>
      </c>
      <c r="U72" s="19">
        <f t="shared" si="16"/>
        <v>14289.51</v>
      </c>
      <c r="V72" s="19">
        <f t="shared" si="17"/>
        <v>49790.450400000002</v>
      </c>
      <c r="W72" s="6">
        <f t="shared" si="20"/>
        <v>995809</v>
      </c>
      <c r="X72" s="6">
        <f t="shared" si="21"/>
        <v>1536331</v>
      </c>
      <c r="Y72" s="4">
        <v>0</v>
      </c>
      <c r="Z72" s="18">
        <v>0</v>
      </c>
      <c r="AA72" s="6">
        <f t="shared" si="22"/>
        <v>1536331</v>
      </c>
      <c r="AB72" s="4"/>
      <c r="AC72" s="23">
        <v>0</v>
      </c>
      <c r="AD72" s="23">
        <v>0</v>
      </c>
      <c r="AE72" s="1">
        <f t="shared" si="27"/>
        <v>1536331</v>
      </c>
      <c r="AF72" s="12" t="str">
        <f t="shared" si="23"/>
        <v xml:space="preserve"> </v>
      </c>
      <c r="AG72" s="12" t="str">
        <f t="shared" si="24"/>
        <v xml:space="preserve"> </v>
      </c>
    </row>
    <row r="73" spans="1:33" ht="14.1" customHeight="1">
      <c r="A73" s="25" t="s">
        <v>78</v>
      </c>
      <c r="B73" s="25" t="s">
        <v>366</v>
      </c>
      <c r="C73" s="25" t="s">
        <v>146</v>
      </c>
      <c r="D73" s="25" t="s">
        <v>374</v>
      </c>
      <c r="E73" s="7">
        <v>607.66999999999996</v>
      </c>
      <c r="F73" s="5">
        <f t="shared" si="25"/>
        <v>940673.15999999992</v>
      </c>
      <c r="G73" s="26">
        <v>347632.80000000005</v>
      </c>
      <c r="H73" s="27">
        <v>46487</v>
      </c>
      <c r="I73" s="5">
        <f t="shared" si="14"/>
        <v>34865.25</v>
      </c>
      <c r="J73" s="28">
        <v>32173</v>
      </c>
      <c r="K73" s="28">
        <v>133814</v>
      </c>
      <c r="L73" s="28">
        <v>162680</v>
      </c>
      <c r="M73" s="28">
        <v>4668</v>
      </c>
      <c r="N73" s="5">
        <f t="shared" si="18"/>
        <v>715833.05</v>
      </c>
      <c r="O73" s="6">
        <f t="shared" si="19"/>
        <v>224840</v>
      </c>
      <c r="P73" s="29">
        <v>79</v>
      </c>
      <c r="Q73" s="29">
        <v>333</v>
      </c>
      <c r="R73" s="6">
        <f t="shared" si="15"/>
        <v>36567</v>
      </c>
      <c r="S73" s="19">
        <f t="shared" si="26"/>
        <v>43861.620600000002</v>
      </c>
      <c r="T73" s="30">
        <v>21476242</v>
      </c>
      <c r="U73" s="19">
        <f t="shared" si="16"/>
        <v>21476.241999999998</v>
      </c>
      <c r="V73" s="19">
        <f t="shared" si="17"/>
        <v>22385.378600000004</v>
      </c>
      <c r="W73" s="6">
        <f t="shared" si="20"/>
        <v>447708</v>
      </c>
      <c r="X73" s="6">
        <f t="shared" si="21"/>
        <v>709115</v>
      </c>
      <c r="Y73" s="4">
        <v>0</v>
      </c>
      <c r="Z73" s="18">
        <v>0</v>
      </c>
      <c r="AA73" s="6">
        <f t="shared" si="22"/>
        <v>709115</v>
      </c>
      <c r="AB73" s="4"/>
      <c r="AC73" s="23">
        <v>0</v>
      </c>
      <c r="AD73" s="23">
        <v>0</v>
      </c>
      <c r="AE73" s="1">
        <f t="shared" si="27"/>
        <v>709115</v>
      </c>
      <c r="AF73" s="12" t="str">
        <f t="shared" si="23"/>
        <v xml:space="preserve"> </v>
      </c>
      <c r="AG73" s="12" t="str">
        <f t="shared" si="24"/>
        <v xml:space="preserve"> </v>
      </c>
    </row>
    <row r="74" spans="1:33" ht="14.1" customHeight="1">
      <c r="A74" s="25" t="s">
        <v>78</v>
      </c>
      <c r="B74" s="25" t="s">
        <v>366</v>
      </c>
      <c r="C74" s="25" t="s">
        <v>4</v>
      </c>
      <c r="D74" s="25" t="s">
        <v>375</v>
      </c>
      <c r="E74" s="7">
        <v>1915.8</v>
      </c>
      <c r="F74" s="5">
        <f t="shared" si="25"/>
        <v>2965658.4</v>
      </c>
      <c r="G74" s="26">
        <v>389806.04</v>
      </c>
      <c r="H74" s="27">
        <v>173692</v>
      </c>
      <c r="I74" s="5">
        <f t="shared" si="14"/>
        <v>130269</v>
      </c>
      <c r="J74" s="28">
        <v>120204</v>
      </c>
      <c r="K74" s="28">
        <v>501465</v>
      </c>
      <c r="L74" s="28">
        <v>427195</v>
      </c>
      <c r="M74" s="28">
        <v>32742</v>
      </c>
      <c r="N74" s="5">
        <f t="shared" si="18"/>
        <v>1601681.04</v>
      </c>
      <c r="O74" s="6">
        <f t="shared" si="19"/>
        <v>1363977</v>
      </c>
      <c r="P74" s="29">
        <v>51</v>
      </c>
      <c r="Q74" s="29">
        <v>1205</v>
      </c>
      <c r="R74" s="6">
        <f t="shared" si="15"/>
        <v>85422</v>
      </c>
      <c r="S74" s="19">
        <f t="shared" si="26"/>
        <v>138282.44399999999</v>
      </c>
      <c r="T74" s="30">
        <v>22663142</v>
      </c>
      <c r="U74" s="19">
        <f t="shared" si="16"/>
        <v>22663.142</v>
      </c>
      <c r="V74" s="19">
        <f t="shared" si="17"/>
        <v>115619.302</v>
      </c>
      <c r="W74" s="6">
        <f t="shared" si="20"/>
        <v>2312386</v>
      </c>
      <c r="X74" s="6">
        <f t="shared" si="21"/>
        <v>3761785</v>
      </c>
      <c r="Y74" s="4">
        <v>0</v>
      </c>
      <c r="Z74" s="18">
        <v>0</v>
      </c>
      <c r="AA74" s="6">
        <f t="shared" si="22"/>
        <v>3761785</v>
      </c>
      <c r="AB74" s="4"/>
      <c r="AC74" s="23">
        <v>0</v>
      </c>
      <c r="AD74" s="23">
        <v>0</v>
      </c>
      <c r="AE74" s="1">
        <f t="shared" si="27"/>
        <v>3761785</v>
      </c>
      <c r="AF74" s="12" t="str">
        <f t="shared" si="23"/>
        <v xml:space="preserve"> </v>
      </c>
      <c r="AG74" s="12" t="str">
        <f t="shared" si="24"/>
        <v xml:space="preserve"> </v>
      </c>
    </row>
    <row r="75" spans="1:33" ht="14.1" customHeight="1">
      <c r="A75" s="25" t="s">
        <v>156</v>
      </c>
      <c r="B75" s="25" t="s">
        <v>376</v>
      </c>
      <c r="C75" s="25" t="s">
        <v>113</v>
      </c>
      <c r="D75" s="25" t="s">
        <v>377</v>
      </c>
      <c r="E75" s="7">
        <v>269.61</v>
      </c>
      <c r="F75" s="5">
        <f t="shared" si="25"/>
        <v>417356.28</v>
      </c>
      <c r="G75" s="26">
        <v>55654.43</v>
      </c>
      <c r="H75" s="27">
        <v>11000</v>
      </c>
      <c r="I75" s="5">
        <f t="shared" si="14"/>
        <v>8250</v>
      </c>
      <c r="J75" s="28">
        <v>14337</v>
      </c>
      <c r="K75" s="28">
        <v>0</v>
      </c>
      <c r="L75" s="28">
        <v>0</v>
      </c>
      <c r="M75" s="28">
        <v>25571</v>
      </c>
      <c r="N75" s="5">
        <f t="shared" si="18"/>
        <v>103812.43</v>
      </c>
      <c r="O75" s="6">
        <f t="shared" si="19"/>
        <v>313544</v>
      </c>
      <c r="P75" s="29">
        <v>79</v>
      </c>
      <c r="Q75" s="29">
        <v>128</v>
      </c>
      <c r="R75" s="6">
        <f t="shared" si="15"/>
        <v>14056</v>
      </c>
      <c r="S75" s="19">
        <f t="shared" si="26"/>
        <v>19460.449799999999</v>
      </c>
      <c r="T75" s="30">
        <v>3710295</v>
      </c>
      <c r="U75" s="19">
        <f t="shared" si="16"/>
        <v>3710.2950000000001</v>
      </c>
      <c r="V75" s="19">
        <f t="shared" si="17"/>
        <v>15750.154799999998</v>
      </c>
      <c r="W75" s="6">
        <f t="shared" si="20"/>
        <v>315003</v>
      </c>
      <c r="X75" s="6">
        <f t="shared" si="21"/>
        <v>642603</v>
      </c>
      <c r="Y75" s="4">
        <v>0</v>
      </c>
      <c r="Z75" s="18">
        <v>0</v>
      </c>
      <c r="AA75" s="6">
        <f t="shared" si="22"/>
        <v>642603</v>
      </c>
      <c r="AB75" s="4"/>
      <c r="AC75" s="23">
        <v>0</v>
      </c>
      <c r="AD75" s="23">
        <v>0</v>
      </c>
      <c r="AE75" s="1">
        <f t="shared" si="27"/>
        <v>642603</v>
      </c>
      <c r="AF75" s="12" t="str">
        <f t="shared" si="23"/>
        <v xml:space="preserve"> </v>
      </c>
      <c r="AG75" s="12" t="str">
        <f t="shared" si="24"/>
        <v xml:space="preserve"> </v>
      </c>
    </row>
    <row r="76" spans="1:33" ht="14.1" customHeight="1">
      <c r="A76" s="25" t="s">
        <v>156</v>
      </c>
      <c r="B76" s="25" t="s">
        <v>376</v>
      </c>
      <c r="C76" s="25" t="s">
        <v>224</v>
      </c>
      <c r="D76" s="25" t="s">
        <v>378</v>
      </c>
      <c r="E76" s="7">
        <v>338.72</v>
      </c>
      <c r="F76" s="5">
        <f t="shared" si="25"/>
        <v>524338.56000000006</v>
      </c>
      <c r="G76" s="26">
        <v>64905.32</v>
      </c>
      <c r="H76" s="27">
        <v>13623</v>
      </c>
      <c r="I76" s="5">
        <f t="shared" si="14"/>
        <v>10217.25</v>
      </c>
      <c r="J76" s="28">
        <v>17314</v>
      </c>
      <c r="K76" s="28">
        <v>0</v>
      </c>
      <c r="L76" s="28">
        <v>0</v>
      </c>
      <c r="M76" s="28">
        <v>43934</v>
      </c>
      <c r="N76" s="5">
        <f t="shared" si="18"/>
        <v>136370.57</v>
      </c>
      <c r="O76" s="6">
        <f t="shared" si="19"/>
        <v>387968</v>
      </c>
      <c r="P76" s="29">
        <v>57</v>
      </c>
      <c r="Q76" s="29">
        <v>177</v>
      </c>
      <c r="R76" s="6">
        <f t="shared" si="15"/>
        <v>14024</v>
      </c>
      <c r="S76" s="19">
        <f t="shared" si="26"/>
        <v>24448.809600000001</v>
      </c>
      <c r="T76" s="30">
        <v>4327021</v>
      </c>
      <c r="U76" s="19">
        <f t="shared" si="16"/>
        <v>4327.0209999999997</v>
      </c>
      <c r="V76" s="19">
        <f t="shared" si="17"/>
        <v>20121.7886</v>
      </c>
      <c r="W76" s="6">
        <f t="shared" si="20"/>
        <v>402436</v>
      </c>
      <c r="X76" s="6">
        <f t="shared" si="21"/>
        <v>804428</v>
      </c>
      <c r="Y76" s="4">
        <v>0</v>
      </c>
      <c r="Z76" s="18">
        <v>0</v>
      </c>
      <c r="AA76" s="6">
        <f t="shared" si="22"/>
        <v>804428</v>
      </c>
      <c r="AB76" s="4"/>
      <c r="AC76" s="23">
        <v>0</v>
      </c>
      <c r="AD76" s="23">
        <v>0</v>
      </c>
      <c r="AE76" s="1">
        <f t="shared" si="27"/>
        <v>804428</v>
      </c>
      <c r="AF76" s="12" t="str">
        <f t="shared" si="23"/>
        <v xml:space="preserve"> </v>
      </c>
      <c r="AG76" s="12" t="str">
        <f t="shared" si="24"/>
        <v xml:space="preserve"> </v>
      </c>
    </row>
    <row r="77" spans="1:33" ht="14.1" customHeight="1">
      <c r="A77" s="25" t="s">
        <v>156</v>
      </c>
      <c r="B77" s="25" t="s">
        <v>376</v>
      </c>
      <c r="C77" s="25" t="s">
        <v>83</v>
      </c>
      <c r="D77" s="25" t="s">
        <v>379</v>
      </c>
      <c r="E77" s="7">
        <v>844.42</v>
      </c>
      <c r="F77" s="5">
        <f t="shared" si="25"/>
        <v>1307162.1599999999</v>
      </c>
      <c r="G77" s="26">
        <v>56970.66</v>
      </c>
      <c r="H77" s="27">
        <v>38244</v>
      </c>
      <c r="I77" s="5">
        <f t="shared" si="14"/>
        <v>28683</v>
      </c>
      <c r="J77" s="28">
        <v>49811</v>
      </c>
      <c r="K77" s="28">
        <v>0</v>
      </c>
      <c r="L77" s="28">
        <v>0</v>
      </c>
      <c r="M77" s="28">
        <v>12246</v>
      </c>
      <c r="N77" s="5">
        <f t="shared" si="18"/>
        <v>147710.66</v>
      </c>
      <c r="O77" s="6">
        <f t="shared" si="19"/>
        <v>1159452</v>
      </c>
      <c r="P77" s="29">
        <v>33</v>
      </c>
      <c r="Q77" s="29">
        <v>481</v>
      </c>
      <c r="R77" s="6">
        <f t="shared" si="15"/>
        <v>22063</v>
      </c>
      <c r="S77" s="19">
        <f t="shared" si="26"/>
        <v>60950.2356</v>
      </c>
      <c r="T77" s="30">
        <v>3798044</v>
      </c>
      <c r="U77" s="19">
        <f t="shared" si="16"/>
        <v>3798.0439999999999</v>
      </c>
      <c r="V77" s="19">
        <f t="shared" si="17"/>
        <v>57152.191599999998</v>
      </c>
      <c r="W77" s="6">
        <f t="shared" si="20"/>
        <v>1143044</v>
      </c>
      <c r="X77" s="6">
        <f t="shared" si="21"/>
        <v>2324559</v>
      </c>
      <c r="Y77" s="4">
        <v>0</v>
      </c>
      <c r="Z77" s="18">
        <v>0</v>
      </c>
      <c r="AA77" s="6">
        <f t="shared" si="22"/>
        <v>2324559</v>
      </c>
      <c r="AB77" s="4"/>
      <c r="AC77" s="23">
        <v>0</v>
      </c>
      <c r="AD77" s="23">
        <v>0</v>
      </c>
      <c r="AE77" s="1">
        <f t="shared" si="27"/>
        <v>2324559</v>
      </c>
      <c r="AF77" s="12" t="str">
        <f t="shared" si="23"/>
        <v xml:space="preserve"> </v>
      </c>
      <c r="AG77" s="12" t="str">
        <f t="shared" si="24"/>
        <v xml:space="preserve"> </v>
      </c>
    </row>
    <row r="78" spans="1:33" ht="14.1" customHeight="1">
      <c r="A78" s="25" t="s">
        <v>156</v>
      </c>
      <c r="B78" s="25" t="s">
        <v>376</v>
      </c>
      <c r="C78" s="25" t="s">
        <v>10</v>
      </c>
      <c r="D78" s="25" t="s">
        <v>380</v>
      </c>
      <c r="E78" s="7">
        <v>328.62</v>
      </c>
      <c r="F78" s="5">
        <f t="shared" si="25"/>
        <v>508703.76</v>
      </c>
      <c r="G78" s="26">
        <v>29379.200000000001</v>
      </c>
      <c r="H78" s="27">
        <v>12271</v>
      </c>
      <c r="I78" s="5">
        <f t="shared" si="14"/>
        <v>9203.25</v>
      </c>
      <c r="J78" s="28">
        <v>15956</v>
      </c>
      <c r="K78" s="28">
        <v>0</v>
      </c>
      <c r="L78" s="28">
        <v>0</v>
      </c>
      <c r="M78" s="28">
        <v>23255</v>
      </c>
      <c r="N78" s="5">
        <f t="shared" si="18"/>
        <v>77793.45</v>
      </c>
      <c r="O78" s="6">
        <f t="shared" si="19"/>
        <v>430910</v>
      </c>
      <c r="P78" s="29">
        <v>59</v>
      </c>
      <c r="Q78" s="29">
        <v>129</v>
      </c>
      <c r="R78" s="6">
        <f t="shared" si="15"/>
        <v>10579</v>
      </c>
      <c r="S78" s="19">
        <f t="shared" si="26"/>
        <v>23719.7916</v>
      </c>
      <c r="T78" s="30">
        <v>1958613</v>
      </c>
      <c r="U78" s="19">
        <f t="shared" si="16"/>
        <v>1958.6130000000001</v>
      </c>
      <c r="V78" s="19">
        <f t="shared" si="17"/>
        <v>21761.178599999999</v>
      </c>
      <c r="W78" s="6">
        <f t="shared" si="20"/>
        <v>435224</v>
      </c>
      <c r="X78" s="6">
        <f t="shared" si="21"/>
        <v>876713</v>
      </c>
      <c r="Y78" s="4">
        <v>0</v>
      </c>
      <c r="Z78" s="18">
        <v>0</v>
      </c>
      <c r="AA78" s="6">
        <f t="shared" si="22"/>
        <v>876713</v>
      </c>
      <c r="AB78" s="4"/>
      <c r="AC78" s="23">
        <v>0</v>
      </c>
      <c r="AD78" s="23">
        <v>0</v>
      </c>
      <c r="AE78" s="1">
        <f t="shared" si="27"/>
        <v>876713</v>
      </c>
      <c r="AF78" s="12" t="str">
        <f t="shared" si="23"/>
        <v xml:space="preserve"> </v>
      </c>
      <c r="AG78" s="12" t="str">
        <f t="shared" si="24"/>
        <v xml:space="preserve"> </v>
      </c>
    </row>
    <row r="79" spans="1:33" ht="14.1" customHeight="1">
      <c r="A79" s="25" t="s">
        <v>156</v>
      </c>
      <c r="B79" s="25" t="s">
        <v>376</v>
      </c>
      <c r="C79" s="25" t="s">
        <v>131</v>
      </c>
      <c r="D79" s="25" t="s">
        <v>381</v>
      </c>
      <c r="E79" s="7">
        <v>430.56</v>
      </c>
      <c r="F79" s="5">
        <f t="shared" si="25"/>
        <v>666506.88</v>
      </c>
      <c r="G79" s="26">
        <v>53191.56</v>
      </c>
      <c r="H79" s="27">
        <v>17893</v>
      </c>
      <c r="I79" s="5">
        <f t="shared" si="14"/>
        <v>13419.75</v>
      </c>
      <c r="J79" s="28">
        <v>23303</v>
      </c>
      <c r="K79" s="28">
        <v>0</v>
      </c>
      <c r="L79" s="28">
        <v>0</v>
      </c>
      <c r="M79" s="28">
        <v>39878</v>
      </c>
      <c r="N79" s="5">
        <f t="shared" si="18"/>
        <v>129792.31</v>
      </c>
      <c r="O79" s="6">
        <f t="shared" si="19"/>
        <v>536715</v>
      </c>
      <c r="P79" s="29">
        <v>79</v>
      </c>
      <c r="Q79" s="29">
        <v>171</v>
      </c>
      <c r="R79" s="6">
        <f t="shared" si="15"/>
        <v>18778</v>
      </c>
      <c r="S79" s="19">
        <f t="shared" si="26"/>
        <v>31077.820800000001</v>
      </c>
      <c r="T79" s="30">
        <v>3546104</v>
      </c>
      <c r="U79" s="19">
        <f t="shared" si="16"/>
        <v>3546.1039999999998</v>
      </c>
      <c r="V79" s="19">
        <f t="shared" si="17"/>
        <v>27531.716800000002</v>
      </c>
      <c r="W79" s="6">
        <f t="shared" si="20"/>
        <v>550634</v>
      </c>
      <c r="X79" s="6">
        <f t="shared" si="21"/>
        <v>1106127</v>
      </c>
      <c r="Y79" s="4">
        <v>0</v>
      </c>
      <c r="Z79" s="18">
        <v>0</v>
      </c>
      <c r="AA79" s="6">
        <f t="shared" si="22"/>
        <v>1106127</v>
      </c>
      <c r="AB79" s="4"/>
      <c r="AC79" s="23">
        <v>0</v>
      </c>
      <c r="AD79" s="23">
        <v>0</v>
      </c>
      <c r="AE79" s="1">
        <f t="shared" si="27"/>
        <v>1106127</v>
      </c>
      <c r="AF79" s="12" t="str">
        <f t="shared" si="23"/>
        <v xml:space="preserve"> </v>
      </c>
      <c r="AG79" s="12" t="str">
        <f t="shared" si="24"/>
        <v xml:space="preserve"> </v>
      </c>
    </row>
    <row r="80" spans="1:33" ht="14.1" customHeight="1">
      <c r="A80" s="25" t="s">
        <v>156</v>
      </c>
      <c r="B80" s="25" t="s">
        <v>376</v>
      </c>
      <c r="C80" s="25" t="s">
        <v>162</v>
      </c>
      <c r="D80" s="25" t="s">
        <v>382</v>
      </c>
      <c r="E80" s="7">
        <v>641.78</v>
      </c>
      <c r="F80" s="5">
        <f t="shared" si="25"/>
        <v>993475.44</v>
      </c>
      <c r="G80" s="26">
        <v>163589.72</v>
      </c>
      <c r="H80" s="27">
        <v>26239</v>
      </c>
      <c r="I80" s="5">
        <f t="shared" si="14"/>
        <v>19679.25</v>
      </c>
      <c r="J80" s="28">
        <v>34177</v>
      </c>
      <c r="K80" s="28">
        <v>0</v>
      </c>
      <c r="L80" s="28">
        <v>0</v>
      </c>
      <c r="M80" s="28">
        <v>37169</v>
      </c>
      <c r="N80" s="5">
        <f t="shared" si="18"/>
        <v>254614.97</v>
      </c>
      <c r="O80" s="6">
        <f t="shared" si="19"/>
        <v>738860</v>
      </c>
      <c r="P80" s="29">
        <v>33</v>
      </c>
      <c r="Q80" s="29">
        <v>309</v>
      </c>
      <c r="R80" s="6">
        <f t="shared" si="15"/>
        <v>14174</v>
      </c>
      <c r="S80" s="19">
        <f t="shared" si="26"/>
        <v>46323.680399999997</v>
      </c>
      <c r="T80" s="30">
        <v>10905981</v>
      </c>
      <c r="U80" s="19">
        <f t="shared" si="16"/>
        <v>10905.981</v>
      </c>
      <c r="V80" s="19">
        <f t="shared" si="17"/>
        <v>35417.699399999998</v>
      </c>
      <c r="W80" s="6">
        <f t="shared" si="20"/>
        <v>708354</v>
      </c>
      <c r="X80" s="6">
        <f t="shared" si="21"/>
        <v>1461388</v>
      </c>
      <c r="Y80" s="4">
        <v>0</v>
      </c>
      <c r="Z80" s="18">
        <v>0</v>
      </c>
      <c r="AA80" s="6">
        <f t="shared" si="22"/>
        <v>1461388</v>
      </c>
      <c r="AB80" s="4"/>
      <c r="AC80" s="23">
        <v>0</v>
      </c>
      <c r="AD80" s="23">
        <v>0</v>
      </c>
      <c r="AE80" s="1">
        <f t="shared" si="27"/>
        <v>1461388</v>
      </c>
      <c r="AF80" s="12" t="str">
        <f t="shared" si="23"/>
        <v xml:space="preserve"> </v>
      </c>
      <c r="AG80" s="12" t="str">
        <f t="shared" si="24"/>
        <v xml:space="preserve"> </v>
      </c>
    </row>
    <row r="81" spans="1:34" ht="14.1" customHeight="1">
      <c r="A81" s="25" t="s">
        <v>156</v>
      </c>
      <c r="B81" s="25" t="s">
        <v>376</v>
      </c>
      <c r="C81" s="25" t="s">
        <v>163</v>
      </c>
      <c r="D81" s="25" t="s">
        <v>383</v>
      </c>
      <c r="E81" s="7">
        <v>796.14</v>
      </c>
      <c r="F81" s="5">
        <f t="shared" si="25"/>
        <v>1232424.72</v>
      </c>
      <c r="G81" s="26">
        <v>102099.96</v>
      </c>
      <c r="H81" s="27">
        <v>35321</v>
      </c>
      <c r="I81" s="5">
        <f t="shared" si="14"/>
        <v>26490.75</v>
      </c>
      <c r="J81" s="28">
        <v>45899</v>
      </c>
      <c r="K81" s="28">
        <v>0</v>
      </c>
      <c r="L81" s="28">
        <v>0</v>
      </c>
      <c r="M81" s="28">
        <v>31039</v>
      </c>
      <c r="N81" s="5">
        <f t="shared" si="18"/>
        <v>205528.71000000002</v>
      </c>
      <c r="O81" s="6">
        <f t="shared" si="19"/>
        <v>1026896</v>
      </c>
      <c r="P81" s="29">
        <v>53</v>
      </c>
      <c r="Q81" s="29">
        <v>424</v>
      </c>
      <c r="R81" s="6">
        <f t="shared" si="15"/>
        <v>31236</v>
      </c>
      <c r="S81" s="19">
        <f t="shared" si="26"/>
        <v>57465.385199999997</v>
      </c>
      <c r="T81" s="30">
        <v>6806664</v>
      </c>
      <c r="U81" s="19">
        <f t="shared" si="16"/>
        <v>6806.6639999999998</v>
      </c>
      <c r="V81" s="19">
        <f t="shared" si="17"/>
        <v>50658.7212</v>
      </c>
      <c r="W81" s="6">
        <f t="shared" si="20"/>
        <v>1013174</v>
      </c>
      <c r="X81" s="6">
        <f t="shared" si="21"/>
        <v>2071306</v>
      </c>
      <c r="Y81" s="4">
        <v>0</v>
      </c>
      <c r="Z81" s="18">
        <v>0</v>
      </c>
      <c r="AA81" s="6">
        <f t="shared" si="22"/>
        <v>2071306</v>
      </c>
      <c r="AB81" s="4"/>
      <c r="AC81" s="23">
        <v>0</v>
      </c>
      <c r="AD81" s="23">
        <v>0</v>
      </c>
      <c r="AE81" s="1">
        <f t="shared" si="27"/>
        <v>2071306</v>
      </c>
      <c r="AF81" s="12" t="str">
        <f t="shared" si="23"/>
        <v xml:space="preserve"> </v>
      </c>
      <c r="AG81" s="12" t="str">
        <f t="shared" si="24"/>
        <v xml:space="preserve"> </v>
      </c>
    </row>
    <row r="82" spans="1:34" ht="14.1" customHeight="1">
      <c r="A82" s="25" t="s">
        <v>156</v>
      </c>
      <c r="B82" s="25" t="s">
        <v>376</v>
      </c>
      <c r="C82" s="25" t="s">
        <v>164</v>
      </c>
      <c r="D82" s="25" t="s">
        <v>384</v>
      </c>
      <c r="E82" s="7">
        <v>605.82000000000005</v>
      </c>
      <c r="F82" s="5">
        <f t="shared" si="25"/>
        <v>937809.3600000001</v>
      </c>
      <c r="G82" s="26">
        <v>57985.440000000002</v>
      </c>
      <c r="H82" s="27">
        <v>24104</v>
      </c>
      <c r="I82" s="5">
        <f t="shared" si="14"/>
        <v>18078</v>
      </c>
      <c r="J82" s="28">
        <v>30984</v>
      </c>
      <c r="K82" s="28">
        <v>0</v>
      </c>
      <c r="L82" s="28">
        <v>0</v>
      </c>
      <c r="M82" s="28">
        <v>48305</v>
      </c>
      <c r="N82" s="5">
        <f t="shared" si="18"/>
        <v>155352.44</v>
      </c>
      <c r="O82" s="6">
        <f t="shared" si="19"/>
        <v>782457</v>
      </c>
      <c r="P82" s="29">
        <v>64</v>
      </c>
      <c r="Q82" s="29">
        <v>214</v>
      </c>
      <c r="R82" s="6">
        <f t="shared" si="15"/>
        <v>19037</v>
      </c>
      <c r="S82" s="19">
        <f t="shared" si="26"/>
        <v>43728.087599999999</v>
      </c>
      <c r="T82" s="30">
        <v>3865696</v>
      </c>
      <c r="U82" s="19">
        <f t="shared" si="16"/>
        <v>3865.6959999999999</v>
      </c>
      <c r="V82" s="19">
        <f t="shared" si="17"/>
        <v>39862.391600000003</v>
      </c>
      <c r="W82" s="6">
        <f t="shared" si="20"/>
        <v>797248</v>
      </c>
      <c r="X82" s="6">
        <f t="shared" si="21"/>
        <v>1598742</v>
      </c>
      <c r="Y82" s="4">
        <v>0</v>
      </c>
      <c r="Z82" s="18">
        <v>0</v>
      </c>
      <c r="AA82" s="6">
        <f t="shared" si="22"/>
        <v>1598742</v>
      </c>
      <c r="AB82" s="4"/>
      <c r="AC82" s="23">
        <v>0</v>
      </c>
      <c r="AD82" s="23">
        <v>0</v>
      </c>
      <c r="AE82" s="1">
        <f t="shared" si="27"/>
        <v>1598742</v>
      </c>
      <c r="AF82" s="12" t="str">
        <f t="shared" si="23"/>
        <v xml:space="preserve"> </v>
      </c>
      <c r="AG82" s="12" t="str">
        <f t="shared" si="24"/>
        <v xml:space="preserve"> </v>
      </c>
    </row>
    <row r="83" spans="1:34" ht="14.1" customHeight="1">
      <c r="A83" s="25" t="s">
        <v>156</v>
      </c>
      <c r="B83" s="25" t="s">
        <v>376</v>
      </c>
      <c r="C83" s="25" t="s">
        <v>199</v>
      </c>
      <c r="D83" s="25" t="s">
        <v>385</v>
      </c>
      <c r="E83" s="7">
        <v>1386.62</v>
      </c>
      <c r="F83" s="5">
        <f t="shared" si="25"/>
        <v>2146487.7599999998</v>
      </c>
      <c r="G83" s="26">
        <v>362791.08</v>
      </c>
      <c r="H83" s="27">
        <v>68928</v>
      </c>
      <c r="I83" s="5">
        <f t="shared" si="14"/>
        <v>51696</v>
      </c>
      <c r="J83" s="28">
        <v>87806</v>
      </c>
      <c r="K83" s="28">
        <v>0</v>
      </c>
      <c r="L83" s="28">
        <v>139205</v>
      </c>
      <c r="M83" s="28">
        <v>131116</v>
      </c>
      <c r="N83" s="5">
        <f t="shared" si="18"/>
        <v>772614.08000000007</v>
      </c>
      <c r="O83" s="6">
        <f t="shared" si="19"/>
        <v>1373874</v>
      </c>
      <c r="P83" s="29">
        <v>62</v>
      </c>
      <c r="Q83" s="29">
        <v>517</v>
      </c>
      <c r="R83" s="6">
        <f t="shared" si="15"/>
        <v>44555</v>
      </c>
      <c r="S83" s="19">
        <f t="shared" si="26"/>
        <v>100086.2316</v>
      </c>
      <c r="T83" s="30">
        <v>24186072</v>
      </c>
      <c r="U83" s="19">
        <f t="shared" si="16"/>
        <v>24186.072</v>
      </c>
      <c r="V83" s="19">
        <f t="shared" si="17"/>
        <v>75900.159599999999</v>
      </c>
      <c r="W83" s="6">
        <f t="shared" si="20"/>
        <v>1518003</v>
      </c>
      <c r="X83" s="6">
        <f t="shared" si="21"/>
        <v>2936432</v>
      </c>
      <c r="Y83" s="4">
        <v>0</v>
      </c>
      <c r="Z83" s="18">
        <v>0</v>
      </c>
      <c r="AA83" s="6">
        <f t="shared" si="22"/>
        <v>2936432</v>
      </c>
      <c r="AB83" s="4"/>
      <c r="AC83" s="23">
        <v>0</v>
      </c>
      <c r="AD83" s="23">
        <v>0</v>
      </c>
      <c r="AE83" s="1">
        <f t="shared" si="27"/>
        <v>2936432</v>
      </c>
      <c r="AF83" s="12" t="str">
        <f t="shared" si="23"/>
        <v xml:space="preserve"> </v>
      </c>
      <c r="AG83" s="12" t="str">
        <f t="shared" si="24"/>
        <v xml:space="preserve"> </v>
      </c>
    </row>
    <row r="84" spans="1:34" ht="14.1" customHeight="1">
      <c r="A84" s="25" t="s">
        <v>156</v>
      </c>
      <c r="B84" s="25" t="s">
        <v>376</v>
      </c>
      <c r="C84" s="25" t="s">
        <v>14</v>
      </c>
      <c r="D84" s="25" t="s">
        <v>386</v>
      </c>
      <c r="E84" s="7">
        <v>1020.09</v>
      </c>
      <c r="F84" s="5">
        <f t="shared" si="25"/>
        <v>1579099.32</v>
      </c>
      <c r="G84" s="26">
        <v>146619.72</v>
      </c>
      <c r="H84" s="27">
        <v>47765</v>
      </c>
      <c r="I84" s="5">
        <f t="shared" si="14"/>
        <v>35823.75</v>
      </c>
      <c r="J84" s="28">
        <v>60722</v>
      </c>
      <c r="K84" s="28">
        <v>0</v>
      </c>
      <c r="L84" s="28">
        <v>205985</v>
      </c>
      <c r="M84" s="28">
        <v>75035</v>
      </c>
      <c r="N84" s="5">
        <f t="shared" si="18"/>
        <v>524185.47</v>
      </c>
      <c r="O84" s="6">
        <f t="shared" si="19"/>
        <v>1054914</v>
      </c>
      <c r="P84" s="29">
        <v>75</v>
      </c>
      <c r="Q84" s="29">
        <v>422</v>
      </c>
      <c r="R84" s="6">
        <f t="shared" si="15"/>
        <v>43994</v>
      </c>
      <c r="S84" s="19">
        <f t="shared" si="26"/>
        <v>73630.0962</v>
      </c>
      <c r="T84" s="30">
        <v>9774648</v>
      </c>
      <c r="U84" s="19">
        <f t="shared" si="16"/>
        <v>9774.6479999999992</v>
      </c>
      <c r="V84" s="19">
        <f t="shared" si="17"/>
        <v>63855.448199999999</v>
      </c>
      <c r="W84" s="6">
        <f t="shared" si="20"/>
        <v>1277109</v>
      </c>
      <c r="X84" s="6">
        <f t="shared" si="21"/>
        <v>2376017</v>
      </c>
      <c r="Y84" s="4">
        <v>0</v>
      </c>
      <c r="Z84" s="18">
        <v>0</v>
      </c>
      <c r="AA84" s="6">
        <f t="shared" si="22"/>
        <v>2376017</v>
      </c>
      <c r="AB84" s="4"/>
      <c r="AC84" s="23">
        <v>0</v>
      </c>
      <c r="AD84" s="23">
        <v>0</v>
      </c>
      <c r="AE84" s="1">
        <f t="shared" si="27"/>
        <v>2376017</v>
      </c>
      <c r="AF84" s="12" t="str">
        <f t="shared" si="23"/>
        <v xml:space="preserve"> </v>
      </c>
      <c r="AG84" s="12" t="str">
        <f t="shared" si="24"/>
        <v xml:space="preserve"> </v>
      </c>
    </row>
    <row r="85" spans="1:34" ht="14.1" customHeight="1">
      <c r="A85" s="25" t="s">
        <v>156</v>
      </c>
      <c r="B85" s="25" t="s">
        <v>376</v>
      </c>
      <c r="C85" s="25" t="s">
        <v>15</v>
      </c>
      <c r="D85" s="25" t="s">
        <v>387</v>
      </c>
      <c r="E85" s="7">
        <v>5685.66</v>
      </c>
      <c r="F85" s="5">
        <f t="shared" si="25"/>
        <v>8801401.6799999997</v>
      </c>
      <c r="G85" s="26">
        <v>1115306.7</v>
      </c>
      <c r="H85" s="27">
        <v>254422</v>
      </c>
      <c r="I85" s="5">
        <f t="shared" si="14"/>
        <v>190816.5</v>
      </c>
      <c r="J85" s="28">
        <v>330559</v>
      </c>
      <c r="K85" s="28">
        <v>0</v>
      </c>
      <c r="L85" s="28">
        <v>1184131</v>
      </c>
      <c r="M85" s="28">
        <v>112049</v>
      </c>
      <c r="N85" s="5">
        <f t="shared" si="18"/>
        <v>2932862.2</v>
      </c>
      <c r="O85" s="6">
        <f t="shared" si="19"/>
        <v>5868539</v>
      </c>
      <c r="P85" s="29">
        <v>51</v>
      </c>
      <c r="Q85" s="29">
        <v>2924</v>
      </c>
      <c r="R85" s="6">
        <f t="shared" si="15"/>
        <v>207282</v>
      </c>
      <c r="S85" s="19">
        <f t="shared" si="26"/>
        <v>410390.9388</v>
      </c>
      <c r="T85" s="30">
        <v>74353780</v>
      </c>
      <c r="U85" s="19">
        <f t="shared" si="16"/>
        <v>74353.78</v>
      </c>
      <c r="V85" s="19">
        <f t="shared" si="17"/>
        <v>336037.15879999998</v>
      </c>
      <c r="W85" s="6">
        <f t="shared" si="20"/>
        <v>6720743</v>
      </c>
      <c r="X85" s="6">
        <f t="shared" si="21"/>
        <v>12796564</v>
      </c>
      <c r="Y85" s="4">
        <v>0</v>
      </c>
      <c r="Z85" s="18">
        <v>0</v>
      </c>
      <c r="AA85" s="6">
        <f t="shared" si="22"/>
        <v>12796564</v>
      </c>
      <c r="AB85" s="4"/>
      <c r="AC85" s="23">
        <v>0</v>
      </c>
      <c r="AD85" s="23">
        <v>0</v>
      </c>
      <c r="AE85" s="1">
        <f t="shared" si="27"/>
        <v>12796564</v>
      </c>
      <c r="AF85" s="12" t="str">
        <f t="shared" si="23"/>
        <v xml:space="preserve"> </v>
      </c>
      <c r="AG85" s="12" t="str">
        <f t="shared" si="24"/>
        <v xml:space="preserve"> </v>
      </c>
    </row>
    <row r="86" spans="1:34" ht="14.1" customHeight="1">
      <c r="A86" s="25" t="s">
        <v>16</v>
      </c>
      <c r="B86" s="25" t="s">
        <v>388</v>
      </c>
      <c r="C86" s="25" t="s">
        <v>166</v>
      </c>
      <c r="D86" s="25" t="s">
        <v>389</v>
      </c>
      <c r="E86" s="7">
        <v>440.08</v>
      </c>
      <c r="F86" s="5">
        <f t="shared" si="25"/>
        <v>681243.84</v>
      </c>
      <c r="G86" s="26">
        <v>55665.37</v>
      </c>
      <c r="H86" s="27">
        <v>11783</v>
      </c>
      <c r="I86" s="5">
        <f t="shared" si="14"/>
        <v>8837.25</v>
      </c>
      <c r="J86" s="28">
        <v>16328</v>
      </c>
      <c r="K86" s="28">
        <v>0</v>
      </c>
      <c r="L86" s="28">
        <v>0</v>
      </c>
      <c r="M86" s="28">
        <v>29171</v>
      </c>
      <c r="N86" s="5">
        <f t="shared" si="18"/>
        <v>110001.62</v>
      </c>
      <c r="O86" s="6">
        <f t="shared" si="19"/>
        <v>571242</v>
      </c>
      <c r="P86" s="29">
        <v>86</v>
      </c>
      <c r="Q86" s="29">
        <v>223</v>
      </c>
      <c r="R86" s="6">
        <f t="shared" si="15"/>
        <v>26657</v>
      </c>
      <c r="S86" s="19">
        <f t="shared" si="26"/>
        <v>31764.974399999999</v>
      </c>
      <c r="T86" s="30">
        <v>3711024</v>
      </c>
      <c r="U86" s="19">
        <f t="shared" si="16"/>
        <v>3711.0239999999999</v>
      </c>
      <c r="V86" s="19">
        <f t="shared" si="17"/>
        <v>28053.950399999998</v>
      </c>
      <c r="W86" s="6">
        <f t="shared" si="20"/>
        <v>561079</v>
      </c>
      <c r="X86" s="6">
        <f t="shared" si="21"/>
        <v>1158978</v>
      </c>
      <c r="Y86" s="4">
        <v>0</v>
      </c>
      <c r="Z86" s="18">
        <v>0</v>
      </c>
      <c r="AA86" s="6">
        <f t="shared" si="22"/>
        <v>1158978</v>
      </c>
      <c r="AB86" s="4"/>
      <c r="AC86" s="39">
        <v>204057</v>
      </c>
      <c r="AD86" s="23">
        <v>2090</v>
      </c>
      <c r="AE86" s="1">
        <f t="shared" si="27"/>
        <v>1360945</v>
      </c>
      <c r="AF86" s="12" t="str">
        <f t="shared" si="23"/>
        <v xml:space="preserve"> </v>
      </c>
      <c r="AG86" s="12" t="str">
        <f t="shared" si="24"/>
        <v xml:space="preserve"> </v>
      </c>
      <c r="AH86" s="12"/>
    </row>
    <row r="87" spans="1:34" ht="14.1" customHeight="1">
      <c r="A87" s="25" t="s">
        <v>16</v>
      </c>
      <c r="B87" s="25" t="s">
        <v>388</v>
      </c>
      <c r="C87" s="25" t="s">
        <v>83</v>
      </c>
      <c r="D87" s="25" t="s">
        <v>390</v>
      </c>
      <c r="E87" s="7">
        <v>207.8</v>
      </c>
      <c r="F87" s="5">
        <f t="shared" si="25"/>
        <v>321674.40000000002</v>
      </c>
      <c r="G87" s="26">
        <v>32206.97</v>
      </c>
      <c r="H87" s="27">
        <v>4786</v>
      </c>
      <c r="I87" s="5">
        <f t="shared" si="14"/>
        <v>3589.5</v>
      </c>
      <c r="J87" s="28">
        <v>6649</v>
      </c>
      <c r="K87" s="28">
        <v>0</v>
      </c>
      <c r="L87" s="28">
        <v>0</v>
      </c>
      <c r="M87" s="28">
        <v>19944</v>
      </c>
      <c r="N87" s="5">
        <f t="shared" si="18"/>
        <v>62389.47</v>
      </c>
      <c r="O87" s="6">
        <f t="shared" si="19"/>
        <v>259285</v>
      </c>
      <c r="P87" s="29">
        <v>95</v>
      </c>
      <c r="Q87" s="29">
        <v>46</v>
      </c>
      <c r="R87" s="6">
        <f t="shared" si="15"/>
        <v>6074</v>
      </c>
      <c r="S87" s="19">
        <f t="shared" si="26"/>
        <v>14999.004000000001</v>
      </c>
      <c r="T87" s="30">
        <v>2147131</v>
      </c>
      <c r="U87" s="19">
        <f t="shared" si="16"/>
        <v>2147.1309999999999</v>
      </c>
      <c r="V87" s="19">
        <f t="shared" si="17"/>
        <v>12851.873000000001</v>
      </c>
      <c r="W87" s="6">
        <f t="shared" si="20"/>
        <v>257037</v>
      </c>
      <c r="X87" s="6">
        <f t="shared" si="21"/>
        <v>522396</v>
      </c>
      <c r="Y87" s="4">
        <v>0</v>
      </c>
      <c r="Z87" s="18">
        <v>0</v>
      </c>
      <c r="AA87" s="6">
        <f t="shared" si="22"/>
        <v>522396</v>
      </c>
      <c r="AB87" s="4"/>
      <c r="AC87" s="23">
        <v>0</v>
      </c>
      <c r="AD87" s="23">
        <v>0</v>
      </c>
      <c r="AE87" s="1">
        <f t="shared" si="27"/>
        <v>522396</v>
      </c>
      <c r="AF87" s="12" t="str">
        <f t="shared" si="23"/>
        <v xml:space="preserve"> </v>
      </c>
      <c r="AG87" s="12" t="str">
        <f t="shared" si="24"/>
        <v xml:space="preserve"> </v>
      </c>
    </row>
    <row r="88" spans="1:34" ht="14.1" customHeight="1">
      <c r="A88" s="25" t="s">
        <v>16</v>
      </c>
      <c r="B88" s="25" t="s">
        <v>388</v>
      </c>
      <c r="C88" s="25" t="s">
        <v>55</v>
      </c>
      <c r="D88" s="25" t="s">
        <v>391</v>
      </c>
      <c r="E88" s="7">
        <v>676.45</v>
      </c>
      <c r="F88" s="5">
        <f t="shared" si="25"/>
        <v>1047144.6000000001</v>
      </c>
      <c r="G88" s="26">
        <v>87700.800000000003</v>
      </c>
      <c r="H88" s="27">
        <v>24657</v>
      </c>
      <c r="I88" s="5">
        <f t="shared" si="14"/>
        <v>18492.75</v>
      </c>
      <c r="J88" s="28">
        <v>33314</v>
      </c>
      <c r="K88" s="28">
        <v>0</v>
      </c>
      <c r="L88" s="28">
        <v>127353</v>
      </c>
      <c r="M88" s="28">
        <v>69906</v>
      </c>
      <c r="N88" s="5">
        <f t="shared" si="18"/>
        <v>336766.55</v>
      </c>
      <c r="O88" s="6">
        <f t="shared" si="19"/>
        <v>710378</v>
      </c>
      <c r="P88" s="29">
        <v>92</v>
      </c>
      <c r="Q88" s="29">
        <v>225</v>
      </c>
      <c r="R88" s="6">
        <f t="shared" si="15"/>
        <v>28773</v>
      </c>
      <c r="S88" s="19">
        <f t="shared" si="26"/>
        <v>48826.161</v>
      </c>
      <c r="T88" s="30">
        <v>5823129</v>
      </c>
      <c r="U88" s="19">
        <f t="shared" si="16"/>
        <v>5823.1289999999999</v>
      </c>
      <c r="V88" s="19">
        <f t="shared" si="17"/>
        <v>43003.031999999999</v>
      </c>
      <c r="W88" s="6">
        <f t="shared" si="20"/>
        <v>860061</v>
      </c>
      <c r="X88" s="6">
        <f t="shared" si="21"/>
        <v>1599212</v>
      </c>
      <c r="Y88" s="4">
        <v>0</v>
      </c>
      <c r="Z88" s="18">
        <v>0</v>
      </c>
      <c r="AA88" s="6">
        <f t="shared" si="22"/>
        <v>1599212</v>
      </c>
      <c r="AB88" s="4"/>
      <c r="AC88" s="23">
        <v>0</v>
      </c>
      <c r="AD88" s="23">
        <v>0</v>
      </c>
      <c r="AE88" s="1">
        <f t="shared" si="27"/>
        <v>1599212</v>
      </c>
      <c r="AF88" s="12" t="str">
        <f t="shared" si="23"/>
        <v xml:space="preserve"> </v>
      </c>
      <c r="AG88" s="12" t="str">
        <f t="shared" si="24"/>
        <v xml:space="preserve"> </v>
      </c>
    </row>
    <row r="89" spans="1:34" ht="14.1" customHeight="1">
      <c r="A89" s="25" t="s">
        <v>16</v>
      </c>
      <c r="B89" s="25" t="s">
        <v>388</v>
      </c>
      <c r="C89" s="25" t="s">
        <v>198</v>
      </c>
      <c r="D89" s="25" t="s">
        <v>392</v>
      </c>
      <c r="E89" s="7">
        <v>675.67</v>
      </c>
      <c r="F89" s="5">
        <f t="shared" si="25"/>
        <v>1045937.1599999999</v>
      </c>
      <c r="G89" s="26">
        <v>122154.44</v>
      </c>
      <c r="H89" s="27">
        <v>28573</v>
      </c>
      <c r="I89" s="5">
        <f t="shared" si="14"/>
        <v>21429.75</v>
      </c>
      <c r="J89" s="28">
        <v>39554</v>
      </c>
      <c r="K89" s="28">
        <v>0</v>
      </c>
      <c r="L89" s="28">
        <v>135251</v>
      </c>
      <c r="M89" s="28">
        <v>98564</v>
      </c>
      <c r="N89" s="5">
        <f t="shared" si="18"/>
        <v>416953.19</v>
      </c>
      <c r="O89" s="6">
        <f t="shared" si="19"/>
        <v>628984</v>
      </c>
      <c r="P89" s="29">
        <v>90</v>
      </c>
      <c r="Q89" s="29">
        <v>287</v>
      </c>
      <c r="R89" s="6">
        <f t="shared" si="15"/>
        <v>35904</v>
      </c>
      <c r="S89" s="19">
        <f t="shared" si="26"/>
        <v>48769.8606</v>
      </c>
      <c r="T89" s="30">
        <v>8143629</v>
      </c>
      <c r="U89" s="19">
        <f t="shared" si="16"/>
        <v>8143.6289999999999</v>
      </c>
      <c r="V89" s="19">
        <f t="shared" si="17"/>
        <v>40626.231599999999</v>
      </c>
      <c r="W89" s="6">
        <f t="shared" si="20"/>
        <v>812525</v>
      </c>
      <c r="X89" s="6">
        <f t="shared" si="21"/>
        <v>1477413</v>
      </c>
      <c r="Y89" s="4">
        <v>0</v>
      </c>
      <c r="Z89" s="18">
        <v>0</v>
      </c>
      <c r="AA89" s="6">
        <f t="shared" si="22"/>
        <v>1477413</v>
      </c>
      <c r="AB89" s="4"/>
      <c r="AC89" s="23">
        <v>0</v>
      </c>
      <c r="AD89" s="23">
        <v>0</v>
      </c>
      <c r="AE89" s="1">
        <f t="shared" si="27"/>
        <v>1477413</v>
      </c>
      <c r="AF89" s="12" t="str">
        <f t="shared" si="23"/>
        <v xml:space="preserve"> </v>
      </c>
      <c r="AG89" s="12" t="str">
        <f t="shared" si="24"/>
        <v xml:space="preserve"> </v>
      </c>
    </row>
    <row r="90" spans="1:34" ht="14.1" customHeight="1">
      <c r="A90" s="25" t="s">
        <v>16</v>
      </c>
      <c r="B90" s="25" t="s">
        <v>388</v>
      </c>
      <c r="C90" s="25" t="s">
        <v>220</v>
      </c>
      <c r="D90" s="25" t="s">
        <v>393</v>
      </c>
      <c r="E90" s="7">
        <v>587.46</v>
      </c>
      <c r="F90" s="5">
        <f t="shared" si="25"/>
        <v>909388.08000000007</v>
      </c>
      <c r="G90" s="26">
        <v>63281.919999999998</v>
      </c>
      <c r="H90" s="27">
        <v>24497</v>
      </c>
      <c r="I90" s="5">
        <f t="shared" si="14"/>
        <v>18372.75</v>
      </c>
      <c r="J90" s="28">
        <v>33712</v>
      </c>
      <c r="K90" s="28">
        <v>0</v>
      </c>
      <c r="L90" s="28">
        <v>85132</v>
      </c>
      <c r="M90" s="28">
        <v>51076</v>
      </c>
      <c r="N90" s="5">
        <f t="shared" si="18"/>
        <v>251574.66999999998</v>
      </c>
      <c r="O90" s="6">
        <f t="shared" si="19"/>
        <v>657813</v>
      </c>
      <c r="P90" s="29">
        <v>81</v>
      </c>
      <c r="Q90" s="29">
        <v>329</v>
      </c>
      <c r="R90" s="6">
        <f t="shared" si="15"/>
        <v>37042</v>
      </c>
      <c r="S90" s="19">
        <f t="shared" si="26"/>
        <v>42402.862800000003</v>
      </c>
      <c r="T90" s="30">
        <v>4218794</v>
      </c>
      <c r="U90" s="19">
        <f t="shared" si="16"/>
        <v>4218.7939999999999</v>
      </c>
      <c r="V90" s="19">
        <f t="shared" si="17"/>
        <v>38184.068800000001</v>
      </c>
      <c r="W90" s="6">
        <f t="shared" si="20"/>
        <v>763681</v>
      </c>
      <c r="X90" s="6">
        <f t="shared" si="21"/>
        <v>1458536</v>
      </c>
      <c r="Y90" s="4">
        <v>0</v>
      </c>
      <c r="Z90" s="18">
        <v>0</v>
      </c>
      <c r="AA90" s="6">
        <f t="shared" si="22"/>
        <v>1458536</v>
      </c>
      <c r="AB90" s="4"/>
      <c r="AC90" s="23">
        <v>0</v>
      </c>
      <c r="AD90" s="23">
        <v>0</v>
      </c>
      <c r="AE90" s="1">
        <f t="shared" si="27"/>
        <v>1458536</v>
      </c>
      <c r="AF90" s="12" t="str">
        <f t="shared" si="23"/>
        <v xml:space="preserve"> </v>
      </c>
      <c r="AG90" s="12" t="str">
        <f t="shared" si="24"/>
        <v xml:space="preserve"> </v>
      </c>
    </row>
    <row r="91" spans="1:34" ht="14.1" customHeight="1">
      <c r="A91" s="25" t="s">
        <v>16</v>
      </c>
      <c r="B91" s="25" t="s">
        <v>388</v>
      </c>
      <c r="C91" s="25" t="s">
        <v>126</v>
      </c>
      <c r="D91" s="25" t="s">
        <v>394</v>
      </c>
      <c r="E91" s="7">
        <v>2085.14</v>
      </c>
      <c r="F91" s="5">
        <f t="shared" si="25"/>
        <v>3227796.7199999997</v>
      </c>
      <c r="G91" s="26">
        <v>364083.66</v>
      </c>
      <c r="H91" s="27">
        <v>90105</v>
      </c>
      <c r="I91" s="5">
        <f t="shared" si="14"/>
        <v>67578.75</v>
      </c>
      <c r="J91" s="28">
        <v>124636</v>
      </c>
      <c r="K91" s="28">
        <v>0</v>
      </c>
      <c r="L91" s="28">
        <v>509961</v>
      </c>
      <c r="M91" s="28">
        <v>89156</v>
      </c>
      <c r="N91" s="5">
        <f t="shared" si="18"/>
        <v>1155415.4099999999</v>
      </c>
      <c r="O91" s="6">
        <f t="shared" si="19"/>
        <v>2072381</v>
      </c>
      <c r="P91" s="29">
        <v>62</v>
      </c>
      <c r="Q91" s="29">
        <v>636</v>
      </c>
      <c r="R91" s="6">
        <f t="shared" si="15"/>
        <v>54810</v>
      </c>
      <c r="S91" s="19">
        <f t="shared" si="26"/>
        <v>150505.40520000001</v>
      </c>
      <c r="T91" s="30">
        <v>24272244</v>
      </c>
      <c r="U91" s="19">
        <f t="shared" si="16"/>
        <v>24272.243999999999</v>
      </c>
      <c r="V91" s="19">
        <f t="shared" si="17"/>
        <v>126233.1612</v>
      </c>
      <c r="W91" s="6">
        <f t="shared" si="20"/>
        <v>2524663</v>
      </c>
      <c r="X91" s="6">
        <f t="shared" si="21"/>
        <v>4651854</v>
      </c>
      <c r="Y91" s="4">
        <v>0</v>
      </c>
      <c r="Z91" s="18">
        <v>0</v>
      </c>
      <c r="AA91" s="6">
        <f t="shared" si="22"/>
        <v>4651854</v>
      </c>
      <c r="AB91" s="4"/>
      <c r="AC91" s="23">
        <v>0</v>
      </c>
      <c r="AD91" s="23">
        <v>0</v>
      </c>
      <c r="AE91" s="1">
        <f t="shared" si="27"/>
        <v>4651854</v>
      </c>
      <c r="AF91" s="12" t="str">
        <f t="shared" si="23"/>
        <v xml:space="preserve"> </v>
      </c>
      <c r="AG91" s="12" t="str">
        <f t="shared" si="24"/>
        <v xml:space="preserve"> </v>
      </c>
    </row>
    <row r="92" spans="1:34" ht="14.1" customHeight="1">
      <c r="A92" s="25" t="s">
        <v>127</v>
      </c>
      <c r="B92" s="25" t="s">
        <v>395</v>
      </c>
      <c r="C92" s="25" t="s">
        <v>217</v>
      </c>
      <c r="D92" s="25" t="s">
        <v>370</v>
      </c>
      <c r="E92" s="7">
        <v>38.700000000000003</v>
      </c>
      <c r="F92" s="5">
        <f t="shared" si="25"/>
        <v>59907.600000000006</v>
      </c>
      <c r="G92" s="26">
        <v>127552.83</v>
      </c>
      <c r="H92" s="27">
        <v>2863</v>
      </c>
      <c r="I92" s="5">
        <f t="shared" si="14"/>
        <v>2147.25</v>
      </c>
      <c r="J92" s="28">
        <v>756</v>
      </c>
      <c r="K92" s="28">
        <v>0</v>
      </c>
      <c r="L92" s="28">
        <v>0</v>
      </c>
      <c r="M92" s="28">
        <v>50558</v>
      </c>
      <c r="N92" s="5">
        <f t="shared" si="18"/>
        <v>181014.08000000002</v>
      </c>
      <c r="O92" s="6">
        <f t="shared" si="19"/>
        <v>0</v>
      </c>
      <c r="P92" s="29">
        <v>167</v>
      </c>
      <c r="Q92" s="29">
        <v>8</v>
      </c>
      <c r="R92" s="6">
        <f t="shared" si="15"/>
        <v>1857</v>
      </c>
      <c r="S92" s="19">
        <f t="shared" si="26"/>
        <v>2793.366</v>
      </c>
      <c r="T92" s="30">
        <v>8503522</v>
      </c>
      <c r="U92" s="19">
        <f t="shared" si="16"/>
        <v>8503.5220000000008</v>
      </c>
      <c r="V92" s="19">
        <f t="shared" si="17"/>
        <v>0</v>
      </c>
      <c r="W92" s="6">
        <f t="shared" si="20"/>
        <v>0</v>
      </c>
      <c r="X92" s="6">
        <f t="shared" si="21"/>
        <v>1857</v>
      </c>
      <c r="Y92" s="4">
        <v>0</v>
      </c>
      <c r="Z92" s="18">
        <v>0</v>
      </c>
      <c r="AA92" s="6">
        <f t="shared" si="22"/>
        <v>1857</v>
      </c>
      <c r="AB92" s="4"/>
      <c r="AC92" s="23">
        <v>0</v>
      </c>
      <c r="AD92" s="23">
        <v>0</v>
      </c>
      <c r="AE92" s="1">
        <f t="shared" si="27"/>
        <v>1857</v>
      </c>
      <c r="AF92" s="12">
        <f t="shared" si="23"/>
        <v>1</v>
      </c>
      <c r="AG92" s="12">
        <f t="shared" si="24"/>
        <v>1</v>
      </c>
    </row>
    <row r="93" spans="1:34" ht="14.1" customHeight="1">
      <c r="A93" s="25" t="s">
        <v>127</v>
      </c>
      <c r="B93" s="25" t="s">
        <v>395</v>
      </c>
      <c r="C93" s="25" t="s">
        <v>198</v>
      </c>
      <c r="D93" s="25" t="s">
        <v>396</v>
      </c>
      <c r="E93" s="7">
        <v>610.86</v>
      </c>
      <c r="F93" s="5">
        <f t="shared" si="25"/>
        <v>945611.28</v>
      </c>
      <c r="G93" s="26">
        <v>226030.49</v>
      </c>
      <c r="H93" s="27">
        <v>104656</v>
      </c>
      <c r="I93" s="5">
        <f t="shared" si="14"/>
        <v>78492</v>
      </c>
      <c r="J93" s="28">
        <v>27637</v>
      </c>
      <c r="K93" s="28">
        <v>70905</v>
      </c>
      <c r="L93" s="28">
        <v>164285</v>
      </c>
      <c r="M93" s="28">
        <v>117492</v>
      </c>
      <c r="N93" s="5">
        <f t="shared" si="18"/>
        <v>684841.49</v>
      </c>
      <c r="O93" s="6">
        <f t="shared" si="19"/>
        <v>260770</v>
      </c>
      <c r="P93" s="29">
        <v>167</v>
      </c>
      <c r="Q93" s="29">
        <v>48</v>
      </c>
      <c r="R93" s="6">
        <f t="shared" si="15"/>
        <v>11142</v>
      </c>
      <c r="S93" s="19">
        <f t="shared" si="26"/>
        <v>44091.874799999998</v>
      </c>
      <c r="T93" s="30">
        <v>15068699</v>
      </c>
      <c r="U93" s="19">
        <f t="shared" si="16"/>
        <v>15068.699000000001</v>
      </c>
      <c r="V93" s="19">
        <f t="shared" si="17"/>
        <v>29023.175799999997</v>
      </c>
      <c r="W93" s="6">
        <f t="shared" si="20"/>
        <v>580464</v>
      </c>
      <c r="X93" s="6">
        <f t="shared" si="21"/>
        <v>852376</v>
      </c>
      <c r="Y93" s="4">
        <v>0</v>
      </c>
      <c r="Z93" s="18">
        <v>0</v>
      </c>
      <c r="AA93" s="6">
        <f t="shared" si="22"/>
        <v>852376</v>
      </c>
      <c r="AB93" s="4"/>
      <c r="AC93" s="23">
        <v>0</v>
      </c>
      <c r="AD93" s="23">
        <v>0</v>
      </c>
      <c r="AE93" s="1">
        <f t="shared" si="27"/>
        <v>852376</v>
      </c>
      <c r="AF93" s="12" t="str">
        <f t="shared" si="23"/>
        <v xml:space="preserve"> </v>
      </c>
      <c r="AG93" s="12" t="str">
        <f t="shared" si="24"/>
        <v xml:space="preserve"> </v>
      </c>
    </row>
    <row r="94" spans="1:34" ht="14.1" customHeight="1">
      <c r="A94" s="25" t="s">
        <v>127</v>
      </c>
      <c r="B94" s="25" t="s">
        <v>395</v>
      </c>
      <c r="C94" s="25" t="s">
        <v>118</v>
      </c>
      <c r="D94" s="25" t="s">
        <v>397</v>
      </c>
      <c r="E94" s="7">
        <v>188.57</v>
      </c>
      <c r="F94" s="5">
        <f t="shared" si="25"/>
        <v>291906.36</v>
      </c>
      <c r="G94" s="26">
        <v>69396.929999999993</v>
      </c>
      <c r="H94" s="27">
        <v>27427</v>
      </c>
      <c r="I94" s="5">
        <f t="shared" si="14"/>
        <v>20570.25</v>
      </c>
      <c r="J94" s="28">
        <v>7225</v>
      </c>
      <c r="K94" s="28">
        <v>18864</v>
      </c>
      <c r="L94" s="28">
        <v>32631</v>
      </c>
      <c r="M94" s="28">
        <v>65196</v>
      </c>
      <c r="N94" s="5">
        <f t="shared" si="18"/>
        <v>213883.18</v>
      </c>
      <c r="O94" s="6">
        <f t="shared" si="19"/>
        <v>78023</v>
      </c>
      <c r="P94" s="29">
        <v>167</v>
      </c>
      <c r="Q94" s="29">
        <v>45</v>
      </c>
      <c r="R94" s="6">
        <f t="shared" si="15"/>
        <v>10446</v>
      </c>
      <c r="S94" s="19">
        <f t="shared" si="26"/>
        <v>13610.982599999999</v>
      </c>
      <c r="T94" s="30">
        <v>4626462</v>
      </c>
      <c r="U94" s="19">
        <f t="shared" si="16"/>
        <v>4626.4620000000004</v>
      </c>
      <c r="V94" s="19">
        <f t="shared" si="17"/>
        <v>8984.5205999999998</v>
      </c>
      <c r="W94" s="6">
        <f t="shared" si="20"/>
        <v>179690</v>
      </c>
      <c r="X94" s="6">
        <f t="shared" si="21"/>
        <v>268159</v>
      </c>
      <c r="Y94" s="4">
        <v>0</v>
      </c>
      <c r="Z94" s="18">
        <v>0</v>
      </c>
      <c r="AA94" s="6">
        <f t="shared" si="22"/>
        <v>268159</v>
      </c>
      <c r="AB94" s="4"/>
      <c r="AC94" s="23">
        <v>0</v>
      </c>
      <c r="AD94" s="23">
        <v>6439</v>
      </c>
      <c r="AE94" s="1">
        <f t="shared" si="27"/>
        <v>261720</v>
      </c>
      <c r="AF94" s="12" t="str">
        <f t="shared" si="23"/>
        <v xml:space="preserve"> </v>
      </c>
      <c r="AG94" s="12" t="str">
        <f t="shared" si="24"/>
        <v xml:space="preserve"> </v>
      </c>
    </row>
    <row r="95" spans="1:34" ht="14.1" customHeight="1">
      <c r="A95" s="25" t="s">
        <v>127</v>
      </c>
      <c r="B95" s="25" t="s">
        <v>395</v>
      </c>
      <c r="C95" s="25" t="s">
        <v>221</v>
      </c>
      <c r="D95" s="25" t="s">
        <v>398</v>
      </c>
      <c r="E95" s="7">
        <v>210.71</v>
      </c>
      <c r="F95" s="5">
        <f t="shared" si="25"/>
        <v>326179.08</v>
      </c>
      <c r="G95" s="26">
        <v>150136.53</v>
      </c>
      <c r="H95" s="27">
        <v>27802</v>
      </c>
      <c r="I95" s="5">
        <f t="shared" si="14"/>
        <v>20851.5</v>
      </c>
      <c r="J95" s="28">
        <v>7346</v>
      </c>
      <c r="K95" s="28">
        <v>19175</v>
      </c>
      <c r="L95" s="28">
        <v>55328</v>
      </c>
      <c r="M95" s="28">
        <v>59078</v>
      </c>
      <c r="N95" s="5">
        <f t="shared" si="18"/>
        <v>311915.03000000003</v>
      </c>
      <c r="O95" s="6">
        <f t="shared" si="19"/>
        <v>14264</v>
      </c>
      <c r="P95" s="29">
        <v>167</v>
      </c>
      <c r="Q95" s="29">
        <v>17</v>
      </c>
      <c r="R95" s="6">
        <f t="shared" si="15"/>
        <v>3946</v>
      </c>
      <c r="S95" s="19">
        <f t="shared" si="26"/>
        <v>15209.0478</v>
      </c>
      <c r="T95" s="30">
        <v>10009102</v>
      </c>
      <c r="U95" s="19">
        <f t="shared" si="16"/>
        <v>10009.102000000001</v>
      </c>
      <c r="V95" s="19">
        <f t="shared" si="17"/>
        <v>5199.9457999999995</v>
      </c>
      <c r="W95" s="6">
        <f t="shared" si="20"/>
        <v>103999</v>
      </c>
      <c r="X95" s="6">
        <f t="shared" si="21"/>
        <v>122209</v>
      </c>
      <c r="Y95" s="4">
        <v>0</v>
      </c>
      <c r="Z95" s="18">
        <v>0</v>
      </c>
      <c r="AA95" s="6">
        <f t="shared" si="22"/>
        <v>122209</v>
      </c>
      <c r="AB95" s="4"/>
      <c r="AC95" s="23">
        <v>0</v>
      </c>
      <c r="AD95" s="23">
        <v>1991</v>
      </c>
      <c r="AE95" s="1">
        <f t="shared" si="27"/>
        <v>120218</v>
      </c>
      <c r="AF95" s="12" t="str">
        <f t="shared" si="23"/>
        <v xml:space="preserve"> </v>
      </c>
      <c r="AG95" s="12" t="str">
        <f t="shared" si="24"/>
        <v xml:space="preserve"> </v>
      </c>
    </row>
    <row r="96" spans="1:34" ht="14.1" customHeight="1">
      <c r="A96" s="25" t="s">
        <v>96</v>
      </c>
      <c r="B96" s="25" t="s">
        <v>399</v>
      </c>
      <c r="C96" s="25" t="s">
        <v>125</v>
      </c>
      <c r="D96" s="25" t="s">
        <v>400</v>
      </c>
      <c r="E96" s="7">
        <v>332.15</v>
      </c>
      <c r="F96" s="5">
        <f t="shared" si="25"/>
        <v>514168.19999999995</v>
      </c>
      <c r="G96" s="26">
        <v>88546.43</v>
      </c>
      <c r="H96" s="27">
        <v>29750</v>
      </c>
      <c r="I96" s="5">
        <f t="shared" si="14"/>
        <v>22312.5</v>
      </c>
      <c r="J96" s="28">
        <v>18328</v>
      </c>
      <c r="K96" s="28">
        <v>0</v>
      </c>
      <c r="L96" s="28">
        <v>0</v>
      </c>
      <c r="M96" s="28">
        <v>29491</v>
      </c>
      <c r="N96" s="5">
        <f t="shared" si="18"/>
        <v>158677.93</v>
      </c>
      <c r="O96" s="6">
        <f t="shared" si="19"/>
        <v>355490</v>
      </c>
      <c r="P96" s="29">
        <v>62</v>
      </c>
      <c r="Q96" s="29">
        <v>80</v>
      </c>
      <c r="R96" s="6">
        <f t="shared" si="15"/>
        <v>6894</v>
      </c>
      <c r="S96" s="19">
        <f t="shared" si="26"/>
        <v>23974.587</v>
      </c>
      <c r="T96" s="30">
        <v>5372963</v>
      </c>
      <c r="U96" s="19">
        <f t="shared" si="16"/>
        <v>5372.9629999999997</v>
      </c>
      <c r="V96" s="19">
        <f t="shared" si="17"/>
        <v>18601.624</v>
      </c>
      <c r="W96" s="6">
        <f t="shared" si="20"/>
        <v>372032</v>
      </c>
      <c r="X96" s="6">
        <f t="shared" si="21"/>
        <v>734416</v>
      </c>
      <c r="Y96" s="4">
        <v>0</v>
      </c>
      <c r="Z96" s="18">
        <v>0</v>
      </c>
      <c r="AA96" s="6">
        <f t="shared" si="22"/>
        <v>734416</v>
      </c>
      <c r="AB96" s="4"/>
      <c r="AC96" s="23">
        <v>0</v>
      </c>
      <c r="AD96" s="23">
        <v>0</v>
      </c>
      <c r="AE96" s="1">
        <f t="shared" si="27"/>
        <v>734416</v>
      </c>
      <c r="AF96" s="12" t="str">
        <f t="shared" si="23"/>
        <v xml:space="preserve"> </v>
      </c>
      <c r="AG96" s="12" t="str">
        <f t="shared" si="24"/>
        <v xml:space="preserve"> </v>
      </c>
    </row>
    <row r="97" spans="1:33" ht="14.1" customHeight="1">
      <c r="A97" s="25" t="s">
        <v>96</v>
      </c>
      <c r="B97" s="25" t="s">
        <v>399</v>
      </c>
      <c r="C97" s="25" t="s">
        <v>198</v>
      </c>
      <c r="D97" s="25" t="s">
        <v>401</v>
      </c>
      <c r="E97" s="7">
        <v>31844.55</v>
      </c>
      <c r="F97" s="5">
        <f t="shared" si="25"/>
        <v>49295363.399999999</v>
      </c>
      <c r="G97" s="26">
        <v>12369169.460000001</v>
      </c>
      <c r="H97" s="27">
        <v>3239944</v>
      </c>
      <c r="I97" s="5">
        <f t="shared" si="14"/>
        <v>2429958</v>
      </c>
      <c r="J97" s="28">
        <v>1995108</v>
      </c>
      <c r="K97" s="28">
        <v>140188</v>
      </c>
      <c r="L97" s="28">
        <v>6171598</v>
      </c>
      <c r="M97" s="28">
        <v>297786</v>
      </c>
      <c r="N97" s="5">
        <f t="shared" si="18"/>
        <v>23403807.460000001</v>
      </c>
      <c r="O97" s="6">
        <f t="shared" si="19"/>
        <v>25891556</v>
      </c>
      <c r="P97" s="29">
        <v>33</v>
      </c>
      <c r="Q97" s="29">
        <v>8867</v>
      </c>
      <c r="R97" s="6">
        <f t="shared" si="15"/>
        <v>406729</v>
      </c>
      <c r="S97" s="19">
        <f t="shared" si="26"/>
        <v>2298539.6189999999</v>
      </c>
      <c r="T97" s="30">
        <v>768519905</v>
      </c>
      <c r="U97" s="19">
        <f t="shared" si="16"/>
        <v>768519.90500000003</v>
      </c>
      <c r="V97" s="19">
        <f t="shared" si="17"/>
        <v>1530019.7139999999</v>
      </c>
      <c r="W97" s="6">
        <f t="shared" si="20"/>
        <v>30600394</v>
      </c>
      <c r="X97" s="6">
        <f t="shared" si="21"/>
        <v>56898679</v>
      </c>
      <c r="Y97" s="4">
        <v>0</v>
      </c>
      <c r="Z97" s="18">
        <v>0</v>
      </c>
      <c r="AA97" s="6">
        <f t="shared" si="22"/>
        <v>56898679</v>
      </c>
      <c r="AB97" s="4"/>
      <c r="AC97" s="23">
        <v>0</v>
      </c>
      <c r="AD97" s="23">
        <v>0</v>
      </c>
      <c r="AE97" s="1">
        <f t="shared" si="27"/>
        <v>56898679</v>
      </c>
      <c r="AF97" s="12" t="str">
        <f t="shared" si="23"/>
        <v xml:space="preserve"> </v>
      </c>
      <c r="AG97" s="12" t="str">
        <f t="shared" si="24"/>
        <v xml:space="preserve"> </v>
      </c>
    </row>
    <row r="98" spans="1:33" ht="14.1" customHeight="1">
      <c r="A98" s="25" t="s">
        <v>96</v>
      </c>
      <c r="B98" s="25" t="s">
        <v>399</v>
      </c>
      <c r="C98" s="25" t="s">
        <v>18</v>
      </c>
      <c r="D98" s="25" t="s">
        <v>402</v>
      </c>
      <c r="E98" s="7">
        <v>21644.400000000001</v>
      </c>
      <c r="F98" s="5">
        <f t="shared" si="25"/>
        <v>33505531.200000003</v>
      </c>
      <c r="G98" s="26">
        <v>10875444.910000002</v>
      </c>
      <c r="H98" s="27">
        <v>2119879</v>
      </c>
      <c r="I98" s="5">
        <f t="shared" si="14"/>
        <v>1589909.25</v>
      </c>
      <c r="J98" s="28">
        <v>1305468</v>
      </c>
      <c r="K98" s="28">
        <v>91665</v>
      </c>
      <c r="L98" s="28">
        <v>4068476</v>
      </c>
      <c r="M98" s="28">
        <v>264450</v>
      </c>
      <c r="N98" s="5">
        <f t="shared" si="18"/>
        <v>18195413.160000004</v>
      </c>
      <c r="O98" s="6">
        <f t="shared" si="19"/>
        <v>15310118</v>
      </c>
      <c r="P98" s="29">
        <v>33</v>
      </c>
      <c r="Q98" s="29">
        <v>7621</v>
      </c>
      <c r="R98" s="6">
        <f t="shared" si="15"/>
        <v>349575</v>
      </c>
      <c r="S98" s="19">
        <f t="shared" si="26"/>
        <v>1562292.7919999999</v>
      </c>
      <c r="T98" s="30">
        <v>685322159</v>
      </c>
      <c r="U98" s="19">
        <f t="shared" si="16"/>
        <v>685322.15899999999</v>
      </c>
      <c r="V98" s="19">
        <f t="shared" si="17"/>
        <v>876970.63299999991</v>
      </c>
      <c r="W98" s="6">
        <f t="shared" si="20"/>
        <v>17539413</v>
      </c>
      <c r="X98" s="6">
        <f t="shared" si="21"/>
        <v>33199106</v>
      </c>
      <c r="Y98" s="4">
        <v>0</v>
      </c>
      <c r="Z98" s="18">
        <v>0</v>
      </c>
      <c r="AA98" s="6">
        <f t="shared" si="22"/>
        <v>33199106</v>
      </c>
      <c r="AB98" s="4"/>
      <c r="AC98" s="23">
        <v>0</v>
      </c>
      <c r="AD98" s="23">
        <v>0</v>
      </c>
      <c r="AE98" s="1">
        <f t="shared" si="27"/>
        <v>33199106</v>
      </c>
      <c r="AF98" s="12" t="str">
        <f t="shared" si="23"/>
        <v xml:space="preserve"> </v>
      </c>
      <c r="AG98" s="12" t="str">
        <f t="shared" si="24"/>
        <v xml:space="preserve"> </v>
      </c>
    </row>
    <row r="99" spans="1:33" ht="14.1" customHeight="1">
      <c r="A99" s="25" t="s">
        <v>96</v>
      </c>
      <c r="B99" s="25" t="s">
        <v>399</v>
      </c>
      <c r="C99" s="25" t="s">
        <v>237</v>
      </c>
      <c r="D99" s="25" t="s">
        <v>403</v>
      </c>
      <c r="E99" s="7">
        <v>4341.38</v>
      </c>
      <c r="F99" s="5">
        <f t="shared" si="25"/>
        <v>6720456.2400000002</v>
      </c>
      <c r="G99" s="26">
        <v>883078.35000000009</v>
      </c>
      <c r="H99" s="27">
        <v>430132</v>
      </c>
      <c r="I99" s="5">
        <f t="shared" si="14"/>
        <v>322599</v>
      </c>
      <c r="J99" s="28">
        <v>264685</v>
      </c>
      <c r="K99" s="28">
        <v>18717</v>
      </c>
      <c r="L99" s="28">
        <v>976703</v>
      </c>
      <c r="M99" s="28">
        <v>264128</v>
      </c>
      <c r="N99" s="5">
        <f t="shared" si="18"/>
        <v>2729910.35</v>
      </c>
      <c r="O99" s="6">
        <f t="shared" si="19"/>
        <v>3990546</v>
      </c>
      <c r="P99" s="29">
        <v>33</v>
      </c>
      <c r="Q99" s="29">
        <v>2170</v>
      </c>
      <c r="R99" s="6">
        <f t="shared" si="15"/>
        <v>99538</v>
      </c>
      <c r="S99" s="19">
        <f t="shared" si="26"/>
        <v>313360.80839999998</v>
      </c>
      <c r="T99" s="30">
        <v>55714723</v>
      </c>
      <c r="U99" s="19">
        <f t="shared" si="16"/>
        <v>55714.722999999998</v>
      </c>
      <c r="V99" s="19">
        <f t="shared" si="17"/>
        <v>257646.08539999998</v>
      </c>
      <c r="W99" s="6">
        <f t="shared" si="20"/>
        <v>5152922</v>
      </c>
      <c r="X99" s="6">
        <f t="shared" si="21"/>
        <v>9243006</v>
      </c>
      <c r="Y99" s="4">
        <v>0</v>
      </c>
      <c r="Z99" s="18">
        <v>0</v>
      </c>
      <c r="AA99" s="6">
        <f t="shared" si="22"/>
        <v>9243006</v>
      </c>
      <c r="AB99" s="4"/>
      <c r="AC99" s="23">
        <v>0</v>
      </c>
      <c r="AD99" s="23">
        <v>0</v>
      </c>
      <c r="AE99" s="1">
        <f t="shared" si="27"/>
        <v>9243006</v>
      </c>
      <c r="AF99" s="12" t="str">
        <f t="shared" si="23"/>
        <v xml:space="preserve"> </v>
      </c>
      <c r="AG99" s="12" t="str">
        <f t="shared" si="24"/>
        <v xml:space="preserve"> </v>
      </c>
    </row>
    <row r="100" spans="1:33" ht="14.1" customHeight="1">
      <c r="A100" s="25" t="s">
        <v>96</v>
      </c>
      <c r="B100" s="25" t="s">
        <v>399</v>
      </c>
      <c r="C100" s="25" t="s">
        <v>75</v>
      </c>
      <c r="D100" s="25" t="s">
        <v>404</v>
      </c>
      <c r="E100" s="7">
        <v>1685.9</v>
      </c>
      <c r="F100" s="5">
        <f t="shared" si="25"/>
        <v>2609773.2000000002</v>
      </c>
      <c r="G100" s="26">
        <v>255403.97</v>
      </c>
      <c r="H100" s="27">
        <v>169735</v>
      </c>
      <c r="I100" s="5">
        <f t="shared" si="14"/>
        <v>127301.25</v>
      </c>
      <c r="J100" s="28">
        <v>104494</v>
      </c>
      <c r="K100" s="28">
        <v>7361</v>
      </c>
      <c r="L100" s="28">
        <v>344545</v>
      </c>
      <c r="M100" s="28">
        <v>122722</v>
      </c>
      <c r="N100" s="5">
        <f t="shared" si="18"/>
        <v>961827.22</v>
      </c>
      <c r="O100" s="6">
        <f t="shared" si="19"/>
        <v>1647946</v>
      </c>
      <c r="P100" s="29">
        <v>55</v>
      </c>
      <c r="Q100" s="29">
        <v>634</v>
      </c>
      <c r="R100" s="6">
        <f t="shared" si="15"/>
        <v>48469</v>
      </c>
      <c r="S100" s="19">
        <f t="shared" si="26"/>
        <v>121688.262</v>
      </c>
      <c r="T100" s="30">
        <v>15432264</v>
      </c>
      <c r="U100" s="19">
        <f t="shared" si="16"/>
        <v>15432.263999999999</v>
      </c>
      <c r="V100" s="19">
        <f t="shared" si="17"/>
        <v>106255.99800000001</v>
      </c>
      <c r="W100" s="6">
        <f t="shared" si="20"/>
        <v>2125120</v>
      </c>
      <c r="X100" s="6">
        <f t="shared" si="21"/>
        <v>3821535</v>
      </c>
      <c r="Y100" s="4">
        <v>0</v>
      </c>
      <c r="Z100" s="18">
        <v>0</v>
      </c>
      <c r="AA100" s="6">
        <f t="shared" si="22"/>
        <v>3821535</v>
      </c>
      <c r="AB100" s="4"/>
      <c r="AC100" s="23">
        <v>0</v>
      </c>
      <c r="AD100" s="23">
        <v>0</v>
      </c>
      <c r="AE100" s="1">
        <f t="shared" si="27"/>
        <v>3821535</v>
      </c>
      <c r="AF100" s="12" t="str">
        <f t="shared" si="23"/>
        <v xml:space="preserve"> </v>
      </c>
      <c r="AG100" s="12" t="str">
        <f t="shared" si="24"/>
        <v xml:space="preserve"> </v>
      </c>
    </row>
    <row r="101" spans="1:33" ht="14.1" customHeight="1">
      <c r="A101" s="25" t="s">
        <v>96</v>
      </c>
      <c r="B101" s="25" t="s">
        <v>399</v>
      </c>
      <c r="C101" s="25" t="s">
        <v>19</v>
      </c>
      <c r="D101" s="25" t="s">
        <v>405</v>
      </c>
      <c r="E101" s="7">
        <v>1880.97</v>
      </c>
      <c r="F101" s="5">
        <f t="shared" si="25"/>
        <v>2911741.56</v>
      </c>
      <c r="G101" s="26">
        <v>266413.42</v>
      </c>
      <c r="H101" s="27">
        <v>189100</v>
      </c>
      <c r="I101" s="5">
        <f t="shared" si="14"/>
        <v>141825</v>
      </c>
      <c r="J101" s="28">
        <v>116368</v>
      </c>
      <c r="K101" s="28">
        <v>8222</v>
      </c>
      <c r="L101" s="28">
        <v>412530</v>
      </c>
      <c r="M101" s="28">
        <v>133999</v>
      </c>
      <c r="N101" s="5">
        <f t="shared" si="18"/>
        <v>1079357.42</v>
      </c>
      <c r="O101" s="6">
        <f t="shared" si="19"/>
        <v>1832384</v>
      </c>
      <c r="P101" s="29">
        <v>33</v>
      </c>
      <c r="Q101" s="29">
        <v>1040</v>
      </c>
      <c r="R101" s="6">
        <f t="shared" si="15"/>
        <v>47705</v>
      </c>
      <c r="S101" s="19">
        <f t="shared" si="26"/>
        <v>135768.41459999999</v>
      </c>
      <c r="T101" s="30">
        <v>16979988</v>
      </c>
      <c r="U101" s="19">
        <f t="shared" si="16"/>
        <v>16979.988000000001</v>
      </c>
      <c r="V101" s="19">
        <f t="shared" si="17"/>
        <v>118788.42659999999</v>
      </c>
      <c r="W101" s="6">
        <f t="shared" si="20"/>
        <v>2375769</v>
      </c>
      <c r="X101" s="6">
        <f t="shared" si="21"/>
        <v>4255858</v>
      </c>
      <c r="Y101" s="4">
        <v>0</v>
      </c>
      <c r="Z101" s="18">
        <v>0</v>
      </c>
      <c r="AA101" s="6">
        <f t="shared" si="22"/>
        <v>4255858</v>
      </c>
      <c r="AB101" s="4"/>
      <c r="AC101" s="23">
        <v>0</v>
      </c>
      <c r="AD101" s="23">
        <v>0</v>
      </c>
      <c r="AE101" s="1">
        <f t="shared" si="27"/>
        <v>4255858</v>
      </c>
      <c r="AF101" s="12" t="str">
        <f t="shared" si="23"/>
        <v xml:space="preserve"> </v>
      </c>
      <c r="AG101" s="12" t="str">
        <f t="shared" si="24"/>
        <v xml:space="preserve"> </v>
      </c>
    </row>
    <row r="102" spans="1:33" ht="14.1" customHeight="1">
      <c r="A102" s="25" t="s">
        <v>169</v>
      </c>
      <c r="B102" s="25" t="s">
        <v>406</v>
      </c>
      <c r="C102" s="25" t="s">
        <v>26</v>
      </c>
      <c r="D102" s="25" t="s">
        <v>407</v>
      </c>
      <c r="E102" s="7">
        <v>523.82000000000005</v>
      </c>
      <c r="F102" s="5">
        <f t="shared" si="25"/>
        <v>810873.3600000001</v>
      </c>
      <c r="G102" s="26">
        <v>99924.71</v>
      </c>
      <c r="H102" s="27">
        <v>55044</v>
      </c>
      <c r="I102" s="5">
        <f t="shared" si="14"/>
        <v>41283</v>
      </c>
      <c r="J102" s="28">
        <v>22755</v>
      </c>
      <c r="K102" s="28">
        <v>0</v>
      </c>
      <c r="L102" s="28">
        <v>0</v>
      </c>
      <c r="M102" s="28">
        <v>14850</v>
      </c>
      <c r="N102" s="5">
        <f t="shared" si="18"/>
        <v>178812.71000000002</v>
      </c>
      <c r="O102" s="6">
        <f t="shared" si="19"/>
        <v>632061</v>
      </c>
      <c r="P102" s="29">
        <v>55</v>
      </c>
      <c r="Q102" s="29">
        <v>220</v>
      </c>
      <c r="R102" s="6">
        <f t="shared" si="15"/>
        <v>16819</v>
      </c>
      <c r="S102" s="19">
        <f t="shared" si="26"/>
        <v>37809.327599999997</v>
      </c>
      <c r="T102" s="30">
        <v>6145431</v>
      </c>
      <c r="U102" s="19">
        <f t="shared" si="16"/>
        <v>6145.4309999999996</v>
      </c>
      <c r="V102" s="19">
        <f t="shared" si="17"/>
        <v>31663.896599999996</v>
      </c>
      <c r="W102" s="6">
        <f t="shared" si="20"/>
        <v>633278</v>
      </c>
      <c r="X102" s="6">
        <f t="shared" si="21"/>
        <v>1282158</v>
      </c>
      <c r="Y102" s="4">
        <v>0</v>
      </c>
      <c r="Z102" s="18">
        <v>0</v>
      </c>
      <c r="AA102" s="6">
        <f t="shared" si="22"/>
        <v>1282158</v>
      </c>
      <c r="AB102" s="4"/>
      <c r="AC102" s="23">
        <v>0</v>
      </c>
      <c r="AD102" s="23">
        <v>0</v>
      </c>
      <c r="AE102" s="1">
        <f t="shared" si="27"/>
        <v>1282158</v>
      </c>
      <c r="AF102" s="12" t="str">
        <f t="shared" si="23"/>
        <v xml:space="preserve"> </v>
      </c>
      <c r="AG102" s="12" t="str">
        <f t="shared" si="24"/>
        <v xml:space="preserve"> </v>
      </c>
    </row>
    <row r="103" spans="1:33" ht="14.1" customHeight="1">
      <c r="A103" s="25" t="s">
        <v>169</v>
      </c>
      <c r="B103" s="25" t="s">
        <v>406</v>
      </c>
      <c r="C103" s="25" t="s">
        <v>55</v>
      </c>
      <c r="D103" s="25" t="s">
        <v>408</v>
      </c>
      <c r="E103" s="7">
        <v>1456.55</v>
      </c>
      <c r="F103" s="5">
        <f t="shared" si="25"/>
        <v>2254739.4</v>
      </c>
      <c r="G103" s="26">
        <v>1034021.05</v>
      </c>
      <c r="H103" s="27">
        <v>166721</v>
      </c>
      <c r="I103" s="5">
        <f t="shared" si="14"/>
        <v>125040.75</v>
      </c>
      <c r="J103" s="28">
        <v>68584</v>
      </c>
      <c r="K103" s="28">
        <v>908529</v>
      </c>
      <c r="L103" s="28">
        <v>258024</v>
      </c>
      <c r="M103" s="28">
        <v>139149</v>
      </c>
      <c r="N103" s="5">
        <f t="shared" si="18"/>
        <v>2533347.7999999998</v>
      </c>
      <c r="O103" s="6">
        <f t="shared" si="19"/>
        <v>0</v>
      </c>
      <c r="P103" s="29">
        <v>92</v>
      </c>
      <c r="Q103" s="29">
        <v>481</v>
      </c>
      <c r="R103" s="6">
        <f t="shared" si="15"/>
        <v>61510</v>
      </c>
      <c r="S103" s="19">
        <f t="shared" si="26"/>
        <v>105133.77899999999</v>
      </c>
      <c r="T103" s="30">
        <v>66497675</v>
      </c>
      <c r="U103" s="19">
        <f t="shared" si="16"/>
        <v>66497.675000000003</v>
      </c>
      <c r="V103" s="19">
        <f t="shared" si="17"/>
        <v>38636.103999999992</v>
      </c>
      <c r="W103" s="6">
        <f t="shared" si="20"/>
        <v>772722</v>
      </c>
      <c r="X103" s="6">
        <f t="shared" si="21"/>
        <v>834232</v>
      </c>
      <c r="Y103" s="4">
        <v>0</v>
      </c>
      <c r="Z103" s="18">
        <v>0</v>
      </c>
      <c r="AA103" s="6">
        <f t="shared" si="22"/>
        <v>834232</v>
      </c>
      <c r="AB103" s="4"/>
      <c r="AC103" s="23">
        <v>0</v>
      </c>
      <c r="AD103" s="23">
        <v>0</v>
      </c>
      <c r="AE103" s="1">
        <f t="shared" si="27"/>
        <v>834232</v>
      </c>
      <c r="AF103" s="12">
        <f t="shared" si="23"/>
        <v>1</v>
      </c>
      <c r="AG103" s="12" t="str">
        <f t="shared" si="24"/>
        <v xml:space="preserve"> </v>
      </c>
    </row>
    <row r="104" spans="1:33" ht="14.1" customHeight="1">
      <c r="A104" s="25" t="s">
        <v>169</v>
      </c>
      <c r="B104" s="25" t="s">
        <v>406</v>
      </c>
      <c r="C104" s="25" t="s">
        <v>198</v>
      </c>
      <c r="D104" s="25" t="s">
        <v>409</v>
      </c>
      <c r="E104" s="7">
        <v>521.41999999999996</v>
      </c>
      <c r="F104" s="5">
        <f t="shared" si="25"/>
        <v>807158.15999999992</v>
      </c>
      <c r="G104" s="26">
        <v>156718.70000000001</v>
      </c>
      <c r="H104" s="27">
        <v>62676</v>
      </c>
      <c r="I104" s="5">
        <f t="shared" si="14"/>
        <v>47007</v>
      </c>
      <c r="J104" s="28">
        <v>25841</v>
      </c>
      <c r="K104" s="28">
        <v>341319</v>
      </c>
      <c r="L104" s="28">
        <v>82202</v>
      </c>
      <c r="M104" s="28">
        <v>62627</v>
      </c>
      <c r="N104" s="5">
        <f t="shared" si="18"/>
        <v>715714.7</v>
      </c>
      <c r="O104" s="6">
        <f t="shared" si="19"/>
        <v>91443</v>
      </c>
      <c r="P104" s="29">
        <v>90</v>
      </c>
      <c r="Q104" s="29">
        <v>178</v>
      </c>
      <c r="R104" s="6">
        <f t="shared" si="15"/>
        <v>22268</v>
      </c>
      <c r="S104" s="19">
        <f t="shared" si="26"/>
        <v>37636.095600000001</v>
      </c>
      <c r="T104" s="30">
        <v>9655903</v>
      </c>
      <c r="U104" s="19">
        <f t="shared" si="16"/>
        <v>9655.9030000000002</v>
      </c>
      <c r="V104" s="19">
        <f t="shared" si="17"/>
        <v>27980.192600000002</v>
      </c>
      <c r="W104" s="6">
        <f t="shared" si="20"/>
        <v>559604</v>
      </c>
      <c r="X104" s="6">
        <f t="shared" si="21"/>
        <v>673315</v>
      </c>
      <c r="Y104" s="4">
        <v>0</v>
      </c>
      <c r="Z104" s="18">
        <v>0</v>
      </c>
      <c r="AA104" s="6">
        <f t="shared" si="22"/>
        <v>673315</v>
      </c>
      <c r="AB104" s="4"/>
      <c r="AC104" s="23">
        <v>0</v>
      </c>
      <c r="AD104" s="23">
        <v>0</v>
      </c>
      <c r="AE104" s="1">
        <f t="shared" si="27"/>
        <v>673315</v>
      </c>
      <c r="AF104" s="12" t="str">
        <f t="shared" si="23"/>
        <v xml:space="preserve"> </v>
      </c>
      <c r="AG104" s="12" t="str">
        <f t="shared" si="24"/>
        <v xml:space="preserve"> </v>
      </c>
    </row>
    <row r="105" spans="1:33" ht="14.1" customHeight="1">
      <c r="A105" s="25" t="s">
        <v>247</v>
      </c>
      <c r="B105" s="25" t="s">
        <v>410</v>
      </c>
      <c r="C105" s="25" t="s">
        <v>32</v>
      </c>
      <c r="D105" s="25" t="s">
        <v>411</v>
      </c>
      <c r="E105" s="7">
        <v>477.66</v>
      </c>
      <c r="F105" s="5">
        <f t="shared" si="25"/>
        <v>739417.68</v>
      </c>
      <c r="G105" s="26">
        <v>150622.07</v>
      </c>
      <c r="H105" s="27">
        <v>30695</v>
      </c>
      <c r="I105" s="5">
        <f t="shared" si="14"/>
        <v>23021.25</v>
      </c>
      <c r="J105" s="28">
        <v>28243</v>
      </c>
      <c r="K105" s="28">
        <v>0</v>
      </c>
      <c r="L105" s="28">
        <v>0</v>
      </c>
      <c r="M105" s="28">
        <v>0</v>
      </c>
      <c r="N105" s="5">
        <f t="shared" si="18"/>
        <v>201886.32</v>
      </c>
      <c r="O105" s="6">
        <f t="shared" si="19"/>
        <v>537531</v>
      </c>
      <c r="P105" s="29">
        <v>44</v>
      </c>
      <c r="Q105" s="29">
        <v>82</v>
      </c>
      <c r="R105" s="6">
        <f t="shared" si="15"/>
        <v>5015</v>
      </c>
      <c r="S105" s="19">
        <f t="shared" si="26"/>
        <v>34477.498800000001</v>
      </c>
      <c r="T105" s="30">
        <v>9686307</v>
      </c>
      <c r="U105" s="19">
        <f t="shared" si="16"/>
        <v>9686.3070000000007</v>
      </c>
      <c r="V105" s="19">
        <f t="shared" si="17"/>
        <v>24791.191800000001</v>
      </c>
      <c r="W105" s="6">
        <f t="shared" si="20"/>
        <v>495824</v>
      </c>
      <c r="X105" s="6">
        <f t="shared" si="21"/>
        <v>1038370</v>
      </c>
      <c r="Y105" s="4">
        <v>0</v>
      </c>
      <c r="Z105" s="18">
        <v>0</v>
      </c>
      <c r="AA105" s="6">
        <f t="shared" si="22"/>
        <v>1038370</v>
      </c>
      <c r="AB105" s="4"/>
      <c r="AC105" s="23">
        <v>0</v>
      </c>
      <c r="AD105" s="23">
        <v>0</v>
      </c>
      <c r="AE105" s="1">
        <f t="shared" si="27"/>
        <v>1038370</v>
      </c>
      <c r="AF105" s="12" t="str">
        <f t="shared" si="23"/>
        <v xml:space="preserve"> </v>
      </c>
      <c r="AG105" s="12" t="str">
        <f t="shared" si="24"/>
        <v xml:space="preserve"> </v>
      </c>
    </row>
    <row r="106" spans="1:33" ht="14.1" customHeight="1">
      <c r="A106" s="25" t="s">
        <v>247</v>
      </c>
      <c r="B106" s="25" t="s">
        <v>410</v>
      </c>
      <c r="C106" s="25" t="s">
        <v>104</v>
      </c>
      <c r="D106" s="25" t="s">
        <v>412</v>
      </c>
      <c r="E106" s="7">
        <v>715.41</v>
      </c>
      <c r="F106" s="5">
        <f t="shared" si="25"/>
        <v>1107454.68</v>
      </c>
      <c r="G106" s="26">
        <v>169739.53</v>
      </c>
      <c r="H106" s="27">
        <v>39213</v>
      </c>
      <c r="I106" s="5">
        <f t="shared" si="14"/>
        <v>29409.75</v>
      </c>
      <c r="J106" s="28">
        <v>35760</v>
      </c>
      <c r="K106" s="28">
        <v>0</v>
      </c>
      <c r="L106" s="28">
        <v>0</v>
      </c>
      <c r="M106" s="28">
        <v>235</v>
      </c>
      <c r="N106" s="5">
        <f t="shared" si="18"/>
        <v>235144.28</v>
      </c>
      <c r="O106" s="6">
        <f t="shared" si="19"/>
        <v>872310</v>
      </c>
      <c r="P106" s="29">
        <v>33</v>
      </c>
      <c r="Q106" s="29">
        <v>316</v>
      </c>
      <c r="R106" s="6">
        <f t="shared" si="15"/>
        <v>14495</v>
      </c>
      <c r="S106" s="19">
        <f t="shared" si="26"/>
        <v>51638.293799999999</v>
      </c>
      <c r="T106" s="30">
        <v>10993493</v>
      </c>
      <c r="U106" s="19">
        <f t="shared" si="16"/>
        <v>10993.493</v>
      </c>
      <c r="V106" s="19">
        <f t="shared" si="17"/>
        <v>40644.800799999997</v>
      </c>
      <c r="W106" s="6">
        <f t="shared" si="20"/>
        <v>812896</v>
      </c>
      <c r="X106" s="6">
        <f t="shared" si="21"/>
        <v>1699701</v>
      </c>
      <c r="Y106" s="4">
        <v>0</v>
      </c>
      <c r="Z106" s="18">
        <v>0</v>
      </c>
      <c r="AA106" s="6">
        <f t="shared" si="22"/>
        <v>1699701</v>
      </c>
      <c r="AB106" s="4"/>
      <c r="AC106" s="23">
        <v>0</v>
      </c>
      <c r="AD106" s="23">
        <v>0</v>
      </c>
      <c r="AE106" s="1">
        <f t="shared" si="27"/>
        <v>1699701</v>
      </c>
      <c r="AF106" s="12" t="str">
        <f t="shared" si="23"/>
        <v xml:space="preserve"> </v>
      </c>
      <c r="AG106" s="12" t="str">
        <f t="shared" si="24"/>
        <v xml:space="preserve"> </v>
      </c>
    </row>
    <row r="107" spans="1:33" ht="14.1" customHeight="1">
      <c r="A107" s="25" t="s">
        <v>247</v>
      </c>
      <c r="B107" s="25" t="s">
        <v>410</v>
      </c>
      <c r="C107" s="25" t="s">
        <v>55</v>
      </c>
      <c r="D107" s="25" t="s">
        <v>413</v>
      </c>
      <c r="E107" s="7">
        <v>2415.33</v>
      </c>
      <c r="F107" s="5">
        <f t="shared" si="25"/>
        <v>3738930.84</v>
      </c>
      <c r="G107" s="26">
        <v>1423486.09</v>
      </c>
      <c r="H107" s="27">
        <v>156502</v>
      </c>
      <c r="I107" s="5">
        <f t="shared" si="14"/>
        <v>117376.5</v>
      </c>
      <c r="J107" s="28">
        <v>142678</v>
      </c>
      <c r="K107" s="28">
        <v>12209</v>
      </c>
      <c r="L107" s="28">
        <v>341502</v>
      </c>
      <c r="M107" s="28">
        <v>92609</v>
      </c>
      <c r="N107" s="5">
        <f t="shared" si="18"/>
        <v>2129860.59</v>
      </c>
      <c r="O107" s="6">
        <f t="shared" si="19"/>
        <v>1609070</v>
      </c>
      <c r="P107" s="29">
        <v>73</v>
      </c>
      <c r="Q107" s="29">
        <v>873</v>
      </c>
      <c r="R107" s="6">
        <f t="shared" si="15"/>
        <v>88583</v>
      </c>
      <c r="S107" s="19">
        <f t="shared" si="26"/>
        <v>174338.51939999999</v>
      </c>
      <c r="T107" s="30">
        <v>90841486</v>
      </c>
      <c r="U107" s="19">
        <f t="shared" si="16"/>
        <v>90841.486000000004</v>
      </c>
      <c r="V107" s="19">
        <f t="shared" si="17"/>
        <v>83497.033399999986</v>
      </c>
      <c r="W107" s="6">
        <f t="shared" si="20"/>
        <v>1669941</v>
      </c>
      <c r="X107" s="6">
        <f t="shared" si="21"/>
        <v>3367594</v>
      </c>
      <c r="Y107" s="4">
        <v>0</v>
      </c>
      <c r="Z107" s="18">
        <v>0</v>
      </c>
      <c r="AA107" s="6">
        <f t="shared" si="22"/>
        <v>3367594</v>
      </c>
      <c r="AB107" s="4"/>
      <c r="AC107" s="23">
        <v>0</v>
      </c>
      <c r="AD107" s="23">
        <v>0</v>
      </c>
      <c r="AE107" s="1">
        <f t="shared" si="27"/>
        <v>3367594</v>
      </c>
      <c r="AF107" s="12" t="str">
        <f t="shared" si="23"/>
        <v xml:space="preserve"> </v>
      </c>
      <c r="AG107" s="12" t="str">
        <f t="shared" si="24"/>
        <v xml:space="preserve"> </v>
      </c>
    </row>
    <row r="108" spans="1:33" ht="14.1" customHeight="1">
      <c r="A108" s="25" t="s">
        <v>247</v>
      </c>
      <c r="B108" s="25" t="s">
        <v>410</v>
      </c>
      <c r="C108" s="25" t="s">
        <v>198</v>
      </c>
      <c r="D108" s="25" t="s">
        <v>414</v>
      </c>
      <c r="E108" s="7">
        <v>525.27</v>
      </c>
      <c r="F108" s="5">
        <f t="shared" si="25"/>
        <v>813117.96</v>
      </c>
      <c r="G108" s="26">
        <v>79033.27</v>
      </c>
      <c r="H108" s="27">
        <v>20728</v>
      </c>
      <c r="I108" s="5">
        <f t="shared" si="14"/>
        <v>15546</v>
      </c>
      <c r="J108" s="28">
        <v>18891</v>
      </c>
      <c r="K108" s="28">
        <v>1620</v>
      </c>
      <c r="L108" s="28">
        <v>75023</v>
      </c>
      <c r="M108" s="28">
        <v>53325</v>
      </c>
      <c r="N108" s="5">
        <f t="shared" si="18"/>
        <v>243438.27000000002</v>
      </c>
      <c r="O108" s="6">
        <f t="shared" si="19"/>
        <v>569680</v>
      </c>
      <c r="P108" s="29">
        <v>99</v>
      </c>
      <c r="Q108" s="29">
        <v>117</v>
      </c>
      <c r="R108" s="6">
        <f t="shared" si="15"/>
        <v>16100</v>
      </c>
      <c r="S108" s="19">
        <f t="shared" si="26"/>
        <v>37913.988599999997</v>
      </c>
      <c r="T108" s="30">
        <v>4550378</v>
      </c>
      <c r="U108" s="19">
        <f t="shared" si="16"/>
        <v>4550.3779999999997</v>
      </c>
      <c r="V108" s="19">
        <f t="shared" si="17"/>
        <v>33363.6106</v>
      </c>
      <c r="W108" s="6">
        <f t="shared" si="20"/>
        <v>667272</v>
      </c>
      <c r="X108" s="6">
        <f t="shared" si="21"/>
        <v>1253052</v>
      </c>
      <c r="Y108" s="4">
        <v>0</v>
      </c>
      <c r="Z108" s="18">
        <v>0</v>
      </c>
      <c r="AA108" s="6">
        <f t="shared" si="22"/>
        <v>1253052</v>
      </c>
      <c r="AB108" s="4"/>
      <c r="AC108" s="23">
        <v>0</v>
      </c>
      <c r="AD108" s="23">
        <v>0</v>
      </c>
      <c r="AE108" s="1">
        <f t="shared" si="27"/>
        <v>1253052</v>
      </c>
      <c r="AF108" s="12" t="str">
        <f t="shared" si="23"/>
        <v xml:space="preserve"> </v>
      </c>
      <c r="AG108" s="12" t="str">
        <f t="shared" si="24"/>
        <v xml:space="preserve"> </v>
      </c>
    </row>
    <row r="109" spans="1:33" ht="14.1" customHeight="1">
      <c r="A109" s="25" t="s">
        <v>247</v>
      </c>
      <c r="B109" s="25" t="s">
        <v>410</v>
      </c>
      <c r="C109" s="25" t="s">
        <v>100</v>
      </c>
      <c r="D109" s="25" t="s">
        <v>415</v>
      </c>
      <c r="E109" s="7">
        <v>670.62</v>
      </c>
      <c r="F109" s="5">
        <f t="shared" si="25"/>
        <v>1038119.76</v>
      </c>
      <c r="G109" s="26">
        <v>148973.9</v>
      </c>
      <c r="H109" s="27">
        <v>43250</v>
      </c>
      <c r="I109" s="5">
        <f t="shared" si="14"/>
        <v>32437.5</v>
      </c>
      <c r="J109" s="28">
        <v>39464</v>
      </c>
      <c r="K109" s="28">
        <v>3357</v>
      </c>
      <c r="L109" s="28">
        <v>123176</v>
      </c>
      <c r="M109" s="28">
        <v>54933</v>
      </c>
      <c r="N109" s="5">
        <f t="shared" si="18"/>
        <v>402341.4</v>
      </c>
      <c r="O109" s="6">
        <f t="shared" si="19"/>
        <v>635778</v>
      </c>
      <c r="P109" s="29">
        <v>77</v>
      </c>
      <c r="Q109" s="29">
        <v>264</v>
      </c>
      <c r="R109" s="6">
        <f t="shared" si="15"/>
        <v>28256</v>
      </c>
      <c r="S109" s="19">
        <f t="shared" si="26"/>
        <v>48405.351600000002</v>
      </c>
      <c r="T109" s="30">
        <v>8376773</v>
      </c>
      <c r="U109" s="19">
        <f t="shared" si="16"/>
        <v>8376.7729999999992</v>
      </c>
      <c r="V109" s="19">
        <f t="shared" si="17"/>
        <v>40028.578600000001</v>
      </c>
      <c r="W109" s="6">
        <f t="shared" si="20"/>
        <v>800572</v>
      </c>
      <c r="X109" s="6">
        <f t="shared" si="21"/>
        <v>1464606</v>
      </c>
      <c r="Y109" s="4">
        <v>0</v>
      </c>
      <c r="Z109" s="18">
        <v>0</v>
      </c>
      <c r="AA109" s="6">
        <f t="shared" si="22"/>
        <v>1464606</v>
      </c>
      <c r="AB109" s="4"/>
      <c r="AC109" s="23">
        <v>0</v>
      </c>
      <c r="AD109" s="23">
        <v>0</v>
      </c>
      <c r="AE109" s="1">
        <f t="shared" si="27"/>
        <v>1464606</v>
      </c>
      <c r="AF109" s="12" t="str">
        <f t="shared" si="23"/>
        <v xml:space="preserve"> </v>
      </c>
      <c r="AG109" s="12" t="str">
        <f t="shared" si="24"/>
        <v xml:space="preserve"> </v>
      </c>
    </row>
    <row r="110" spans="1:33" ht="14.1" customHeight="1">
      <c r="A110" s="25" t="s">
        <v>247</v>
      </c>
      <c r="B110" s="25" t="s">
        <v>410</v>
      </c>
      <c r="C110" s="25" t="s">
        <v>220</v>
      </c>
      <c r="D110" s="25" t="s">
        <v>416</v>
      </c>
      <c r="E110" s="7">
        <v>525.71</v>
      </c>
      <c r="F110" s="5">
        <f t="shared" si="25"/>
        <v>813799.08000000007</v>
      </c>
      <c r="G110" s="26">
        <v>244173.26</v>
      </c>
      <c r="H110" s="27">
        <v>36211</v>
      </c>
      <c r="I110" s="5">
        <f t="shared" si="14"/>
        <v>27158.25</v>
      </c>
      <c r="J110" s="28">
        <v>33048</v>
      </c>
      <c r="K110" s="28">
        <v>2808</v>
      </c>
      <c r="L110" s="28">
        <v>114366</v>
      </c>
      <c r="M110" s="28">
        <v>40938</v>
      </c>
      <c r="N110" s="5">
        <f t="shared" si="18"/>
        <v>462491.51</v>
      </c>
      <c r="O110" s="6">
        <f t="shared" si="19"/>
        <v>351308</v>
      </c>
      <c r="P110" s="29">
        <v>95</v>
      </c>
      <c r="Q110" s="29">
        <v>88</v>
      </c>
      <c r="R110" s="6">
        <f t="shared" si="15"/>
        <v>11620</v>
      </c>
      <c r="S110" s="19">
        <f t="shared" si="26"/>
        <v>37945.747799999997</v>
      </c>
      <c r="T110" s="30">
        <v>14567949</v>
      </c>
      <c r="U110" s="19">
        <f t="shared" si="16"/>
        <v>14567.949000000001</v>
      </c>
      <c r="V110" s="19">
        <f t="shared" si="17"/>
        <v>23377.798799999997</v>
      </c>
      <c r="W110" s="6">
        <f t="shared" si="20"/>
        <v>467556</v>
      </c>
      <c r="X110" s="6">
        <f t="shared" si="21"/>
        <v>830484</v>
      </c>
      <c r="Y110" s="4">
        <v>0</v>
      </c>
      <c r="Z110" s="18">
        <v>0</v>
      </c>
      <c r="AA110" s="6">
        <f t="shared" si="22"/>
        <v>830484</v>
      </c>
      <c r="AB110" s="4"/>
      <c r="AC110" s="23">
        <v>0</v>
      </c>
      <c r="AD110" s="23">
        <v>0</v>
      </c>
      <c r="AE110" s="1">
        <f t="shared" si="27"/>
        <v>830484</v>
      </c>
      <c r="AF110" s="12" t="str">
        <f t="shared" si="23"/>
        <v xml:space="preserve"> </v>
      </c>
      <c r="AG110" s="12" t="str">
        <f t="shared" si="24"/>
        <v xml:space="preserve"> </v>
      </c>
    </row>
    <row r="111" spans="1:33" ht="14.1" customHeight="1">
      <c r="A111" s="25" t="s">
        <v>247</v>
      </c>
      <c r="B111" s="25" t="s">
        <v>410</v>
      </c>
      <c r="C111" s="25" t="s">
        <v>30</v>
      </c>
      <c r="D111" s="25" t="s">
        <v>417</v>
      </c>
      <c r="E111" s="7">
        <v>24766.02</v>
      </c>
      <c r="F111" s="5">
        <f t="shared" si="25"/>
        <v>38337798.960000001</v>
      </c>
      <c r="G111" s="26">
        <v>5974537.9000000004</v>
      </c>
      <c r="H111" s="27">
        <v>1693717</v>
      </c>
      <c r="I111" s="5">
        <f t="shared" si="14"/>
        <v>1270287.75</v>
      </c>
      <c r="J111" s="28">
        <v>1544075</v>
      </c>
      <c r="K111" s="28">
        <v>132151</v>
      </c>
      <c r="L111" s="28">
        <v>6070756</v>
      </c>
      <c r="M111" s="28">
        <v>34370</v>
      </c>
      <c r="N111" s="5">
        <f t="shared" si="18"/>
        <v>15026177.65</v>
      </c>
      <c r="O111" s="6">
        <f t="shared" si="19"/>
        <v>23311621</v>
      </c>
      <c r="P111" s="29">
        <v>33</v>
      </c>
      <c r="Q111" s="29">
        <v>8031</v>
      </c>
      <c r="R111" s="6">
        <f t="shared" si="15"/>
        <v>368382</v>
      </c>
      <c r="S111" s="19">
        <f t="shared" si="26"/>
        <v>1787611.3236</v>
      </c>
      <c r="T111" s="30">
        <v>381272361</v>
      </c>
      <c r="U111" s="19">
        <f t="shared" si="16"/>
        <v>381272.36099999998</v>
      </c>
      <c r="V111" s="19">
        <f t="shared" si="17"/>
        <v>1406338.9626</v>
      </c>
      <c r="W111" s="6">
        <f t="shared" si="20"/>
        <v>28126779</v>
      </c>
      <c r="X111" s="6">
        <f t="shared" si="21"/>
        <v>51806782</v>
      </c>
      <c r="Y111" s="4">
        <v>0</v>
      </c>
      <c r="Z111" s="18">
        <v>0</v>
      </c>
      <c r="AA111" s="6">
        <f t="shared" si="22"/>
        <v>51806782</v>
      </c>
      <c r="AB111" s="4"/>
      <c r="AC111" s="23">
        <v>0</v>
      </c>
      <c r="AD111" s="23">
        <v>0</v>
      </c>
      <c r="AE111" s="1">
        <f t="shared" si="27"/>
        <v>51806782</v>
      </c>
      <c r="AF111" s="12" t="str">
        <f t="shared" si="23"/>
        <v xml:space="preserve"> </v>
      </c>
      <c r="AG111" s="12" t="str">
        <f t="shared" si="24"/>
        <v xml:space="preserve"> </v>
      </c>
    </row>
    <row r="112" spans="1:33" ht="14.1" customHeight="1">
      <c r="A112" s="25" t="s">
        <v>247</v>
      </c>
      <c r="B112" s="25" t="s">
        <v>410</v>
      </c>
      <c r="C112" s="25" t="s">
        <v>97</v>
      </c>
      <c r="D112" s="25" t="s">
        <v>418</v>
      </c>
      <c r="E112" s="7">
        <v>763.21</v>
      </c>
      <c r="F112" s="5">
        <f t="shared" si="25"/>
        <v>1181449.08</v>
      </c>
      <c r="G112" s="26">
        <v>205058.51</v>
      </c>
      <c r="H112" s="27">
        <v>49545</v>
      </c>
      <c r="I112" s="5">
        <f t="shared" si="14"/>
        <v>37158.75</v>
      </c>
      <c r="J112" s="28">
        <v>45197</v>
      </c>
      <c r="K112" s="28">
        <v>3851</v>
      </c>
      <c r="L112" s="28">
        <v>142276</v>
      </c>
      <c r="M112" s="28">
        <v>53380</v>
      </c>
      <c r="N112" s="5">
        <f t="shared" si="18"/>
        <v>486921.26</v>
      </c>
      <c r="O112" s="6">
        <f t="shared" si="19"/>
        <v>694528</v>
      </c>
      <c r="P112" s="29">
        <v>73</v>
      </c>
      <c r="Q112" s="29">
        <v>202</v>
      </c>
      <c r="R112" s="6">
        <f t="shared" si="15"/>
        <v>20497</v>
      </c>
      <c r="S112" s="19">
        <f t="shared" si="26"/>
        <v>55088.497799999997</v>
      </c>
      <c r="T112" s="30">
        <v>12590744</v>
      </c>
      <c r="U112" s="19">
        <f t="shared" si="16"/>
        <v>12590.744000000001</v>
      </c>
      <c r="V112" s="19">
        <f t="shared" si="17"/>
        <v>42497.753799999999</v>
      </c>
      <c r="W112" s="6">
        <f t="shared" si="20"/>
        <v>849955</v>
      </c>
      <c r="X112" s="6">
        <f t="shared" si="21"/>
        <v>1564980</v>
      </c>
      <c r="Y112" s="4">
        <v>0</v>
      </c>
      <c r="Z112" s="18">
        <v>0</v>
      </c>
      <c r="AA112" s="6">
        <f t="shared" si="22"/>
        <v>1564980</v>
      </c>
      <c r="AB112" s="4"/>
      <c r="AC112" s="23">
        <v>0</v>
      </c>
      <c r="AD112" s="23">
        <v>0</v>
      </c>
      <c r="AE112" s="1">
        <f t="shared" si="27"/>
        <v>1564980</v>
      </c>
      <c r="AF112" s="12" t="str">
        <f t="shared" si="23"/>
        <v xml:space="preserve"> </v>
      </c>
      <c r="AG112" s="12" t="str">
        <f t="shared" si="24"/>
        <v xml:space="preserve"> </v>
      </c>
    </row>
    <row r="113" spans="1:33" ht="14.1" customHeight="1">
      <c r="A113" s="25" t="s">
        <v>247</v>
      </c>
      <c r="B113" s="25" t="s">
        <v>410</v>
      </c>
      <c r="C113" s="25" t="s">
        <v>14</v>
      </c>
      <c r="D113" s="25" t="s">
        <v>419</v>
      </c>
      <c r="E113" s="7">
        <v>2453.81</v>
      </c>
      <c r="F113" s="5">
        <f t="shared" si="25"/>
        <v>3798497.88</v>
      </c>
      <c r="G113" s="26">
        <v>633682.18999999994</v>
      </c>
      <c r="H113" s="27">
        <v>160211</v>
      </c>
      <c r="I113" s="5">
        <f t="shared" si="14"/>
        <v>120158.25</v>
      </c>
      <c r="J113" s="28">
        <v>146175</v>
      </c>
      <c r="K113" s="28">
        <v>12441</v>
      </c>
      <c r="L113" s="28">
        <v>347521</v>
      </c>
      <c r="M113" s="28">
        <v>104234</v>
      </c>
      <c r="N113" s="5">
        <f t="shared" si="18"/>
        <v>1364211.44</v>
      </c>
      <c r="O113" s="6">
        <f t="shared" si="19"/>
        <v>2434286</v>
      </c>
      <c r="P113" s="29">
        <v>42</v>
      </c>
      <c r="Q113" s="29">
        <v>1050</v>
      </c>
      <c r="R113" s="6">
        <f t="shared" si="15"/>
        <v>61299</v>
      </c>
      <c r="S113" s="19">
        <f t="shared" si="26"/>
        <v>177116.00580000001</v>
      </c>
      <c r="T113" s="30">
        <v>37854372</v>
      </c>
      <c r="U113" s="19">
        <f t="shared" si="16"/>
        <v>37854.372000000003</v>
      </c>
      <c r="V113" s="19">
        <f t="shared" si="17"/>
        <v>139261.63380000001</v>
      </c>
      <c r="W113" s="6">
        <f t="shared" si="20"/>
        <v>2785233</v>
      </c>
      <c r="X113" s="6">
        <f t="shared" si="21"/>
        <v>5280818</v>
      </c>
      <c r="Y113" s="4">
        <v>0</v>
      </c>
      <c r="Z113" s="18">
        <v>0</v>
      </c>
      <c r="AA113" s="6">
        <f t="shared" si="22"/>
        <v>5280818</v>
      </c>
      <c r="AB113" s="4"/>
      <c r="AC113" s="23">
        <v>0</v>
      </c>
      <c r="AD113" s="23">
        <v>0</v>
      </c>
      <c r="AE113" s="1">
        <f t="shared" si="27"/>
        <v>5280818</v>
      </c>
      <c r="AF113" s="12" t="str">
        <f t="shared" si="23"/>
        <v xml:space="preserve"> </v>
      </c>
      <c r="AG113" s="12" t="str">
        <f t="shared" si="24"/>
        <v xml:space="preserve"> </v>
      </c>
    </row>
    <row r="114" spans="1:33" ht="14.1" customHeight="1">
      <c r="A114" s="25" t="s">
        <v>247</v>
      </c>
      <c r="B114" s="25" t="s">
        <v>410</v>
      </c>
      <c r="C114" s="25" t="s">
        <v>31</v>
      </c>
      <c r="D114" s="25" t="s">
        <v>420</v>
      </c>
      <c r="E114" s="7">
        <v>600.09</v>
      </c>
      <c r="F114" s="5">
        <f t="shared" si="25"/>
        <v>928939.32000000007</v>
      </c>
      <c r="G114" s="26">
        <v>132236.01</v>
      </c>
      <c r="H114" s="27">
        <v>27580</v>
      </c>
      <c r="I114" s="5">
        <f t="shared" si="14"/>
        <v>20685</v>
      </c>
      <c r="J114" s="28">
        <v>25130</v>
      </c>
      <c r="K114" s="28">
        <v>2159</v>
      </c>
      <c r="L114" s="28">
        <v>83357</v>
      </c>
      <c r="M114" s="28">
        <v>161309</v>
      </c>
      <c r="N114" s="5">
        <f t="shared" si="18"/>
        <v>424876.01</v>
      </c>
      <c r="O114" s="6">
        <f t="shared" si="19"/>
        <v>504063</v>
      </c>
      <c r="P114" s="29">
        <v>119</v>
      </c>
      <c r="Q114" s="29">
        <v>187</v>
      </c>
      <c r="R114" s="6">
        <f t="shared" si="15"/>
        <v>30932</v>
      </c>
      <c r="S114" s="19">
        <f t="shared" si="26"/>
        <v>43314.496200000001</v>
      </c>
      <c r="T114" s="30">
        <v>7814746</v>
      </c>
      <c r="U114" s="19">
        <f t="shared" si="16"/>
        <v>7814.7460000000001</v>
      </c>
      <c r="V114" s="19">
        <f t="shared" si="17"/>
        <v>35499.750200000002</v>
      </c>
      <c r="W114" s="6">
        <f t="shared" si="20"/>
        <v>709995</v>
      </c>
      <c r="X114" s="6">
        <f t="shared" si="21"/>
        <v>1244990</v>
      </c>
      <c r="Y114" s="4">
        <v>0</v>
      </c>
      <c r="Z114" s="18">
        <v>0</v>
      </c>
      <c r="AA114" s="6">
        <f t="shared" si="22"/>
        <v>1244990</v>
      </c>
      <c r="AB114" s="4"/>
      <c r="AC114" s="23">
        <v>0</v>
      </c>
      <c r="AD114" s="23">
        <v>0</v>
      </c>
      <c r="AE114" s="1">
        <f t="shared" si="27"/>
        <v>1244990</v>
      </c>
      <c r="AF114" s="12" t="str">
        <f t="shared" si="23"/>
        <v xml:space="preserve"> </v>
      </c>
      <c r="AG114" s="12" t="str">
        <f t="shared" si="24"/>
        <v xml:space="preserve"> </v>
      </c>
    </row>
    <row r="115" spans="1:33" ht="14.1" customHeight="1">
      <c r="A115" s="25" t="s">
        <v>135</v>
      </c>
      <c r="B115" s="25" t="s">
        <v>421</v>
      </c>
      <c r="C115" s="25" t="s">
        <v>55</v>
      </c>
      <c r="D115" s="25" t="s">
        <v>422</v>
      </c>
      <c r="E115" s="7">
        <v>1064.22</v>
      </c>
      <c r="F115" s="5">
        <f t="shared" si="25"/>
        <v>1647412.56</v>
      </c>
      <c r="G115" s="26">
        <v>250363.17</v>
      </c>
      <c r="H115" s="27">
        <v>74307</v>
      </c>
      <c r="I115" s="5">
        <f t="shared" si="14"/>
        <v>55730.25</v>
      </c>
      <c r="J115" s="28">
        <v>68232</v>
      </c>
      <c r="K115" s="28">
        <v>30858</v>
      </c>
      <c r="L115" s="28">
        <v>258413</v>
      </c>
      <c r="M115" s="28">
        <v>155631</v>
      </c>
      <c r="N115" s="5">
        <f t="shared" si="18"/>
        <v>819227.42</v>
      </c>
      <c r="O115" s="6">
        <f t="shared" si="19"/>
        <v>828185</v>
      </c>
      <c r="P115" s="29">
        <v>121</v>
      </c>
      <c r="Q115" s="29">
        <v>131</v>
      </c>
      <c r="R115" s="6">
        <f t="shared" si="15"/>
        <v>22033</v>
      </c>
      <c r="S115" s="19">
        <f t="shared" si="26"/>
        <v>76815.399600000004</v>
      </c>
      <c r="T115" s="30">
        <v>15239476</v>
      </c>
      <c r="U115" s="19">
        <f t="shared" si="16"/>
        <v>15239.476000000001</v>
      </c>
      <c r="V115" s="19">
        <f t="shared" si="17"/>
        <v>61575.923600000002</v>
      </c>
      <c r="W115" s="6">
        <f t="shared" si="20"/>
        <v>1231518</v>
      </c>
      <c r="X115" s="6">
        <f t="shared" si="21"/>
        <v>2081736</v>
      </c>
      <c r="Y115" s="4">
        <v>0</v>
      </c>
      <c r="Z115" s="18">
        <v>0</v>
      </c>
      <c r="AA115" s="6">
        <f t="shared" si="22"/>
        <v>2081736</v>
      </c>
      <c r="AB115" s="4"/>
      <c r="AC115" s="23">
        <v>0</v>
      </c>
      <c r="AD115" s="23">
        <v>0</v>
      </c>
      <c r="AE115" s="1">
        <f t="shared" si="27"/>
        <v>2081736</v>
      </c>
      <c r="AF115" s="12" t="str">
        <f t="shared" si="23"/>
        <v xml:space="preserve"> </v>
      </c>
      <c r="AG115" s="12" t="str">
        <f t="shared" si="24"/>
        <v xml:space="preserve"> </v>
      </c>
    </row>
    <row r="116" spans="1:33" ht="14.1" customHeight="1">
      <c r="A116" s="25" t="s">
        <v>135</v>
      </c>
      <c r="B116" s="25" t="s">
        <v>421</v>
      </c>
      <c r="C116" s="25" t="s">
        <v>136</v>
      </c>
      <c r="D116" s="25" t="s">
        <v>423</v>
      </c>
      <c r="E116" s="7">
        <v>440.14</v>
      </c>
      <c r="F116" s="5">
        <f t="shared" si="25"/>
        <v>681336.72</v>
      </c>
      <c r="G116" s="26">
        <v>126645.42</v>
      </c>
      <c r="H116" s="27">
        <v>25359</v>
      </c>
      <c r="I116" s="5">
        <f t="shared" si="14"/>
        <v>19019.25</v>
      </c>
      <c r="J116" s="28">
        <v>23280</v>
      </c>
      <c r="K116" s="28">
        <v>10533</v>
      </c>
      <c r="L116" s="28">
        <v>111272</v>
      </c>
      <c r="M116" s="28">
        <v>52118</v>
      </c>
      <c r="N116" s="5">
        <f t="shared" si="18"/>
        <v>342867.67</v>
      </c>
      <c r="O116" s="6">
        <f t="shared" si="19"/>
        <v>338469</v>
      </c>
      <c r="P116" s="29">
        <v>163</v>
      </c>
      <c r="Q116" s="29">
        <v>58</v>
      </c>
      <c r="R116" s="6">
        <f t="shared" si="15"/>
        <v>13141</v>
      </c>
      <c r="S116" s="19">
        <f t="shared" si="26"/>
        <v>31769.305199999999</v>
      </c>
      <c r="T116" s="30">
        <v>7617662</v>
      </c>
      <c r="U116" s="19">
        <f t="shared" si="16"/>
        <v>7617.6620000000003</v>
      </c>
      <c r="V116" s="19">
        <f t="shared" si="17"/>
        <v>24151.643199999999</v>
      </c>
      <c r="W116" s="6">
        <f t="shared" si="20"/>
        <v>483033</v>
      </c>
      <c r="X116" s="6">
        <f t="shared" si="21"/>
        <v>834643</v>
      </c>
      <c r="Y116" s="4">
        <v>0</v>
      </c>
      <c r="Z116" s="18">
        <v>0</v>
      </c>
      <c r="AA116" s="6">
        <f t="shared" si="22"/>
        <v>834643</v>
      </c>
      <c r="AB116" s="4"/>
      <c r="AC116" s="23">
        <v>0</v>
      </c>
      <c r="AD116" s="23">
        <v>0</v>
      </c>
      <c r="AE116" s="1">
        <f t="shared" si="27"/>
        <v>834643</v>
      </c>
      <c r="AF116" s="12" t="str">
        <f t="shared" si="23"/>
        <v xml:space="preserve"> </v>
      </c>
      <c r="AG116" s="12" t="str">
        <f t="shared" si="24"/>
        <v xml:space="preserve"> </v>
      </c>
    </row>
    <row r="117" spans="1:33" ht="14.1" customHeight="1">
      <c r="A117" s="25" t="s">
        <v>135</v>
      </c>
      <c r="B117" s="25" t="s">
        <v>421</v>
      </c>
      <c r="C117" s="25" t="s">
        <v>137</v>
      </c>
      <c r="D117" s="25" t="s">
        <v>424</v>
      </c>
      <c r="E117" s="7">
        <v>493.53</v>
      </c>
      <c r="F117" s="5">
        <f t="shared" si="25"/>
        <v>763984.44</v>
      </c>
      <c r="G117" s="26">
        <v>122959.1</v>
      </c>
      <c r="H117" s="27">
        <v>25864</v>
      </c>
      <c r="I117" s="5">
        <f t="shared" si="14"/>
        <v>19398</v>
      </c>
      <c r="J117" s="28">
        <v>23677</v>
      </c>
      <c r="K117" s="28">
        <v>10788</v>
      </c>
      <c r="L117" s="28">
        <v>92845</v>
      </c>
      <c r="M117" s="28">
        <v>50838</v>
      </c>
      <c r="N117" s="5">
        <f t="shared" si="18"/>
        <v>320505.09999999998</v>
      </c>
      <c r="O117" s="6">
        <f t="shared" si="19"/>
        <v>443479</v>
      </c>
      <c r="P117" s="29">
        <v>121</v>
      </c>
      <c r="Q117" s="29">
        <v>137</v>
      </c>
      <c r="R117" s="6">
        <f t="shared" si="15"/>
        <v>23042</v>
      </c>
      <c r="S117" s="19">
        <f t="shared" si="26"/>
        <v>35622.9954</v>
      </c>
      <c r="T117" s="30">
        <v>7490038</v>
      </c>
      <c r="U117" s="19">
        <f t="shared" si="16"/>
        <v>7490.0379999999996</v>
      </c>
      <c r="V117" s="19">
        <f t="shared" si="17"/>
        <v>28132.957399999999</v>
      </c>
      <c r="W117" s="6">
        <f t="shared" si="20"/>
        <v>562659</v>
      </c>
      <c r="X117" s="6">
        <f t="shared" si="21"/>
        <v>1029180</v>
      </c>
      <c r="Y117" s="4">
        <v>0</v>
      </c>
      <c r="Z117" s="18">
        <v>0</v>
      </c>
      <c r="AA117" s="6">
        <f t="shared" si="22"/>
        <v>1029180</v>
      </c>
      <c r="AB117" s="4"/>
      <c r="AC117" s="23">
        <v>0</v>
      </c>
      <c r="AD117" s="23">
        <v>0</v>
      </c>
      <c r="AE117" s="1">
        <f t="shared" si="27"/>
        <v>1029180</v>
      </c>
      <c r="AF117" s="12" t="str">
        <f t="shared" si="23"/>
        <v xml:space="preserve"> </v>
      </c>
      <c r="AG117" s="12" t="str">
        <f t="shared" si="24"/>
        <v xml:space="preserve"> </v>
      </c>
    </row>
    <row r="118" spans="1:33" ht="14.1" customHeight="1">
      <c r="A118" s="25" t="s">
        <v>250</v>
      </c>
      <c r="B118" s="25" t="s">
        <v>425</v>
      </c>
      <c r="C118" s="25" t="s">
        <v>55</v>
      </c>
      <c r="D118" s="25" t="s">
        <v>426</v>
      </c>
      <c r="E118" s="7">
        <v>601.01</v>
      </c>
      <c r="F118" s="5">
        <f t="shared" si="25"/>
        <v>930363.48</v>
      </c>
      <c r="G118" s="26">
        <v>102652.15</v>
      </c>
      <c r="H118" s="27">
        <v>26087</v>
      </c>
      <c r="I118" s="5">
        <f t="shared" si="14"/>
        <v>19565.25</v>
      </c>
      <c r="J118" s="28">
        <v>16061</v>
      </c>
      <c r="K118" s="28">
        <v>1297</v>
      </c>
      <c r="L118" s="28">
        <v>69647</v>
      </c>
      <c r="M118" s="28">
        <v>23916</v>
      </c>
      <c r="N118" s="5">
        <f t="shared" si="18"/>
        <v>233138.4</v>
      </c>
      <c r="O118" s="6">
        <f t="shared" si="19"/>
        <v>697225</v>
      </c>
      <c r="P118" s="29">
        <v>125</v>
      </c>
      <c r="Q118" s="29">
        <v>73</v>
      </c>
      <c r="R118" s="6">
        <f t="shared" si="15"/>
        <v>12684</v>
      </c>
      <c r="S118" s="19">
        <f t="shared" si="26"/>
        <v>43380.9018</v>
      </c>
      <c r="T118" s="30">
        <v>5563802</v>
      </c>
      <c r="U118" s="19">
        <f t="shared" si="16"/>
        <v>5563.8019999999997</v>
      </c>
      <c r="V118" s="19">
        <f t="shared" si="17"/>
        <v>37817.099799999996</v>
      </c>
      <c r="W118" s="6">
        <f t="shared" si="20"/>
        <v>756342</v>
      </c>
      <c r="X118" s="6">
        <f t="shared" si="21"/>
        <v>1466251</v>
      </c>
      <c r="Y118" s="4">
        <v>0</v>
      </c>
      <c r="Z118" s="18">
        <v>0</v>
      </c>
      <c r="AA118" s="6">
        <f t="shared" si="22"/>
        <v>1466251</v>
      </c>
      <c r="AB118" s="4"/>
      <c r="AC118" s="23">
        <v>0</v>
      </c>
      <c r="AD118" s="23">
        <v>0</v>
      </c>
      <c r="AE118" s="1">
        <f t="shared" si="27"/>
        <v>1466251</v>
      </c>
      <c r="AF118" s="12" t="str">
        <f t="shared" si="23"/>
        <v xml:space="preserve"> </v>
      </c>
      <c r="AG118" s="12" t="str">
        <f t="shared" si="24"/>
        <v xml:space="preserve"> </v>
      </c>
    </row>
    <row r="119" spans="1:33" ht="14.1" customHeight="1">
      <c r="A119" s="25" t="s">
        <v>250</v>
      </c>
      <c r="B119" s="25" t="s">
        <v>425</v>
      </c>
      <c r="C119" s="25" t="s">
        <v>199</v>
      </c>
      <c r="D119" s="25" t="s">
        <v>427</v>
      </c>
      <c r="E119" s="7">
        <v>1023.83</v>
      </c>
      <c r="F119" s="5">
        <f t="shared" si="25"/>
        <v>1584888.84</v>
      </c>
      <c r="G119" s="26">
        <v>728957.29</v>
      </c>
      <c r="H119" s="27">
        <v>97298</v>
      </c>
      <c r="I119" s="5">
        <f t="shared" si="14"/>
        <v>72973.5</v>
      </c>
      <c r="J119" s="28">
        <v>64467</v>
      </c>
      <c r="K119" s="28">
        <v>5118</v>
      </c>
      <c r="L119" s="28">
        <v>181640</v>
      </c>
      <c r="M119" s="28">
        <v>24509</v>
      </c>
      <c r="N119" s="5">
        <f t="shared" si="18"/>
        <v>1077664.79</v>
      </c>
      <c r="O119" s="6">
        <f t="shared" si="19"/>
        <v>507224</v>
      </c>
      <c r="P119" s="29">
        <v>40</v>
      </c>
      <c r="Q119" s="29">
        <v>576</v>
      </c>
      <c r="R119" s="6">
        <f t="shared" si="15"/>
        <v>32026</v>
      </c>
      <c r="S119" s="19">
        <f t="shared" si="26"/>
        <v>73900.049400000004</v>
      </c>
      <c r="T119" s="30">
        <v>44511012</v>
      </c>
      <c r="U119" s="19">
        <f t="shared" si="16"/>
        <v>44511.012000000002</v>
      </c>
      <c r="V119" s="19">
        <f t="shared" si="17"/>
        <v>29389.037400000001</v>
      </c>
      <c r="W119" s="6">
        <f t="shared" si="20"/>
        <v>587781</v>
      </c>
      <c r="X119" s="6">
        <f t="shared" si="21"/>
        <v>1127031</v>
      </c>
      <c r="Y119" s="4">
        <v>0</v>
      </c>
      <c r="Z119" s="18">
        <v>0</v>
      </c>
      <c r="AA119" s="6">
        <f t="shared" si="22"/>
        <v>1127031</v>
      </c>
      <c r="AB119" s="4"/>
      <c r="AC119" s="23">
        <v>0</v>
      </c>
      <c r="AD119" s="23">
        <v>0</v>
      </c>
      <c r="AE119" s="1">
        <f t="shared" si="27"/>
        <v>1127031</v>
      </c>
      <c r="AF119" s="12" t="str">
        <f t="shared" si="23"/>
        <v xml:space="preserve"> </v>
      </c>
      <c r="AG119" s="12" t="str">
        <f t="shared" si="24"/>
        <v xml:space="preserve"> </v>
      </c>
    </row>
    <row r="120" spans="1:33" ht="14.1" customHeight="1">
      <c r="A120" s="25" t="s">
        <v>250</v>
      </c>
      <c r="B120" s="25" t="s">
        <v>425</v>
      </c>
      <c r="C120" s="25" t="s">
        <v>251</v>
      </c>
      <c r="D120" s="25" t="s">
        <v>428</v>
      </c>
      <c r="E120" s="7">
        <v>830.24</v>
      </c>
      <c r="F120" s="5">
        <f t="shared" si="25"/>
        <v>1285211.52</v>
      </c>
      <c r="G120" s="26">
        <v>188763.8</v>
      </c>
      <c r="H120" s="27">
        <v>59171</v>
      </c>
      <c r="I120" s="5">
        <f t="shared" si="14"/>
        <v>44378.25</v>
      </c>
      <c r="J120" s="28">
        <v>38434</v>
      </c>
      <c r="K120" s="28">
        <v>3072</v>
      </c>
      <c r="L120" s="28">
        <v>129473</v>
      </c>
      <c r="M120" s="28">
        <v>60678</v>
      </c>
      <c r="N120" s="5">
        <f t="shared" si="18"/>
        <v>464799.05</v>
      </c>
      <c r="O120" s="6">
        <f t="shared" si="19"/>
        <v>820412</v>
      </c>
      <c r="P120" s="29">
        <v>114</v>
      </c>
      <c r="Q120" s="29">
        <v>190</v>
      </c>
      <c r="R120" s="6">
        <f t="shared" si="15"/>
        <v>30107</v>
      </c>
      <c r="S120" s="19">
        <f t="shared" si="26"/>
        <v>59926.7232</v>
      </c>
      <c r="T120" s="30">
        <v>12054953</v>
      </c>
      <c r="U120" s="19">
        <f t="shared" si="16"/>
        <v>12054.953</v>
      </c>
      <c r="V120" s="19">
        <f t="shared" si="17"/>
        <v>47871.770199999999</v>
      </c>
      <c r="W120" s="6">
        <f t="shared" si="20"/>
        <v>957435</v>
      </c>
      <c r="X120" s="6">
        <f t="shared" si="21"/>
        <v>1807954</v>
      </c>
      <c r="Y120" s="4">
        <v>0</v>
      </c>
      <c r="Z120" s="18">
        <v>0</v>
      </c>
      <c r="AA120" s="6">
        <f t="shared" si="22"/>
        <v>1807954</v>
      </c>
      <c r="AB120" s="4"/>
      <c r="AC120" s="23">
        <v>0</v>
      </c>
      <c r="AD120" s="23">
        <v>0</v>
      </c>
      <c r="AE120" s="1">
        <f t="shared" si="27"/>
        <v>1807954</v>
      </c>
      <c r="AF120" s="12" t="str">
        <f t="shared" si="23"/>
        <v xml:space="preserve"> </v>
      </c>
      <c r="AG120" s="12" t="str">
        <f t="shared" si="24"/>
        <v xml:space="preserve"> </v>
      </c>
    </row>
    <row r="121" spans="1:33" ht="14.1" customHeight="1">
      <c r="A121" s="25" t="s">
        <v>250</v>
      </c>
      <c r="B121" s="25" t="s">
        <v>425</v>
      </c>
      <c r="C121" s="25" t="s">
        <v>27</v>
      </c>
      <c r="D121" s="25" t="s">
        <v>429</v>
      </c>
      <c r="E121" s="7">
        <v>364.66</v>
      </c>
      <c r="F121" s="5">
        <f t="shared" si="25"/>
        <v>564493.68000000005</v>
      </c>
      <c r="G121" s="26">
        <v>123122.95</v>
      </c>
      <c r="H121" s="27">
        <v>28392</v>
      </c>
      <c r="I121" s="5">
        <f t="shared" si="14"/>
        <v>21294</v>
      </c>
      <c r="J121" s="28">
        <v>19134</v>
      </c>
      <c r="K121" s="28">
        <v>1514</v>
      </c>
      <c r="L121" s="28">
        <v>91074</v>
      </c>
      <c r="M121" s="28">
        <v>61546</v>
      </c>
      <c r="N121" s="5">
        <f t="shared" si="18"/>
        <v>317684.95</v>
      </c>
      <c r="O121" s="6">
        <f t="shared" si="19"/>
        <v>246809</v>
      </c>
      <c r="P121" s="29">
        <v>101</v>
      </c>
      <c r="Q121" s="29">
        <v>153</v>
      </c>
      <c r="R121" s="6">
        <f t="shared" si="15"/>
        <v>21480</v>
      </c>
      <c r="S121" s="19">
        <f t="shared" si="26"/>
        <v>26321.158800000001</v>
      </c>
      <c r="T121" s="30">
        <v>7246789</v>
      </c>
      <c r="U121" s="19">
        <f t="shared" si="16"/>
        <v>7246.7889999999998</v>
      </c>
      <c r="V121" s="19">
        <f t="shared" si="17"/>
        <v>19074.3698</v>
      </c>
      <c r="W121" s="6">
        <f t="shared" si="20"/>
        <v>381487</v>
      </c>
      <c r="X121" s="6">
        <f t="shared" si="21"/>
        <v>649776</v>
      </c>
      <c r="Y121" s="4">
        <v>0</v>
      </c>
      <c r="Z121" s="18">
        <v>0</v>
      </c>
      <c r="AA121" s="6">
        <f t="shared" si="22"/>
        <v>649776</v>
      </c>
      <c r="AB121" s="4"/>
      <c r="AC121" s="23">
        <v>0</v>
      </c>
      <c r="AD121" s="23">
        <v>0</v>
      </c>
      <c r="AE121" s="1">
        <f t="shared" si="27"/>
        <v>649776</v>
      </c>
      <c r="AF121" s="12" t="str">
        <f t="shared" si="23"/>
        <v xml:space="preserve"> </v>
      </c>
      <c r="AG121" s="12" t="str">
        <f t="shared" si="24"/>
        <v xml:space="preserve"> </v>
      </c>
    </row>
    <row r="122" spans="1:33" ht="14.1" customHeight="1">
      <c r="A122" s="25" t="s">
        <v>250</v>
      </c>
      <c r="B122" s="25" t="s">
        <v>425</v>
      </c>
      <c r="C122" s="25" t="s">
        <v>182</v>
      </c>
      <c r="D122" s="25" t="s">
        <v>430</v>
      </c>
      <c r="E122" s="7">
        <v>2623.49</v>
      </c>
      <c r="F122" s="5">
        <f t="shared" si="25"/>
        <v>4061162.5199999996</v>
      </c>
      <c r="G122" s="26">
        <v>658207.86</v>
      </c>
      <c r="H122" s="27">
        <v>235848</v>
      </c>
      <c r="I122" s="5">
        <f t="shared" si="14"/>
        <v>176886</v>
      </c>
      <c r="J122" s="28">
        <v>156492</v>
      </c>
      <c r="K122" s="28">
        <v>12415</v>
      </c>
      <c r="L122" s="28">
        <v>587205</v>
      </c>
      <c r="M122" s="28">
        <v>29634</v>
      </c>
      <c r="N122" s="5">
        <f t="shared" si="18"/>
        <v>1620839.8599999999</v>
      </c>
      <c r="O122" s="6">
        <f t="shared" si="19"/>
        <v>2440323</v>
      </c>
      <c r="P122" s="29">
        <v>59</v>
      </c>
      <c r="Q122" s="29">
        <v>915</v>
      </c>
      <c r="R122" s="6">
        <f t="shared" si="15"/>
        <v>75039</v>
      </c>
      <c r="S122" s="19">
        <f t="shared" si="26"/>
        <v>189363.50820000001</v>
      </c>
      <c r="T122" s="30">
        <v>40861050</v>
      </c>
      <c r="U122" s="19">
        <f t="shared" si="16"/>
        <v>40861.050000000003</v>
      </c>
      <c r="V122" s="19">
        <f t="shared" si="17"/>
        <v>148502.45819999999</v>
      </c>
      <c r="W122" s="6">
        <f t="shared" si="20"/>
        <v>2970049</v>
      </c>
      <c r="X122" s="6">
        <f t="shared" si="21"/>
        <v>5485411</v>
      </c>
      <c r="Y122" s="4">
        <v>0</v>
      </c>
      <c r="Z122" s="18">
        <v>0</v>
      </c>
      <c r="AA122" s="6">
        <f t="shared" si="22"/>
        <v>5485411</v>
      </c>
      <c r="AB122" s="4"/>
      <c r="AC122" s="23">
        <v>0</v>
      </c>
      <c r="AD122" s="23">
        <v>0</v>
      </c>
      <c r="AE122" s="1">
        <f t="shared" si="27"/>
        <v>5485411</v>
      </c>
      <c r="AF122" s="12" t="str">
        <f t="shared" si="23"/>
        <v xml:space="preserve"> </v>
      </c>
      <c r="AG122" s="12" t="str">
        <f t="shared" si="24"/>
        <v xml:space="preserve"> </v>
      </c>
    </row>
    <row r="123" spans="1:33" ht="14.1" customHeight="1">
      <c r="A123" s="25" t="s">
        <v>183</v>
      </c>
      <c r="B123" s="25" t="s">
        <v>431</v>
      </c>
      <c r="C123" s="25" t="s">
        <v>217</v>
      </c>
      <c r="D123" s="25" t="s">
        <v>432</v>
      </c>
      <c r="E123" s="7">
        <v>133.37</v>
      </c>
      <c r="F123" s="5">
        <f t="shared" si="25"/>
        <v>206456.76</v>
      </c>
      <c r="G123" s="26">
        <v>140180.19</v>
      </c>
      <c r="H123" s="27">
        <v>8327</v>
      </c>
      <c r="I123" s="5">
        <f t="shared" si="14"/>
        <v>6245.25</v>
      </c>
      <c r="J123" s="28">
        <v>7250</v>
      </c>
      <c r="K123" s="28">
        <v>0</v>
      </c>
      <c r="L123" s="28">
        <v>0</v>
      </c>
      <c r="M123" s="28">
        <v>18728</v>
      </c>
      <c r="N123" s="5">
        <f t="shared" si="18"/>
        <v>172403.44</v>
      </c>
      <c r="O123" s="6">
        <f t="shared" si="19"/>
        <v>34053</v>
      </c>
      <c r="P123" s="29">
        <v>121</v>
      </c>
      <c r="Q123" s="29">
        <v>40</v>
      </c>
      <c r="R123" s="6">
        <f t="shared" si="15"/>
        <v>6728</v>
      </c>
      <c r="S123" s="19">
        <f t="shared" si="26"/>
        <v>9626.6466</v>
      </c>
      <c r="T123" s="30">
        <v>9049722</v>
      </c>
      <c r="U123" s="19">
        <f t="shared" si="16"/>
        <v>9049.7219999999998</v>
      </c>
      <c r="V123" s="19">
        <f t="shared" si="17"/>
        <v>576.92460000000028</v>
      </c>
      <c r="W123" s="6">
        <f t="shared" si="20"/>
        <v>11538</v>
      </c>
      <c r="X123" s="6">
        <f t="shared" si="21"/>
        <v>52319</v>
      </c>
      <c r="Y123" s="4">
        <v>0</v>
      </c>
      <c r="Z123" s="18">
        <v>0</v>
      </c>
      <c r="AA123" s="6">
        <f t="shared" si="22"/>
        <v>52319</v>
      </c>
      <c r="AB123" s="4"/>
      <c r="AC123" s="23">
        <v>0</v>
      </c>
      <c r="AD123" s="23">
        <v>0</v>
      </c>
      <c r="AE123" s="1">
        <f t="shared" si="27"/>
        <v>52319</v>
      </c>
      <c r="AF123" s="12" t="str">
        <f t="shared" si="23"/>
        <v xml:space="preserve"> </v>
      </c>
      <c r="AG123" s="12" t="str">
        <f t="shared" si="24"/>
        <v xml:space="preserve"> </v>
      </c>
    </row>
    <row r="124" spans="1:33" ht="14.1" customHeight="1">
      <c r="A124" s="25" t="s">
        <v>183</v>
      </c>
      <c r="B124" s="25" t="s">
        <v>431</v>
      </c>
      <c r="C124" s="25" t="s">
        <v>138</v>
      </c>
      <c r="D124" s="25" t="s">
        <v>433</v>
      </c>
      <c r="E124" s="7">
        <v>1228.67</v>
      </c>
      <c r="F124" s="5">
        <f t="shared" si="25"/>
        <v>1901981.1600000001</v>
      </c>
      <c r="G124" s="26">
        <v>228829.76</v>
      </c>
      <c r="H124" s="27">
        <v>87501</v>
      </c>
      <c r="I124" s="5">
        <f t="shared" si="14"/>
        <v>65625.75</v>
      </c>
      <c r="J124" s="28">
        <v>76182</v>
      </c>
      <c r="K124" s="28">
        <v>0</v>
      </c>
      <c r="L124" s="28">
        <v>0</v>
      </c>
      <c r="M124" s="28">
        <v>779</v>
      </c>
      <c r="N124" s="5">
        <f t="shared" si="18"/>
        <v>371416.51</v>
      </c>
      <c r="O124" s="6">
        <f t="shared" si="19"/>
        <v>1530565</v>
      </c>
      <c r="P124" s="29">
        <v>33</v>
      </c>
      <c r="Q124" s="29">
        <v>674</v>
      </c>
      <c r="R124" s="6">
        <f t="shared" si="15"/>
        <v>30916</v>
      </c>
      <c r="S124" s="19">
        <f t="shared" si="26"/>
        <v>88685.400599999994</v>
      </c>
      <c r="T124" s="30">
        <v>13953034</v>
      </c>
      <c r="U124" s="19">
        <f t="shared" si="16"/>
        <v>13953.034</v>
      </c>
      <c r="V124" s="19">
        <f t="shared" si="17"/>
        <v>74732.366599999994</v>
      </c>
      <c r="W124" s="6">
        <f t="shared" si="20"/>
        <v>1494647</v>
      </c>
      <c r="X124" s="6">
        <f t="shared" si="21"/>
        <v>3056128</v>
      </c>
      <c r="Y124" s="4">
        <v>0</v>
      </c>
      <c r="Z124" s="18">
        <v>0</v>
      </c>
      <c r="AA124" s="6">
        <f t="shared" si="22"/>
        <v>3056128</v>
      </c>
      <c r="AB124" s="4"/>
      <c r="AC124" s="23">
        <v>0</v>
      </c>
      <c r="AD124" s="23">
        <v>0</v>
      </c>
      <c r="AE124" s="1">
        <f t="shared" si="27"/>
        <v>3056128</v>
      </c>
      <c r="AF124" s="12" t="str">
        <f t="shared" si="23"/>
        <v xml:space="preserve"> </v>
      </c>
      <c r="AG124" s="12" t="str">
        <f t="shared" si="24"/>
        <v xml:space="preserve"> </v>
      </c>
    </row>
    <row r="125" spans="1:33" ht="14.1" customHeight="1">
      <c r="A125" s="25" t="s">
        <v>183</v>
      </c>
      <c r="B125" s="25" t="s">
        <v>431</v>
      </c>
      <c r="C125" s="25" t="s">
        <v>139</v>
      </c>
      <c r="D125" s="25" t="s">
        <v>434</v>
      </c>
      <c r="E125" s="7">
        <v>222.61</v>
      </c>
      <c r="F125" s="5">
        <f t="shared" si="25"/>
        <v>344600.28</v>
      </c>
      <c r="G125" s="26">
        <v>69093.34</v>
      </c>
      <c r="H125" s="27">
        <v>12776</v>
      </c>
      <c r="I125" s="5">
        <f t="shared" si="14"/>
        <v>9582</v>
      </c>
      <c r="J125" s="28">
        <v>11123</v>
      </c>
      <c r="K125" s="28">
        <v>0</v>
      </c>
      <c r="L125" s="28">
        <v>0</v>
      </c>
      <c r="M125" s="28">
        <v>32811</v>
      </c>
      <c r="N125" s="5">
        <f t="shared" si="18"/>
        <v>122609.34</v>
      </c>
      <c r="O125" s="6">
        <f t="shared" si="19"/>
        <v>221991</v>
      </c>
      <c r="P125" s="29">
        <v>79</v>
      </c>
      <c r="Q125" s="29">
        <v>119</v>
      </c>
      <c r="R125" s="6">
        <f t="shared" si="15"/>
        <v>13067</v>
      </c>
      <c r="S125" s="19">
        <f t="shared" si="26"/>
        <v>16067.989799999999</v>
      </c>
      <c r="T125" s="30">
        <v>4254516</v>
      </c>
      <c r="U125" s="19">
        <f t="shared" si="16"/>
        <v>4254.5159999999996</v>
      </c>
      <c r="V125" s="19">
        <f t="shared" si="17"/>
        <v>11813.4738</v>
      </c>
      <c r="W125" s="6">
        <f t="shared" si="20"/>
        <v>236269</v>
      </c>
      <c r="X125" s="6">
        <f t="shared" si="21"/>
        <v>471327</v>
      </c>
      <c r="Y125" s="4">
        <v>0</v>
      </c>
      <c r="Z125" s="18">
        <v>0</v>
      </c>
      <c r="AA125" s="6">
        <f t="shared" si="22"/>
        <v>471327</v>
      </c>
      <c r="AB125" s="4"/>
      <c r="AC125" s="23">
        <v>0</v>
      </c>
      <c r="AD125" s="23">
        <v>0</v>
      </c>
      <c r="AE125" s="1">
        <f t="shared" si="27"/>
        <v>471327</v>
      </c>
      <c r="AF125" s="12" t="str">
        <f t="shared" si="23"/>
        <v xml:space="preserve"> </v>
      </c>
      <c r="AG125" s="12" t="str">
        <f t="shared" si="24"/>
        <v xml:space="preserve"> </v>
      </c>
    </row>
    <row r="126" spans="1:33" ht="14.1" customHeight="1">
      <c r="A126" s="25" t="s">
        <v>183</v>
      </c>
      <c r="B126" s="25" t="s">
        <v>431</v>
      </c>
      <c r="C126" s="25" t="s">
        <v>162</v>
      </c>
      <c r="D126" s="25" t="s">
        <v>435</v>
      </c>
      <c r="E126" s="7">
        <v>435.71</v>
      </c>
      <c r="F126" s="5">
        <f t="shared" si="25"/>
        <v>674479.08</v>
      </c>
      <c r="G126" s="26">
        <v>105074.02</v>
      </c>
      <c r="H126" s="27">
        <v>27846</v>
      </c>
      <c r="I126" s="5">
        <f t="shared" si="14"/>
        <v>20884.5</v>
      </c>
      <c r="J126" s="28">
        <v>24160</v>
      </c>
      <c r="K126" s="28">
        <v>0</v>
      </c>
      <c r="L126" s="28">
        <v>0</v>
      </c>
      <c r="M126" s="28">
        <v>9418</v>
      </c>
      <c r="N126" s="5">
        <f t="shared" si="18"/>
        <v>159536.52000000002</v>
      </c>
      <c r="O126" s="6">
        <f t="shared" si="19"/>
        <v>514943</v>
      </c>
      <c r="P126" s="29">
        <v>33</v>
      </c>
      <c r="Q126" s="29">
        <v>243</v>
      </c>
      <c r="R126" s="6">
        <f t="shared" si="15"/>
        <v>11146</v>
      </c>
      <c r="S126" s="19">
        <f t="shared" si="26"/>
        <v>31449.5478</v>
      </c>
      <c r="T126" s="30">
        <v>6258131</v>
      </c>
      <c r="U126" s="19">
        <f t="shared" si="16"/>
        <v>6258.1310000000003</v>
      </c>
      <c r="V126" s="19">
        <f t="shared" si="17"/>
        <v>25191.416799999999</v>
      </c>
      <c r="W126" s="6">
        <f t="shared" si="20"/>
        <v>503828</v>
      </c>
      <c r="X126" s="6">
        <f t="shared" si="21"/>
        <v>1029917</v>
      </c>
      <c r="Y126" s="4">
        <v>0</v>
      </c>
      <c r="Z126" s="18">
        <v>0</v>
      </c>
      <c r="AA126" s="6">
        <f t="shared" si="22"/>
        <v>1029917</v>
      </c>
      <c r="AB126" s="4"/>
      <c r="AC126" s="23">
        <v>0</v>
      </c>
      <c r="AD126" s="23">
        <v>0</v>
      </c>
      <c r="AE126" s="1">
        <f t="shared" si="27"/>
        <v>1029917</v>
      </c>
      <c r="AF126" s="12" t="str">
        <f t="shared" si="23"/>
        <v xml:space="preserve"> </v>
      </c>
      <c r="AG126" s="12" t="str">
        <f t="shared" si="24"/>
        <v xml:space="preserve"> </v>
      </c>
    </row>
    <row r="127" spans="1:33" ht="14.1" customHeight="1">
      <c r="A127" s="25" t="s">
        <v>183</v>
      </c>
      <c r="B127" s="25" t="s">
        <v>431</v>
      </c>
      <c r="C127" s="25" t="s">
        <v>110</v>
      </c>
      <c r="D127" s="25" t="s">
        <v>436</v>
      </c>
      <c r="E127" s="7">
        <v>529.87</v>
      </c>
      <c r="F127" s="5">
        <f t="shared" si="25"/>
        <v>820238.76</v>
      </c>
      <c r="G127" s="26">
        <v>231585.79</v>
      </c>
      <c r="H127" s="27">
        <v>33370</v>
      </c>
      <c r="I127" s="5">
        <f t="shared" si="14"/>
        <v>25027.5</v>
      </c>
      <c r="J127" s="28">
        <v>29053</v>
      </c>
      <c r="K127" s="28">
        <v>0</v>
      </c>
      <c r="L127" s="28">
        <v>0</v>
      </c>
      <c r="M127" s="28">
        <v>137</v>
      </c>
      <c r="N127" s="5">
        <f t="shared" si="18"/>
        <v>285803.29000000004</v>
      </c>
      <c r="O127" s="6">
        <f t="shared" si="19"/>
        <v>534435</v>
      </c>
      <c r="P127" s="29">
        <v>33</v>
      </c>
      <c r="Q127" s="29">
        <v>295</v>
      </c>
      <c r="R127" s="6">
        <f t="shared" si="15"/>
        <v>13532</v>
      </c>
      <c r="S127" s="19">
        <f t="shared" si="26"/>
        <v>38246.016600000003</v>
      </c>
      <c r="T127" s="30">
        <v>14375282</v>
      </c>
      <c r="U127" s="19">
        <f t="shared" si="16"/>
        <v>14375.281999999999</v>
      </c>
      <c r="V127" s="19">
        <f t="shared" si="17"/>
        <v>23870.734600000003</v>
      </c>
      <c r="W127" s="6">
        <f t="shared" si="20"/>
        <v>477415</v>
      </c>
      <c r="X127" s="6">
        <f t="shared" si="21"/>
        <v>1025382</v>
      </c>
      <c r="Y127" s="4">
        <v>0</v>
      </c>
      <c r="Z127" s="18">
        <v>0</v>
      </c>
      <c r="AA127" s="6">
        <f t="shared" si="22"/>
        <v>1025382</v>
      </c>
      <c r="AB127" s="4"/>
      <c r="AC127" s="23">
        <v>0</v>
      </c>
      <c r="AD127" s="23">
        <v>0</v>
      </c>
      <c r="AE127" s="1">
        <f t="shared" si="27"/>
        <v>1025382</v>
      </c>
      <c r="AF127" s="12" t="str">
        <f t="shared" si="23"/>
        <v xml:space="preserve"> </v>
      </c>
      <c r="AG127" s="12" t="str">
        <f t="shared" si="24"/>
        <v xml:space="preserve"> </v>
      </c>
    </row>
    <row r="128" spans="1:33" ht="14.1" customHeight="1">
      <c r="A128" s="25" t="s">
        <v>183</v>
      </c>
      <c r="B128" s="25" t="s">
        <v>431</v>
      </c>
      <c r="C128" s="25" t="s">
        <v>198</v>
      </c>
      <c r="D128" s="25" t="s">
        <v>437</v>
      </c>
      <c r="E128" s="7">
        <v>2611.0300000000002</v>
      </c>
      <c r="F128" s="5">
        <f t="shared" si="25"/>
        <v>4041874.4400000004</v>
      </c>
      <c r="G128" s="26">
        <v>537149.78</v>
      </c>
      <c r="H128" s="27">
        <v>183467</v>
      </c>
      <c r="I128" s="5">
        <f t="shared" si="14"/>
        <v>137600.25</v>
      </c>
      <c r="J128" s="28">
        <v>159732</v>
      </c>
      <c r="K128" s="28">
        <v>169043</v>
      </c>
      <c r="L128" s="28">
        <v>582901</v>
      </c>
      <c r="M128" s="28">
        <v>217078</v>
      </c>
      <c r="N128" s="5">
        <f t="shared" si="18"/>
        <v>1803504.03</v>
      </c>
      <c r="O128" s="6">
        <f t="shared" si="19"/>
        <v>2238370</v>
      </c>
      <c r="P128" s="29">
        <v>62</v>
      </c>
      <c r="Q128" s="29">
        <v>1223</v>
      </c>
      <c r="R128" s="6">
        <f t="shared" si="15"/>
        <v>105398</v>
      </c>
      <c r="S128" s="19">
        <f t="shared" si="26"/>
        <v>188464.14540000001</v>
      </c>
      <c r="T128" s="30">
        <v>33571861</v>
      </c>
      <c r="U128" s="19">
        <f t="shared" si="16"/>
        <v>33571.860999999997</v>
      </c>
      <c r="V128" s="19">
        <f t="shared" si="17"/>
        <v>154892.2844</v>
      </c>
      <c r="W128" s="6">
        <f t="shared" si="20"/>
        <v>3097846</v>
      </c>
      <c r="X128" s="6">
        <f t="shared" si="21"/>
        <v>5441614</v>
      </c>
      <c r="Y128" s="4">
        <v>0</v>
      </c>
      <c r="Z128" s="18">
        <v>0</v>
      </c>
      <c r="AA128" s="6">
        <f t="shared" si="22"/>
        <v>5441614</v>
      </c>
      <c r="AB128" s="4"/>
      <c r="AC128" s="23">
        <v>0</v>
      </c>
      <c r="AD128" s="23">
        <v>0</v>
      </c>
      <c r="AE128" s="1">
        <f t="shared" si="27"/>
        <v>5441614</v>
      </c>
      <c r="AF128" s="12" t="str">
        <f t="shared" si="23"/>
        <v xml:space="preserve"> </v>
      </c>
      <c r="AG128" s="12" t="str">
        <f t="shared" si="24"/>
        <v xml:space="preserve"> </v>
      </c>
    </row>
    <row r="129" spans="1:33" ht="14.1" customHeight="1">
      <c r="A129" s="25" t="s">
        <v>183</v>
      </c>
      <c r="B129" s="25" t="s">
        <v>431</v>
      </c>
      <c r="C129" s="25" t="s">
        <v>100</v>
      </c>
      <c r="D129" s="25" t="s">
        <v>438</v>
      </c>
      <c r="E129" s="7">
        <v>2196.5700000000002</v>
      </c>
      <c r="F129" s="5">
        <f t="shared" si="25"/>
        <v>3400290.3600000003</v>
      </c>
      <c r="G129" s="26">
        <v>503532.2</v>
      </c>
      <c r="H129" s="27">
        <v>166089</v>
      </c>
      <c r="I129" s="5">
        <f t="shared" si="14"/>
        <v>124566.75</v>
      </c>
      <c r="J129" s="28">
        <v>144602</v>
      </c>
      <c r="K129" s="28">
        <v>153210</v>
      </c>
      <c r="L129" s="28">
        <v>500914</v>
      </c>
      <c r="M129" s="28">
        <v>131676</v>
      </c>
      <c r="N129" s="5">
        <f t="shared" si="18"/>
        <v>1558500.95</v>
      </c>
      <c r="O129" s="6">
        <f t="shared" si="19"/>
        <v>1841789</v>
      </c>
      <c r="P129" s="29">
        <v>33</v>
      </c>
      <c r="Q129" s="29">
        <v>1100</v>
      </c>
      <c r="R129" s="6">
        <f t="shared" si="15"/>
        <v>50457</v>
      </c>
      <c r="S129" s="19">
        <f t="shared" si="26"/>
        <v>158548.42259999999</v>
      </c>
      <c r="T129" s="30">
        <v>31306169</v>
      </c>
      <c r="U129" s="19">
        <f t="shared" si="16"/>
        <v>31306.169000000002</v>
      </c>
      <c r="V129" s="19">
        <f t="shared" si="17"/>
        <v>127242.2536</v>
      </c>
      <c r="W129" s="6">
        <f t="shared" si="20"/>
        <v>2544845</v>
      </c>
      <c r="X129" s="6">
        <f t="shared" si="21"/>
        <v>4437091</v>
      </c>
      <c r="Y129" s="4">
        <v>0</v>
      </c>
      <c r="Z129" s="18">
        <v>0</v>
      </c>
      <c r="AA129" s="6">
        <f t="shared" si="22"/>
        <v>4437091</v>
      </c>
      <c r="AB129" s="4"/>
      <c r="AC129" s="23">
        <v>0</v>
      </c>
      <c r="AD129" s="23">
        <v>0</v>
      </c>
      <c r="AE129" s="1">
        <f t="shared" si="27"/>
        <v>4437091</v>
      </c>
      <c r="AF129" s="12" t="str">
        <f t="shared" si="23"/>
        <v xml:space="preserve"> </v>
      </c>
      <c r="AG129" s="12" t="str">
        <f t="shared" si="24"/>
        <v xml:space="preserve"> </v>
      </c>
    </row>
    <row r="130" spans="1:33" ht="14.1" customHeight="1">
      <c r="A130" s="25" t="s">
        <v>183</v>
      </c>
      <c r="B130" s="25" t="s">
        <v>431</v>
      </c>
      <c r="C130" s="25" t="s">
        <v>236</v>
      </c>
      <c r="D130" s="25" t="s">
        <v>439</v>
      </c>
      <c r="E130" s="7">
        <v>1086.96</v>
      </c>
      <c r="F130" s="5">
        <f t="shared" si="25"/>
        <v>1682614.08</v>
      </c>
      <c r="G130" s="26">
        <v>192415.62</v>
      </c>
      <c r="H130" s="27">
        <v>80654</v>
      </c>
      <c r="I130" s="5">
        <f t="shared" si="14"/>
        <v>60490.5</v>
      </c>
      <c r="J130" s="28">
        <v>70220</v>
      </c>
      <c r="K130" s="28">
        <v>74384</v>
      </c>
      <c r="L130" s="28">
        <v>233885</v>
      </c>
      <c r="M130" s="28">
        <v>35290</v>
      </c>
      <c r="N130" s="5">
        <f t="shared" si="18"/>
        <v>666685.12</v>
      </c>
      <c r="O130" s="6">
        <f t="shared" si="19"/>
        <v>1015929</v>
      </c>
      <c r="P130" s="29">
        <v>33</v>
      </c>
      <c r="Q130" s="29">
        <v>509</v>
      </c>
      <c r="R130" s="6">
        <f t="shared" si="15"/>
        <v>23348</v>
      </c>
      <c r="S130" s="19">
        <f t="shared" si="26"/>
        <v>78456.772800000006</v>
      </c>
      <c r="T130" s="30">
        <v>11965602</v>
      </c>
      <c r="U130" s="19">
        <f t="shared" si="16"/>
        <v>11965.602000000001</v>
      </c>
      <c r="V130" s="19">
        <f t="shared" si="17"/>
        <v>66491.170800000007</v>
      </c>
      <c r="W130" s="6">
        <f t="shared" si="20"/>
        <v>1329823</v>
      </c>
      <c r="X130" s="6">
        <f t="shared" si="21"/>
        <v>2369100</v>
      </c>
      <c r="Y130" s="4">
        <v>0</v>
      </c>
      <c r="Z130" s="18">
        <v>0</v>
      </c>
      <c r="AA130" s="6">
        <f t="shared" si="22"/>
        <v>2369100</v>
      </c>
      <c r="AB130" s="4"/>
      <c r="AC130" s="23">
        <v>0</v>
      </c>
      <c r="AD130" s="23">
        <v>0</v>
      </c>
      <c r="AE130" s="1">
        <f t="shared" si="27"/>
        <v>2369100</v>
      </c>
      <c r="AF130" s="12" t="str">
        <f t="shared" si="23"/>
        <v xml:space="preserve"> </v>
      </c>
      <c r="AG130" s="12" t="str">
        <f t="shared" si="24"/>
        <v xml:space="preserve"> </v>
      </c>
    </row>
    <row r="131" spans="1:33" ht="14.1" customHeight="1">
      <c r="A131" s="25" t="s">
        <v>183</v>
      </c>
      <c r="B131" s="25" t="s">
        <v>431</v>
      </c>
      <c r="C131" s="25" t="s">
        <v>251</v>
      </c>
      <c r="D131" s="25" t="s">
        <v>440</v>
      </c>
      <c r="E131" s="7">
        <v>628.69000000000005</v>
      </c>
      <c r="F131" s="5">
        <f t="shared" si="25"/>
        <v>973212.12000000011</v>
      </c>
      <c r="G131" s="26">
        <v>124418.61</v>
      </c>
      <c r="H131" s="27">
        <v>43311</v>
      </c>
      <c r="I131" s="5">
        <f t="shared" ref="I131:I194" si="28">ROUND(H131*0.75,2)</f>
        <v>32483.25</v>
      </c>
      <c r="J131" s="28">
        <v>37708</v>
      </c>
      <c r="K131" s="28">
        <v>40195</v>
      </c>
      <c r="L131" s="28">
        <v>152972</v>
      </c>
      <c r="M131" s="28">
        <v>145766</v>
      </c>
      <c r="N131" s="5">
        <f t="shared" si="18"/>
        <v>533542.86</v>
      </c>
      <c r="O131" s="6">
        <f t="shared" si="19"/>
        <v>439669</v>
      </c>
      <c r="P131" s="29">
        <v>68</v>
      </c>
      <c r="Q131" s="29">
        <v>368</v>
      </c>
      <c r="R131" s="6">
        <f t="shared" ref="R131:R194" si="29">ROUND(SUM(P131*Q131*1.39),0)</f>
        <v>34783</v>
      </c>
      <c r="S131" s="19">
        <f t="shared" si="26"/>
        <v>45378.8442</v>
      </c>
      <c r="T131" s="30">
        <v>7595764</v>
      </c>
      <c r="U131" s="19">
        <f t="shared" ref="U131:U194" si="30">ROUND(T131/1000,4)</f>
        <v>7595.7640000000001</v>
      </c>
      <c r="V131" s="19">
        <f t="shared" ref="V131:V194" si="31">IF(S131-U131&lt;0,0,S131-U131)</f>
        <v>37783.080199999997</v>
      </c>
      <c r="W131" s="6">
        <f t="shared" si="20"/>
        <v>755662</v>
      </c>
      <c r="X131" s="6">
        <f t="shared" si="21"/>
        <v>1230114</v>
      </c>
      <c r="Y131" s="4">
        <v>0</v>
      </c>
      <c r="Z131" s="18">
        <v>0</v>
      </c>
      <c r="AA131" s="6">
        <f t="shared" si="22"/>
        <v>1230114</v>
      </c>
      <c r="AB131" s="4"/>
      <c r="AC131" s="23">
        <v>0</v>
      </c>
      <c r="AD131" s="23">
        <v>0</v>
      </c>
      <c r="AE131" s="1">
        <f t="shared" si="27"/>
        <v>1230114</v>
      </c>
      <c r="AF131" s="12" t="str">
        <f t="shared" si="23"/>
        <v xml:space="preserve"> </v>
      </c>
      <c r="AG131" s="12" t="str">
        <f t="shared" si="24"/>
        <v xml:space="preserve"> </v>
      </c>
    </row>
    <row r="132" spans="1:33" ht="14.1" customHeight="1">
      <c r="A132" s="25" t="s">
        <v>183</v>
      </c>
      <c r="B132" s="25" t="s">
        <v>431</v>
      </c>
      <c r="C132" s="25" t="s">
        <v>43</v>
      </c>
      <c r="D132" s="25" t="s">
        <v>441</v>
      </c>
      <c r="E132" s="7">
        <v>721.21</v>
      </c>
      <c r="F132" s="5">
        <f t="shared" si="25"/>
        <v>1116433.08</v>
      </c>
      <c r="G132" s="26">
        <v>275120.05</v>
      </c>
      <c r="H132" s="27">
        <v>43927</v>
      </c>
      <c r="I132" s="5">
        <f t="shared" si="28"/>
        <v>32945.25</v>
      </c>
      <c r="J132" s="28">
        <v>38245</v>
      </c>
      <c r="K132" s="28">
        <v>40136</v>
      </c>
      <c r="L132" s="28">
        <v>164326</v>
      </c>
      <c r="M132" s="28">
        <v>4398</v>
      </c>
      <c r="N132" s="5">
        <f t="shared" ref="N132:N195" si="32">SUM(G132+I132+J132+K132+L132+M132)</f>
        <v>555170.30000000005</v>
      </c>
      <c r="O132" s="6">
        <f t="shared" ref="O132:O195" si="33">IF(F132&gt;N132,ROUND(SUM(F132-N132),0),0)</f>
        <v>561263</v>
      </c>
      <c r="P132" s="29">
        <v>33</v>
      </c>
      <c r="Q132" s="29">
        <v>201</v>
      </c>
      <c r="R132" s="6">
        <f t="shared" si="29"/>
        <v>9220</v>
      </c>
      <c r="S132" s="19">
        <f t="shared" si="26"/>
        <v>52056.9378</v>
      </c>
      <c r="T132" s="30">
        <v>17379662</v>
      </c>
      <c r="U132" s="19">
        <f t="shared" si="30"/>
        <v>17379.662</v>
      </c>
      <c r="V132" s="19">
        <f t="shared" si="31"/>
        <v>34677.275800000003</v>
      </c>
      <c r="W132" s="6">
        <f t="shared" ref="W132:W195" si="34">IF(V132&gt;0,ROUND(SUM(V132*$W$2),0),0)</f>
        <v>693546</v>
      </c>
      <c r="X132" s="6">
        <f t="shared" ref="X132:X195" si="35">SUM(O132+R132+W132)</f>
        <v>1264029</v>
      </c>
      <c r="Y132" s="4">
        <v>0</v>
      </c>
      <c r="Z132" s="18">
        <v>0</v>
      </c>
      <c r="AA132" s="6">
        <f t="shared" ref="AA132:AA195" si="36">ROUND(X132+Z132,0)</f>
        <v>1264029</v>
      </c>
      <c r="AB132" s="4"/>
      <c r="AC132" s="23">
        <v>0</v>
      </c>
      <c r="AD132" s="23">
        <v>0</v>
      </c>
      <c r="AE132" s="1">
        <f t="shared" si="27"/>
        <v>1264029</v>
      </c>
      <c r="AF132" s="12" t="str">
        <f t="shared" ref="AF132:AF195" si="37">IF(O132&gt;0," ",1)</f>
        <v xml:space="preserve"> </v>
      </c>
      <c r="AG132" s="12" t="str">
        <f t="shared" ref="AG132:AG195" si="38">IF(W132&gt;0," ",1)</f>
        <v xml:space="preserve"> </v>
      </c>
    </row>
    <row r="133" spans="1:33" ht="14.1" customHeight="1">
      <c r="A133" s="25" t="s">
        <v>183</v>
      </c>
      <c r="B133" s="25" t="s">
        <v>431</v>
      </c>
      <c r="C133" s="25" t="s">
        <v>27</v>
      </c>
      <c r="D133" s="25" t="s">
        <v>442</v>
      </c>
      <c r="E133" s="7">
        <v>554.54999999999995</v>
      </c>
      <c r="F133" s="5">
        <f t="shared" ref="F133:F196" si="39">SUM(E133*$F$3)</f>
        <v>858443.39999999991</v>
      </c>
      <c r="G133" s="26">
        <v>73596.539999999994</v>
      </c>
      <c r="H133" s="27">
        <v>37955</v>
      </c>
      <c r="I133" s="5">
        <f t="shared" si="28"/>
        <v>28466.25</v>
      </c>
      <c r="J133" s="28">
        <v>33044</v>
      </c>
      <c r="K133" s="28">
        <v>34923</v>
      </c>
      <c r="L133" s="28">
        <v>116597</v>
      </c>
      <c r="M133" s="28">
        <v>61908</v>
      </c>
      <c r="N133" s="5">
        <f t="shared" si="32"/>
        <v>348534.79</v>
      </c>
      <c r="O133" s="6">
        <f t="shared" si="33"/>
        <v>509909</v>
      </c>
      <c r="P133" s="29">
        <v>92</v>
      </c>
      <c r="Q133" s="29">
        <v>92</v>
      </c>
      <c r="R133" s="6">
        <f t="shared" si="29"/>
        <v>11765</v>
      </c>
      <c r="S133" s="19">
        <f t="shared" ref="S133:S196" si="40">ROUND(SUM(E133*$S$3),4)</f>
        <v>40027.419000000002</v>
      </c>
      <c r="T133" s="30">
        <v>4620307</v>
      </c>
      <c r="U133" s="19">
        <f t="shared" si="30"/>
        <v>4620.3069999999998</v>
      </c>
      <c r="V133" s="19">
        <f t="shared" si="31"/>
        <v>35407.112000000001</v>
      </c>
      <c r="W133" s="6">
        <f t="shared" si="34"/>
        <v>708142</v>
      </c>
      <c r="X133" s="6">
        <f t="shared" si="35"/>
        <v>1229816</v>
      </c>
      <c r="Y133" s="4">
        <v>0</v>
      </c>
      <c r="Z133" s="18">
        <v>0</v>
      </c>
      <c r="AA133" s="6">
        <f t="shared" si="36"/>
        <v>1229816</v>
      </c>
      <c r="AB133" s="4"/>
      <c r="AC133" s="23">
        <v>0</v>
      </c>
      <c r="AD133" s="23">
        <v>0</v>
      </c>
      <c r="AE133" s="1">
        <f t="shared" ref="AE133:AE196" si="41">SUM(AA133-AB133+AC133-AD133)</f>
        <v>1229816</v>
      </c>
      <c r="AF133" s="12" t="str">
        <f t="shared" si="37"/>
        <v xml:space="preserve"> </v>
      </c>
      <c r="AG133" s="12" t="str">
        <f t="shared" si="38"/>
        <v xml:space="preserve"> </v>
      </c>
    </row>
    <row r="134" spans="1:33" ht="14.1" customHeight="1">
      <c r="A134" s="25" t="s">
        <v>183</v>
      </c>
      <c r="B134" s="25" t="s">
        <v>431</v>
      </c>
      <c r="C134" s="25" t="s">
        <v>141</v>
      </c>
      <c r="D134" s="25" t="s">
        <v>443</v>
      </c>
      <c r="E134" s="7">
        <v>632.33000000000004</v>
      </c>
      <c r="F134" s="5">
        <f t="shared" si="39"/>
        <v>978846.84000000008</v>
      </c>
      <c r="G134" s="26">
        <v>303078.96999999997</v>
      </c>
      <c r="H134" s="27">
        <v>37722</v>
      </c>
      <c r="I134" s="5">
        <f t="shared" si="28"/>
        <v>28291.5</v>
      </c>
      <c r="J134" s="28">
        <v>32842</v>
      </c>
      <c r="K134" s="28">
        <v>34954</v>
      </c>
      <c r="L134" s="28">
        <v>139112</v>
      </c>
      <c r="M134" s="28">
        <v>24272</v>
      </c>
      <c r="N134" s="5">
        <f t="shared" si="32"/>
        <v>562550.47</v>
      </c>
      <c r="O134" s="6">
        <f t="shared" si="33"/>
        <v>416296</v>
      </c>
      <c r="P134" s="29">
        <v>81</v>
      </c>
      <c r="Q134" s="29">
        <v>254</v>
      </c>
      <c r="R134" s="6">
        <f t="shared" si="29"/>
        <v>28598</v>
      </c>
      <c r="S134" s="19">
        <f t="shared" si="40"/>
        <v>45641.579400000002</v>
      </c>
      <c r="T134" s="30">
        <v>19465573</v>
      </c>
      <c r="U134" s="19">
        <f t="shared" si="30"/>
        <v>19465.573</v>
      </c>
      <c r="V134" s="19">
        <f t="shared" si="31"/>
        <v>26176.006400000002</v>
      </c>
      <c r="W134" s="6">
        <f t="shared" si="34"/>
        <v>523520</v>
      </c>
      <c r="X134" s="6">
        <f t="shared" si="35"/>
        <v>968414</v>
      </c>
      <c r="Y134" s="4">
        <v>0</v>
      </c>
      <c r="Z134" s="18">
        <v>0</v>
      </c>
      <c r="AA134" s="6">
        <f t="shared" si="36"/>
        <v>968414</v>
      </c>
      <c r="AB134" s="4"/>
      <c r="AC134" s="23">
        <v>0</v>
      </c>
      <c r="AD134" s="23">
        <v>0</v>
      </c>
      <c r="AE134" s="1">
        <f t="shared" si="41"/>
        <v>968414</v>
      </c>
      <c r="AF134" s="12" t="str">
        <f t="shared" si="37"/>
        <v xml:space="preserve"> </v>
      </c>
      <c r="AG134" s="12" t="str">
        <f t="shared" si="38"/>
        <v xml:space="preserve"> </v>
      </c>
    </row>
    <row r="135" spans="1:33" ht="14.1" customHeight="1">
      <c r="A135" s="25" t="s">
        <v>183</v>
      </c>
      <c r="B135" s="25" t="s">
        <v>431</v>
      </c>
      <c r="C135" s="25" t="s">
        <v>200</v>
      </c>
      <c r="D135" s="25" t="s">
        <v>444</v>
      </c>
      <c r="E135" s="7">
        <v>1780.27</v>
      </c>
      <c r="F135" s="5">
        <f t="shared" si="39"/>
        <v>2755857.96</v>
      </c>
      <c r="G135" s="26">
        <v>372368.45</v>
      </c>
      <c r="H135" s="27">
        <v>129789</v>
      </c>
      <c r="I135" s="5">
        <f t="shared" si="28"/>
        <v>97341.75</v>
      </c>
      <c r="J135" s="28">
        <v>112847</v>
      </c>
      <c r="K135" s="28">
        <v>119534</v>
      </c>
      <c r="L135" s="28">
        <v>398654</v>
      </c>
      <c r="M135" s="28">
        <v>110841</v>
      </c>
      <c r="N135" s="5">
        <f t="shared" si="32"/>
        <v>1211586.2</v>
      </c>
      <c r="O135" s="6">
        <f t="shared" si="33"/>
        <v>1544272</v>
      </c>
      <c r="P135" s="29">
        <v>57</v>
      </c>
      <c r="Q135" s="29">
        <v>809</v>
      </c>
      <c r="R135" s="6">
        <f t="shared" si="29"/>
        <v>64097</v>
      </c>
      <c r="S135" s="19">
        <f t="shared" si="40"/>
        <v>128499.88860000001</v>
      </c>
      <c r="T135" s="30">
        <v>23056870</v>
      </c>
      <c r="U135" s="19">
        <f t="shared" si="30"/>
        <v>23056.87</v>
      </c>
      <c r="V135" s="19">
        <f t="shared" si="31"/>
        <v>105443.01860000001</v>
      </c>
      <c r="W135" s="6">
        <f t="shared" si="34"/>
        <v>2108860</v>
      </c>
      <c r="X135" s="6">
        <f t="shared" si="35"/>
        <v>3717229</v>
      </c>
      <c r="Y135" s="4">
        <v>0</v>
      </c>
      <c r="Z135" s="18">
        <v>0</v>
      </c>
      <c r="AA135" s="6">
        <f t="shared" si="36"/>
        <v>3717229</v>
      </c>
      <c r="AB135" s="4"/>
      <c r="AC135" s="23">
        <v>0</v>
      </c>
      <c r="AD135" s="23">
        <v>0</v>
      </c>
      <c r="AE135" s="1">
        <f t="shared" si="41"/>
        <v>3717229</v>
      </c>
      <c r="AF135" s="12" t="str">
        <f t="shared" si="37"/>
        <v xml:space="preserve"> </v>
      </c>
      <c r="AG135" s="12" t="str">
        <f t="shared" si="38"/>
        <v xml:space="preserve"> </v>
      </c>
    </row>
    <row r="136" spans="1:33" ht="14.1" customHeight="1">
      <c r="A136" s="25" t="s">
        <v>183</v>
      </c>
      <c r="B136" s="25" t="s">
        <v>431</v>
      </c>
      <c r="C136" s="25" t="s">
        <v>28</v>
      </c>
      <c r="D136" s="25" t="s">
        <v>445</v>
      </c>
      <c r="E136" s="7">
        <v>6219.75</v>
      </c>
      <c r="F136" s="5">
        <f t="shared" si="39"/>
        <v>9628173</v>
      </c>
      <c r="G136" s="26">
        <v>2126892.66</v>
      </c>
      <c r="H136" s="27">
        <v>457955</v>
      </c>
      <c r="I136" s="5">
        <f t="shared" si="28"/>
        <v>343466.25</v>
      </c>
      <c r="J136" s="28">
        <v>398710</v>
      </c>
      <c r="K136" s="28">
        <v>423230</v>
      </c>
      <c r="L136" s="28">
        <v>1490879</v>
      </c>
      <c r="M136" s="28">
        <v>0</v>
      </c>
      <c r="N136" s="5">
        <f t="shared" si="32"/>
        <v>4783177.91</v>
      </c>
      <c r="O136" s="6">
        <f t="shared" si="33"/>
        <v>4844995</v>
      </c>
      <c r="P136" s="29">
        <v>33</v>
      </c>
      <c r="Q136" s="29">
        <v>2209</v>
      </c>
      <c r="R136" s="6">
        <f t="shared" si="29"/>
        <v>101327</v>
      </c>
      <c r="S136" s="19">
        <f t="shared" si="40"/>
        <v>448941.55499999999</v>
      </c>
      <c r="T136" s="30">
        <v>134784072</v>
      </c>
      <c r="U136" s="19">
        <f t="shared" si="30"/>
        <v>134784.07199999999</v>
      </c>
      <c r="V136" s="19">
        <f t="shared" si="31"/>
        <v>314157.48300000001</v>
      </c>
      <c r="W136" s="6">
        <f t="shared" si="34"/>
        <v>6283150</v>
      </c>
      <c r="X136" s="6">
        <f t="shared" si="35"/>
        <v>11229472</v>
      </c>
      <c r="Y136" s="4">
        <v>0</v>
      </c>
      <c r="Z136" s="18">
        <v>0</v>
      </c>
      <c r="AA136" s="6">
        <f t="shared" si="36"/>
        <v>11229472</v>
      </c>
      <c r="AB136" s="4"/>
      <c r="AC136" s="23">
        <v>0</v>
      </c>
      <c r="AD136" s="23">
        <v>0</v>
      </c>
      <c r="AE136" s="1">
        <f t="shared" si="41"/>
        <v>11229472</v>
      </c>
      <c r="AF136" s="12" t="str">
        <f t="shared" si="37"/>
        <v xml:space="preserve"> </v>
      </c>
      <c r="AG136" s="12" t="str">
        <f t="shared" si="38"/>
        <v xml:space="preserve"> </v>
      </c>
    </row>
    <row r="137" spans="1:33" ht="14.1" customHeight="1">
      <c r="A137" s="25" t="s">
        <v>183</v>
      </c>
      <c r="B137" s="25" t="s">
        <v>431</v>
      </c>
      <c r="C137" s="25" t="s">
        <v>126</v>
      </c>
      <c r="D137" s="25" t="s">
        <v>446</v>
      </c>
      <c r="E137" s="7">
        <v>1084.78</v>
      </c>
      <c r="F137" s="5">
        <f t="shared" si="39"/>
        <v>1679239.44</v>
      </c>
      <c r="G137" s="26">
        <v>217943.32</v>
      </c>
      <c r="H137" s="27">
        <v>73297</v>
      </c>
      <c r="I137" s="5">
        <f t="shared" si="28"/>
        <v>54972.75</v>
      </c>
      <c r="J137" s="28">
        <v>63815</v>
      </c>
      <c r="K137" s="28">
        <v>67355</v>
      </c>
      <c r="L137" s="28">
        <v>232416</v>
      </c>
      <c r="M137" s="28">
        <v>13816</v>
      </c>
      <c r="N137" s="5">
        <f t="shared" si="32"/>
        <v>650318.07000000007</v>
      </c>
      <c r="O137" s="6">
        <f t="shared" si="33"/>
        <v>1028921</v>
      </c>
      <c r="P137" s="29">
        <v>53</v>
      </c>
      <c r="Q137" s="29">
        <v>548</v>
      </c>
      <c r="R137" s="6">
        <f t="shared" si="29"/>
        <v>40371</v>
      </c>
      <c r="S137" s="19">
        <f t="shared" si="40"/>
        <v>78299.420400000003</v>
      </c>
      <c r="T137" s="30">
        <v>13935356</v>
      </c>
      <c r="U137" s="19">
        <f t="shared" si="30"/>
        <v>13935.356</v>
      </c>
      <c r="V137" s="19">
        <f t="shared" si="31"/>
        <v>64364.064400000003</v>
      </c>
      <c r="W137" s="6">
        <f t="shared" si="34"/>
        <v>1287281</v>
      </c>
      <c r="X137" s="6">
        <f t="shared" si="35"/>
        <v>2356573</v>
      </c>
      <c r="Y137" s="4">
        <v>0</v>
      </c>
      <c r="Z137" s="18">
        <v>0</v>
      </c>
      <c r="AA137" s="6">
        <f t="shared" si="36"/>
        <v>2356573</v>
      </c>
      <c r="AB137" s="4"/>
      <c r="AC137" s="23">
        <v>0</v>
      </c>
      <c r="AD137" s="23">
        <v>0</v>
      </c>
      <c r="AE137" s="1">
        <f t="shared" si="41"/>
        <v>2356573</v>
      </c>
      <c r="AF137" s="12" t="str">
        <f t="shared" si="37"/>
        <v xml:space="preserve"> </v>
      </c>
      <c r="AG137" s="12" t="str">
        <f t="shared" si="38"/>
        <v xml:space="preserve"> </v>
      </c>
    </row>
    <row r="138" spans="1:33" ht="14.1" customHeight="1">
      <c r="A138" s="25" t="s">
        <v>189</v>
      </c>
      <c r="B138" s="25" t="s">
        <v>447</v>
      </c>
      <c r="C138" s="25" t="s">
        <v>236</v>
      </c>
      <c r="D138" s="25" t="s">
        <v>448</v>
      </c>
      <c r="E138" s="7">
        <v>735.24</v>
      </c>
      <c r="F138" s="5">
        <f t="shared" si="39"/>
        <v>1138151.52</v>
      </c>
      <c r="G138" s="26">
        <v>349305.15</v>
      </c>
      <c r="H138" s="27">
        <v>58720</v>
      </c>
      <c r="I138" s="5">
        <f t="shared" si="28"/>
        <v>44040</v>
      </c>
      <c r="J138" s="28">
        <v>35376</v>
      </c>
      <c r="K138" s="28">
        <v>207075</v>
      </c>
      <c r="L138" s="28">
        <v>196109</v>
      </c>
      <c r="M138" s="28">
        <v>99975</v>
      </c>
      <c r="N138" s="5">
        <f t="shared" si="32"/>
        <v>931880.15</v>
      </c>
      <c r="O138" s="6">
        <f t="shared" si="33"/>
        <v>206271</v>
      </c>
      <c r="P138" s="29">
        <v>119</v>
      </c>
      <c r="Q138" s="29">
        <v>205</v>
      </c>
      <c r="R138" s="6">
        <f t="shared" si="29"/>
        <v>33909</v>
      </c>
      <c r="S138" s="19">
        <f t="shared" si="40"/>
        <v>53069.623200000002</v>
      </c>
      <c r="T138" s="30">
        <v>21695972</v>
      </c>
      <c r="U138" s="19">
        <f t="shared" si="30"/>
        <v>21695.972000000002</v>
      </c>
      <c r="V138" s="19">
        <f t="shared" si="31"/>
        <v>31373.6512</v>
      </c>
      <c r="W138" s="6">
        <f t="shared" si="34"/>
        <v>627473</v>
      </c>
      <c r="X138" s="6">
        <f t="shared" si="35"/>
        <v>867653</v>
      </c>
      <c r="Y138" s="4">
        <v>0</v>
      </c>
      <c r="Z138" s="18">
        <v>0</v>
      </c>
      <c r="AA138" s="6">
        <f t="shared" si="36"/>
        <v>867653</v>
      </c>
      <c r="AB138" s="4"/>
      <c r="AC138" s="23">
        <v>0</v>
      </c>
      <c r="AD138" s="23">
        <v>0</v>
      </c>
      <c r="AE138" s="1">
        <f t="shared" si="41"/>
        <v>867653</v>
      </c>
      <c r="AF138" s="12" t="str">
        <f t="shared" si="37"/>
        <v xml:space="preserve"> </v>
      </c>
      <c r="AG138" s="12" t="str">
        <f t="shared" si="38"/>
        <v xml:space="preserve"> </v>
      </c>
    </row>
    <row r="139" spans="1:33" ht="14.1" customHeight="1">
      <c r="A139" s="25" t="s">
        <v>189</v>
      </c>
      <c r="B139" s="25" t="s">
        <v>447</v>
      </c>
      <c r="C139" s="25" t="s">
        <v>60</v>
      </c>
      <c r="D139" s="25" t="s">
        <v>449</v>
      </c>
      <c r="E139" s="7">
        <v>933.73</v>
      </c>
      <c r="F139" s="5">
        <f t="shared" si="39"/>
        <v>1445414.04</v>
      </c>
      <c r="G139" s="26">
        <v>557732.87</v>
      </c>
      <c r="H139" s="27">
        <v>76873</v>
      </c>
      <c r="I139" s="5">
        <f t="shared" si="28"/>
        <v>57654.75</v>
      </c>
      <c r="J139" s="28">
        <v>46313</v>
      </c>
      <c r="K139" s="28">
        <v>271509</v>
      </c>
      <c r="L139" s="28">
        <v>243002</v>
      </c>
      <c r="M139" s="28">
        <v>84719</v>
      </c>
      <c r="N139" s="5">
        <f t="shared" si="32"/>
        <v>1260930.6200000001</v>
      </c>
      <c r="O139" s="6">
        <f t="shared" si="33"/>
        <v>184483</v>
      </c>
      <c r="P139" s="29">
        <v>121</v>
      </c>
      <c r="Q139" s="29">
        <v>313</v>
      </c>
      <c r="R139" s="6">
        <f t="shared" si="29"/>
        <v>52643</v>
      </c>
      <c r="S139" s="19">
        <f t="shared" si="40"/>
        <v>67396.631399999998</v>
      </c>
      <c r="T139" s="30">
        <v>33850961</v>
      </c>
      <c r="U139" s="19">
        <f t="shared" si="30"/>
        <v>33850.961000000003</v>
      </c>
      <c r="V139" s="19">
        <f t="shared" si="31"/>
        <v>33545.670399999995</v>
      </c>
      <c r="W139" s="6">
        <f t="shared" si="34"/>
        <v>670913</v>
      </c>
      <c r="X139" s="6">
        <f t="shared" si="35"/>
        <v>908039</v>
      </c>
      <c r="Y139" s="4">
        <v>0</v>
      </c>
      <c r="Z139" s="18">
        <v>0</v>
      </c>
      <c r="AA139" s="6">
        <f t="shared" si="36"/>
        <v>908039</v>
      </c>
      <c r="AB139" s="4"/>
      <c r="AC139" s="23">
        <v>0</v>
      </c>
      <c r="AD139" s="23">
        <v>0</v>
      </c>
      <c r="AE139" s="1">
        <f t="shared" si="41"/>
        <v>908039</v>
      </c>
      <c r="AF139" s="12" t="str">
        <f t="shared" si="37"/>
        <v xml:space="preserve"> </v>
      </c>
      <c r="AG139" s="12" t="str">
        <f t="shared" si="38"/>
        <v xml:space="preserve"> </v>
      </c>
    </row>
    <row r="140" spans="1:33" ht="14.1" customHeight="1">
      <c r="A140" s="25" t="s">
        <v>189</v>
      </c>
      <c r="B140" s="25" t="s">
        <v>447</v>
      </c>
      <c r="C140" s="25" t="s">
        <v>92</v>
      </c>
      <c r="D140" s="25" t="s">
        <v>450</v>
      </c>
      <c r="E140" s="7">
        <v>2765.28</v>
      </c>
      <c r="F140" s="5">
        <f t="shared" si="39"/>
        <v>4280653.4400000004</v>
      </c>
      <c r="G140" s="26">
        <v>1434522.84</v>
      </c>
      <c r="H140" s="27">
        <v>279153</v>
      </c>
      <c r="I140" s="5">
        <f t="shared" si="28"/>
        <v>209364.75</v>
      </c>
      <c r="J140" s="28">
        <v>168198</v>
      </c>
      <c r="K140" s="28">
        <v>981132</v>
      </c>
      <c r="L140" s="28">
        <v>758316</v>
      </c>
      <c r="M140" s="28">
        <v>63851</v>
      </c>
      <c r="N140" s="5">
        <f t="shared" si="32"/>
        <v>3615384.59</v>
      </c>
      <c r="O140" s="6">
        <f t="shared" si="33"/>
        <v>665269</v>
      </c>
      <c r="P140" s="29">
        <v>53</v>
      </c>
      <c r="Q140" s="29">
        <v>1060</v>
      </c>
      <c r="R140" s="6">
        <f t="shared" si="29"/>
        <v>78090</v>
      </c>
      <c r="S140" s="19">
        <f t="shared" si="40"/>
        <v>199597.91039999999</v>
      </c>
      <c r="T140" s="30">
        <v>90605735</v>
      </c>
      <c r="U140" s="19">
        <f t="shared" si="30"/>
        <v>90605.735000000001</v>
      </c>
      <c r="V140" s="19">
        <f t="shared" si="31"/>
        <v>108992.17539999999</v>
      </c>
      <c r="W140" s="6">
        <f t="shared" si="34"/>
        <v>2179844</v>
      </c>
      <c r="X140" s="6">
        <f t="shared" si="35"/>
        <v>2923203</v>
      </c>
      <c r="Y140" s="4">
        <v>0</v>
      </c>
      <c r="Z140" s="18">
        <v>0</v>
      </c>
      <c r="AA140" s="6">
        <f t="shared" si="36"/>
        <v>2923203</v>
      </c>
      <c r="AB140" s="4"/>
      <c r="AC140" s="23">
        <v>0</v>
      </c>
      <c r="AD140" s="23">
        <v>0</v>
      </c>
      <c r="AE140" s="1">
        <f t="shared" si="41"/>
        <v>2923203</v>
      </c>
      <c r="AF140" s="12" t="str">
        <f t="shared" si="37"/>
        <v xml:space="preserve"> </v>
      </c>
      <c r="AG140" s="12" t="str">
        <f t="shared" si="38"/>
        <v xml:space="preserve"> </v>
      </c>
    </row>
    <row r="141" spans="1:33" ht="14.1" customHeight="1">
      <c r="A141" s="25" t="s">
        <v>189</v>
      </c>
      <c r="B141" s="25" t="s">
        <v>447</v>
      </c>
      <c r="C141" s="25" t="s">
        <v>158</v>
      </c>
      <c r="D141" s="25" t="s">
        <v>451</v>
      </c>
      <c r="E141" s="7">
        <v>3308.92</v>
      </c>
      <c r="F141" s="5">
        <f t="shared" si="39"/>
        <v>5122208.16</v>
      </c>
      <c r="G141" s="26">
        <v>918459.49</v>
      </c>
      <c r="H141" s="27">
        <v>314531</v>
      </c>
      <c r="I141" s="5">
        <f t="shared" si="28"/>
        <v>235898.25</v>
      </c>
      <c r="J141" s="28">
        <v>189523</v>
      </c>
      <c r="K141" s="28">
        <v>1102983</v>
      </c>
      <c r="L141" s="28">
        <v>782982</v>
      </c>
      <c r="M141" s="28">
        <v>50585</v>
      </c>
      <c r="N141" s="5">
        <f t="shared" si="32"/>
        <v>3280430.74</v>
      </c>
      <c r="O141" s="6">
        <f t="shared" si="33"/>
        <v>1841777</v>
      </c>
      <c r="P141" s="29">
        <v>64</v>
      </c>
      <c r="Q141" s="29">
        <v>595</v>
      </c>
      <c r="R141" s="6">
        <f t="shared" si="29"/>
        <v>52931</v>
      </c>
      <c r="S141" s="19">
        <f t="shared" si="40"/>
        <v>238837.8456</v>
      </c>
      <c r="T141" s="30">
        <v>57768678</v>
      </c>
      <c r="U141" s="19">
        <f t="shared" si="30"/>
        <v>57768.678</v>
      </c>
      <c r="V141" s="19">
        <f t="shared" si="31"/>
        <v>181069.16759999999</v>
      </c>
      <c r="W141" s="6">
        <f t="shared" si="34"/>
        <v>3621383</v>
      </c>
      <c r="X141" s="6">
        <f t="shared" si="35"/>
        <v>5516091</v>
      </c>
      <c r="Y141" s="4">
        <v>0</v>
      </c>
      <c r="Z141" s="18">
        <v>0</v>
      </c>
      <c r="AA141" s="6">
        <f t="shared" si="36"/>
        <v>5516091</v>
      </c>
      <c r="AB141" s="4"/>
      <c r="AC141" s="23">
        <v>0</v>
      </c>
      <c r="AD141" s="23">
        <v>0</v>
      </c>
      <c r="AE141" s="1">
        <f t="shared" si="41"/>
        <v>5516091</v>
      </c>
      <c r="AF141" s="12" t="str">
        <f t="shared" si="37"/>
        <v xml:space="preserve"> </v>
      </c>
      <c r="AG141" s="12" t="str">
        <f t="shared" si="38"/>
        <v xml:space="preserve"> </v>
      </c>
    </row>
    <row r="142" spans="1:33" ht="14.1" customHeight="1">
      <c r="A142" s="25" t="s">
        <v>12</v>
      </c>
      <c r="B142" s="25" t="s">
        <v>452</v>
      </c>
      <c r="C142" s="25" t="s">
        <v>157</v>
      </c>
      <c r="D142" s="25" t="s">
        <v>453</v>
      </c>
      <c r="E142" s="7">
        <v>229.26</v>
      </c>
      <c r="F142" s="5">
        <f t="shared" si="39"/>
        <v>354894.48</v>
      </c>
      <c r="G142" s="26">
        <v>561001.68000000005</v>
      </c>
      <c r="H142" s="27">
        <v>20830</v>
      </c>
      <c r="I142" s="5">
        <f t="shared" si="28"/>
        <v>15622.5</v>
      </c>
      <c r="J142" s="28">
        <v>12177</v>
      </c>
      <c r="K142" s="28">
        <v>0</v>
      </c>
      <c r="L142" s="28">
        <v>0</v>
      </c>
      <c r="M142" s="28">
        <v>19306</v>
      </c>
      <c r="N142" s="5">
        <f t="shared" si="32"/>
        <v>608107.18000000005</v>
      </c>
      <c r="O142" s="6">
        <f t="shared" si="33"/>
        <v>0</v>
      </c>
      <c r="P142" s="29">
        <v>66</v>
      </c>
      <c r="Q142" s="29">
        <v>128</v>
      </c>
      <c r="R142" s="6">
        <f t="shared" si="29"/>
        <v>11743</v>
      </c>
      <c r="S142" s="19">
        <f t="shared" si="40"/>
        <v>16547.986799999999</v>
      </c>
      <c r="T142" s="30">
        <v>33453555</v>
      </c>
      <c r="U142" s="19">
        <f t="shared" si="30"/>
        <v>33453.555</v>
      </c>
      <c r="V142" s="19">
        <f t="shared" si="31"/>
        <v>0</v>
      </c>
      <c r="W142" s="6">
        <f t="shared" si="34"/>
        <v>0</v>
      </c>
      <c r="X142" s="6">
        <f t="shared" si="35"/>
        <v>11743</v>
      </c>
      <c r="Y142" s="4">
        <v>0</v>
      </c>
      <c r="Z142" s="18">
        <v>0</v>
      </c>
      <c r="AA142" s="6">
        <f t="shared" si="36"/>
        <v>11743</v>
      </c>
      <c r="AB142" s="4"/>
      <c r="AC142" s="23">
        <v>0</v>
      </c>
      <c r="AD142" s="23">
        <v>0</v>
      </c>
      <c r="AE142" s="1">
        <f t="shared" si="41"/>
        <v>11743</v>
      </c>
      <c r="AF142" s="12">
        <f t="shared" si="37"/>
        <v>1</v>
      </c>
      <c r="AG142" s="12">
        <f t="shared" si="38"/>
        <v>1</v>
      </c>
    </row>
    <row r="143" spans="1:33" ht="14.1" customHeight="1">
      <c r="A143" s="25" t="s">
        <v>12</v>
      </c>
      <c r="B143" s="25" t="s">
        <v>452</v>
      </c>
      <c r="C143" s="25" t="s">
        <v>224</v>
      </c>
      <c r="D143" s="25" t="s">
        <v>454</v>
      </c>
      <c r="E143" s="7">
        <v>264.01</v>
      </c>
      <c r="F143" s="5">
        <f t="shared" si="39"/>
        <v>408687.48</v>
      </c>
      <c r="G143" s="26">
        <v>45036.11</v>
      </c>
      <c r="H143" s="27">
        <v>23918</v>
      </c>
      <c r="I143" s="5">
        <f t="shared" si="28"/>
        <v>17938.5</v>
      </c>
      <c r="J143" s="28">
        <v>13923</v>
      </c>
      <c r="K143" s="28">
        <v>0</v>
      </c>
      <c r="L143" s="28">
        <v>0</v>
      </c>
      <c r="M143" s="28">
        <v>13651</v>
      </c>
      <c r="N143" s="5">
        <f t="shared" si="32"/>
        <v>90548.61</v>
      </c>
      <c r="O143" s="6">
        <f t="shared" si="33"/>
        <v>318139</v>
      </c>
      <c r="P143" s="29">
        <v>64</v>
      </c>
      <c r="Q143" s="29">
        <v>131</v>
      </c>
      <c r="R143" s="6">
        <f t="shared" si="29"/>
        <v>11654</v>
      </c>
      <c r="S143" s="19">
        <f t="shared" si="40"/>
        <v>19056.2418</v>
      </c>
      <c r="T143" s="30">
        <v>2534390</v>
      </c>
      <c r="U143" s="19">
        <f t="shared" si="30"/>
        <v>2534.39</v>
      </c>
      <c r="V143" s="19">
        <f t="shared" si="31"/>
        <v>16521.8518</v>
      </c>
      <c r="W143" s="6">
        <f t="shared" si="34"/>
        <v>330437</v>
      </c>
      <c r="X143" s="6">
        <f t="shared" si="35"/>
        <v>660230</v>
      </c>
      <c r="Y143" s="4">
        <v>0</v>
      </c>
      <c r="Z143" s="18">
        <v>0</v>
      </c>
      <c r="AA143" s="6">
        <f t="shared" si="36"/>
        <v>660230</v>
      </c>
      <c r="AB143" s="4"/>
      <c r="AC143" s="23">
        <v>0</v>
      </c>
      <c r="AD143" s="23">
        <v>0</v>
      </c>
      <c r="AE143" s="1">
        <f t="shared" si="41"/>
        <v>660230</v>
      </c>
      <c r="AF143" s="12" t="str">
        <f t="shared" si="37"/>
        <v xml:space="preserve"> </v>
      </c>
      <c r="AG143" s="12" t="str">
        <f t="shared" si="38"/>
        <v xml:space="preserve"> </v>
      </c>
    </row>
    <row r="144" spans="1:33" ht="14.1" customHeight="1">
      <c r="A144" s="25" t="s">
        <v>12</v>
      </c>
      <c r="B144" s="25" t="s">
        <v>452</v>
      </c>
      <c r="C144" s="25" t="s">
        <v>192</v>
      </c>
      <c r="D144" s="25" t="s">
        <v>455</v>
      </c>
      <c r="E144" s="7">
        <v>231.21</v>
      </c>
      <c r="F144" s="5">
        <f t="shared" si="39"/>
        <v>357913.08</v>
      </c>
      <c r="G144" s="26">
        <v>9500.0499999999993</v>
      </c>
      <c r="H144" s="27">
        <v>19986</v>
      </c>
      <c r="I144" s="5">
        <f t="shared" si="28"/>
        <v>14989.5</v>
      </c>
      <c r="J144" s="28">
        <v>11659</v>
      </c>
      <c r="K144" s="28">
        <v>0</v>
      </c>
      <c r="L144" s="28">
        <v>0</v>
      </c>
      <c r="M144" s="28">
        <v>6468</v>
      </c>
      <c r="N144" s="5">
        <f t="shared" si="32"/>
        <v>42616.55</v>
      </c>
      <c r="O144" s="6">
        <f t="shared" si="33"/>
        <v>315297</v>
      </c>
      <c r="P144" s="29">
        <v>84</v>
      </c>
      <c r="Q144" s="29">
        <v>61</v>
      </c>
      <c r="R144" s="6">
        <f t="shared" si="29"/>
        <v>7122</v>
      </c>
      <c r="S144" s="19">
        <f t="shared" si="40"/>
        <v>16688.737799999999</v>
      </c>
      <c r="T144" s="30">
        <v>552650</v>
      </c>
      <c r="U144" s="19">
        <f t="shared" si="30"/>
        <v>552.65</v>
      </c>
      <c r="V144" s="19">
        <f t="shared" si="31"/>
        <v>16136.087799999999</v>
      </c>
      <c r="W144" s="6">
        <f t="shared" si="34"/>
        <v>322722</v>
      </c>
      <c r="X144" s="6">
        <f t="shared" si="35"/>
        <v>645141</v>
      </c>
      <c r="Y144" s="4">
        <v>0</v>
      </c>
      <c r="Z144" s="18">
        <v>0</v>
      </c>
      <c r="AA144" s="6">
        <f t="shared" si="36"/>
        <v>645141</v>
      </c>
      <c r="AB144" s="4"/>
      <c r="AC144" s="23">
        <v>0</v>
      </c>
      <c r="AD144" s="23">
        <v>0</v>
      </c>
      <c r="AE144" s="1">
        <f t="shared" si="41"/>
        <v>645141</v>
      </c>
      <c r="AF144" s="12" t="str">
        <f t="shared" si="37"/>
        <v xml:space="preserve"> </v>
      </c>
      <c r="AG144" s="12" t="str">
        <f t="shared" si="38"/>
        <v xml:space="preserve"> </v>
      </c>
    </row>
    <row r="145" spans="1:33" ht="14.1" customHeight="1">
      <c r="A145" s="25" t="s">
        <v>12</v>
      </c>
      <c r="B145" s="25" t="s">
        <v>452</v>
      </c>
      <c r="C145" s="25" t="s">
        <v>162</v>
      </c>
      <c r="D145" s="25" t="s">
        <v>456</v>
      </c>
      <c r="E145" s="7">
        <v>515.21</v>
      </c>
      <c r="F145" s="5">
        <f t="shared" si="39"/>
        <v>797545.08000000007</v>
      </c>
      <c r="G145" s="26">
        <v>147464.32000000001</v>
      </c>
      <c r="H145" s="27">
        <v>54224</v>
      </c>
      <c r="I145" s="5">
        <f t="shared" si="28"/>
        <v>40668</v>
      </c>
      <c r="J145" s="28">
        <v>31714</v>
      </c>
      <c r="K145" s="28">
        <v>0</v>
      </c>
      <c r="L145" s="28">
        <v>0</v>
      </c>
      <c r="M145" s="28">
        <v>19825</v>
      </c>
      <c r="N145" s="5">
        <f t="shared" si="32"/>
        <v>239671.32</v>
      </c>
      <c r="O145" s="6">
        <f t="shared" si="33"/>
        <v>557874</v>
      </c>
      <c r="P145" s="29">
        <v>35</v>
      </c>
      <c r="Q145" s="29">
        <v>218</v>
      </c>
      <c r="R145" s="6">
        <f t="shared" si="29"/>
        <v>10606</v>
      </c>
      <c r="S145" s="19">
        <f t="shared" si="40"/>
        <v>37187.857799999998</v>
      </c>
      <c r="T145" s="30">
        <v>8793340</v>
      </c>
      <c r="U145" s="19">
        <f t="shared" si="30"/>
        <v>8793.34</v>
      </c>
      <c r="V145" s="19">
        <f t="shared" si="31"/>
        <v>28394.517799999998</v>
      </c>
      <c r="W145" s="6">
        <f t="shared" si="34"/>
        <v>567890</v>
      </c>
      <c r="X145" s="6">
        <f t="shared" si="35"/>
        <v>1136370</v>
      </c>
      <c r="Y145" s="4">
        <v>0</v>
      </c>
      <c r="Z145" s="18">
        <v>0</v>
      </c>
      <c r="AA145" s="6">
        <f t="shared" si="36"/>
        <v>1136370</v>
      </c>
      <c r="AB145" s="4"/>
      <c r="AC145" s="23">
        <v>0</v>
      </c>
      <c r="AD145" s="23">
        <v>0</v>
      </c>
      <c r="AE145" s="1">
        <f t="shared" si="41"/>
        <v>1136370</v>
      </c>
      <c r="AF145" s="12" t="str">
        <f t="shared" si="37"/>
        <v xml:space="preserve"> </v>
      </c>
      <c r="AG145" s="12" t="str">
        <f t="shared" si="38"/>
        <v xml:space="preserve"> </v>
      </c>
    </row>
    <row r="146" spans="1:33" ht="14.1" customHeight="1">
      <c r="A146" s="25" t="s">
        <v>12</v>
      </c>
      <c r="B146" s="25" t="s">
        <v>452</v>
      </c>
      <c r="C146" s="25" t="s">
        <v>55</v>
      </c>
      <c r="D146" s="25" t="s">
        <v>457</v>
      </c>
      <c r="E146" s="7">
        <v>2881.38</v>
      </c>
      <c r="F146" s="5">
        <f t="shared" si="39"/>
        <v>4460376.24</v>
      </c>
      <c r="G146" s="26">
        <v>701083.55</v>
      </c>
      <c r="H146" s="27">
        <v>283753</v>
      </c>
      <c r="I146" s="5">
        <f t="shared" si="28"/>
        <v>212814.75</v>
      </c>
      <c r="J146" s="28">
        <v>165709</v>
      </c>
      <c r="K146" s="28">
        <v>0</v>
      </c>
      <c r="L146" s="28">
        <v>555278</v>
      </c>
      <c r="M146" s="28">
        <v>125993</v>
      </c>
      <c r="N146" s="5">
        <f t="shared" si="32"/>
        <v>1760878.3</v>
      </c>
      <c r="O146" s="6">
        <f t="shared" si="33"/>
        <v>2699498</v>
      </c>
      <c r="P146" s="29">
        <v>62</v>
      </c>
      <c r="Q146" s="29">
        <v>1429</v>
      </c>
      <c r="R146" s="6">
        <f t="shared" si="29"/>
        <v>123151</v>
      </c>
      <c r="S146" s="19">
        <f t="shared" si="40"/>
        <v>207978.00839999999</v>
      </c>
      <c r="T146" s="30">
        <v>42349268</v>
      </c>
      <c r="U146" s="19">
        <f t="shared" si="30"/>
        <v>42349.267999999996</v>
      </c>
      <c r="V146" s="19">
        <f t="shared" si="31"/>
        <v>165628.74040000001</v>
      </c>
      <c r="W146" s="6">
        <f t="shared" si="34"/>
        <v>3312575</v>
      </c>
      <c r="X146" s="6">
        <f t="shared" si="35"/>
        <v>6135224</v>
      </c>
      <c r="Y146" s="4">
        <v>0</v>
      </c>
      <c r="Z146" s="18">
        <v>0</v>
      </c>
      <c r="AA146" s="6">
        <f t="shared" si="36"/>
        <v>6135224</v>
      </c>
      <c r="AB146" s="4"/>
      <c r="AC146" s="23">
        <v>0</v>
      </c>
      <c r="AD146" s="23">
        <v>0</v>
      </c>
      <c r="AE146" s="1">
        <f t="shared" si="41"/>
        <v>6135224</v>
      </c>
      <c r="AF146" s="12" t="str">
        <f t="shared" si="37"/>
        <v xml:space="preserve"> </v>
      </c>
      <c r="AG146" s="12" t="str">
        <f t="shared" si="38"/>
        <v xml:space="preserve"> </v>
      </c>
    </row>
    <row r="147" spans="1:33" ht="14.1" customHeight="1">
      <c r="A147" s="25" t="s">
        <v>12</v>
      </c>
      <c r="B147" s="25" t="s">
        <v>452</v>
      </c>
      <c r="C147" s="25" t="s">
        <v>198</v>
      </c>
      <c r="D147" s="25" t="s">
        <v>458</v>
      </c>
      <c r="E147" s="7">
        <v>3861.26</v>
      </c>
      <c r="F147" s="5">
        <f t="shared" si="39"/>
        <v>5977230.4800000004</v>
      </c>
      <c r="G147" s="26">
        <v>2726054.92</v>
      </c>
      <c r="H147" s="27">
        <v>379924</v>
      </c>
      <c r="I147" s="5">
        <f t="shared" si="28"/>
        <v>284943</v>
      </c>
      <c r="J147" s="28">
        <v>222395</v>
      </c>
      <c r="K147" s="28">
        <v>0</v>
      </c>
      <c r="L147" s="28">
        <v>612675</v>
      </c>
      <c r="M147" s="28">
        <v>139090</v>
      </c>
      <c r="N147" s="5">
        <f t="shared" si="32"/>
        <v>3985157.92</v>
      </c>
      <c r="O147" s="6">
        <f t="shared" si="33"/>
        <v>1992073</v>
      </c>
      <c r="P147" s="29">
        <v>33</v>
      </c>
      <c r="Q147" s="29">
        <v>2287</v>
      </c>
      <c r="R147" s="6">
        <f t="shared" si="29"/>
        <v>104905</v>
      </c>
      <c r="S147" s="19">
        <f t="shared" si="40"/>
        <v>278705.74680000002</v>
      </c>
      <c r="T147" s="30">
        <v>166222861</v>
      </c>
      <c r="U147" s="19">
        <f t="shared" si="30"/>
        <v>166222.861</v>
      </c>
      <c r="V147" s="19">
        <f t="shared" si="31"/>
        <v>112482.88580000002</v>
      </c>
      <c r="W147" s="6">
        <f t="shared" si="34"/>
        <v>2249658</v>
      </c>
      <c r="X147" s="6">
        <f t="shared" si="35"/>
        <v>4346636</v>
      </c>
      <c r="Y147" s="4">
        <v>0</v>
      </c>
      <c r="Z147" s="18">
        <v>0</v>
      </c>
      <c r="AA147" s="6">
        <f t="shared" si="36"/>
        <v>4346636</v>
      </c>
      <c r="AB147" s="4"/>
      <c r="AC147" s="23">
        <v>0</v>
      </c>
      <c r="AD147" s="23">
        <v>0</v>
      </c>
      <c r="AE147" s="1">
        <f t="shared" si="41"/>
        <v>4346636</v>
      </c>
      <c r="AF147" s="12" t="str">
        <f t="shared" si="37"/>
        <v xml:space="preserve"> </v>
      </c>
      <c r="AG147" s="12" t="str">
        <f t="shared" si="38"/>
        <v xml:space="preserve"> </v>
      </c>
    </row>
    <row r="148" spans="1:33" ht="14.1" customHeight="1">
      <c r="A148" s="25" t="s">
        <v>12</v>
      </c>
      <c r="B148" s="25" t="s">
        <v>452</v>
      </c>
      <c r="C148" s="25" t="s">
        <v>100</v>
      </c>
      <c r="D148" s="25" t="s">
        <v>459</v>
      </c>
      <c r="E148" s="7">
        <v>1577.6</v>
      </c>
      <c r="F148" s="5">
        <f t="shared" si="39"/>
        <v>2442124.7999999998</v>
      </c>
      <c r="G148" s="26">
        <v>204393.57</v>
      </c>
      <c r="H148" s="27">
        <v>154828</v>
      </c>
      <c r="I148" s="5">
        <f t="shared" si="28"/>
        <v>116121</v>
      </c>
      <c r="J148" s="28">
        <v>90595</v>
      </c>
      <c r="K148" s="28">
        <v>0</v>
      </c>
      <c r="L148" s="28">
        <v>209984</v>
      </c>
      <c r="M148" s="28">
        <v>75118</v>
      </c>
      <c r="N148" s="5">
        <f t="shared" si="32"/>
        <v>696211.57000000007</v>
      </c>
      <c r="O148" s="6">
        <f t="shared" si="33"/>
        <v>1745913</v>
      </c>
      <c r="P148" s="29">
        <v>59</v>
      </c>
      <c r="Q148" s="29">
        <v>785</v>
      </c>
      <c r="R148" s="6">
        <f t="shared" si="29"/>
        <v>64378</v>
      </c>
      <c r="S148" s="19">
        <f t="shared" si="40"/>
        <v>113871.16800000001</v>
      </c>
      <c r="T148" s="30">
        <v>12324058</v>
      </c>
      <c r="U148" s="19">
        <f t="shared" si="30"/>
        <v>12324.058000000001</v>
      </c>
      <c r="V148" s="19">
        <f t="shared" si="31"/>
        <v>101547.11</v>
      </c>
      <c r="W148" s="6">
        <f t="shared" si="34"/>
        <v>2030942</v>
      </c>
      <c r="X148" s="6">
        <f t="shared" si="35"/>
        <v>3841233</v>
      </c>
      <c r="Y148" s="4">
        <v>0</v>
      </c>
      <c r="Z148" s="18">
        <v>0</v>
      </c>
      <c r="AA148" s="6">
        <f t="shared" si="36"/>
        <v>3841233</v>
      </c>
      <c r="AB148" s="4"/>
      <c r="AC148" s="23">
        <v>0</v>
      </c>
      <c r="AD148" s="23">
        <v>0</v>
      </c>
      <c r="AE148" s="1">
        <f t="shared" si="41"/>
        <v>3841233</v>
      </c>
      <c r="AF148" s="12" t="str">
        <f t="shared" si="37"/>
        <v xml:space="preserve"> </v>
      </c>
      <c r="AG148" s="12" t="str">
        <f t="shared" si="38"/>
        <v xml:space="preserve"> </v>
      </c>
    </row>
    <row r="149" spans="1:33" ht="14.1" customHeight="1">
      <c r="A149" s="25" t="s">
        <v>12</v>
      </c>
      <c r="B149" s="25" t="s">
        <v>452</v>
      </c>
      <c r="C149" s="25" t="s">
        <v>220</v>
      </c>
      <c r="D149" s="25" t="s">
        <v>460</v>
      </c>
      <c r="E149" s="7">
        <v>1133.3599999999999</v>
      </c>
      <c r="F149" s="5">
        <f t="shared" si="39"/>
        <v>1754441.2799999998</v>
      </c>
      <c r="G149" s="26">
        <v>143135.42000000001</v>
      </c>
      <c r="H149" s="27">
        <v>117027</v>
      </c>
      <c r="I149" s="5">
        <f t="shared" si="28"/>
        <v>87770.25</v>
      </c>
      <c r="J149" s="28">
        <v>68282</v>
      </c>
      <c r="K149" s="28">
        <v>0</v>
      </c>
      <c r="L149" s="28">
        <v>212939</v>
      </c>
      <c r="M149" s="28">
        <v>41523</v>
      </c>
      <c r="N149" s="5">
        <f t="shared" si="32"/>
        <v>553649.67000000004</v>
      </c>
      <c r="O149" s="6">
        <f t="shared" si="33"/>
        <v>1200792</v>
      </c>
      <c r="P149" s="29">
        <v>66</v>
      </c>
      <c r="Q149" s="29">
        <v>440</v>
      </c>
      <c r="R149" s="6">
        <f t="shared" si="29"/>
        <v>40366</v>
      </c>
      <c r="S149" s="19">
        <f t="shared" si="40"/>
        <v>81805.924799999993</v>
      </c>
      <c r="T149" s="30">
        <v>8068513</v>
      </c>
      <c r="U149" s="19">
        <f t="shared" si="30"/>
        <v>8068.5129999999999</v>
      </c>
      <c r="V149" s="19">
        <f t="shared" si="31"/>
        <v>73737.411799999987</v>
      </c>
      <c r="W149" s="6">
        <f t="shared" si="34"/>
        <v>1474748</v>
      </c>
      <c r="X149" s="6">
        <f t="shared" si="35"/>
        <v>2715906</v>
      </c>
      <c r="Y149" s="4">
        <v>0</v>
      </c>
      <c r="Z149" s="18">
        <v>0</v>
      </c>
      <c r="AA149" s="6">
        <f t="shared" si="36"/>
        <v>2715906</v>
      </c>
      <c r="AB149" s="4"/>
      <c r="AC149" s="23">
        <v>0</v>
      </c>
      <c r="AD149" s="23">
        <v>0</v>
      </c>
      <c r="AE149" s="1">
        <f t="shared" si="41"/>
        <v>2715906</v>
      </c>
      <c r="AF149" s="12" t="str">
        <f t="shared" si="37"/>
        <v xml:space="preserve"> </v>
      </c>
      <c r="AG149" s="12" t="str">
        <f t="shared" si="38"/>
        <v xml:space="preserve"> </v>
      </c>
    </row>
    <row r="150" spans="1:33" ht="14.1" customHeight="1">
      <c r="A150" s="25" t="s">
        <v>12</v>
      </c>
      <c r="B150" s="25" t="s">
        <v>452</v>
      </c>
      <c r="C150" s="25" t="s">
        <v>236</v>
      </c>
      <c r="D150" s="25" t="s">
        <v>461</v>
      </c>
      <c r="E150" s="7">
        <v>483.31</v>
      </c>
      <c r="F150" s="5">
        <f t="shared" si="39"/>
        <v>748163.88</v>
      </c>
      <c r="G150" s="26">
        <v>60053.35</v>
      </c>
      <c r="H150" s="27">
        <v>47801</v>
      </c>
      <c r="I150" s="5">
        <f t="shared" si="28"/>
        <v>35850.75</v>
      </c>
      <c r="J150" s="28">
        <v>27888</v>
      </c>
      <c r="K150" s="28">
        <v>0</v>
      </c>
      <c r="L150" s="28">
        <v>140440</v>
      </c>
      <c r="M150" s="28">
        <v>25103</v>
      </c>
      <c r="N150" s="5">
        <f t="shared" si="32"/>
        <v>289335.09999999998</v>
      </c>
      <c r="O150" s="6">
        <f t="shared" si="33"/>
        <v>458829</v>
      </c>
      <c r="P150" s="29">
        <v>81</v>
      </c>
      <c r="Q150" s="29">
        <v>176</v>
      </c>
      <c r="R150" s="6">
        <f t="shared" si="29"/>
        <v>19816</v>
      </c>
      <c r="S150" s="19">
        <f t="shared" si="40"/>
        <v>34885.315799999997</v>
      </c>
      <c r="T150" s="30">
        <v>3825415</v>
      </c>
      <c r="U150" s="19">
        <f t="shared" si="30"/>
        <v>3825.415</v>
      </c>
      <c r="V150" s="19">
        <f t="shared" si="31"/>
        <v>31059.900799999996</v>
      </c>
      <c r="W150" s="6">
        <f t="shared" si="34"/>
        <v>621198</v>
      </c>
      <c r="X150" s="6">
        <f t="shared" si="35"/>
        <v>1099843</v>
      </c>
      <c r="Y150" s="4">
        <v>0</v>
      </c>
      <c r="Z150" s="18">
        <v>0</v>
      </c>
      <c r="AA150" s="6">
        <f t="shared" si="36"/>
        <v>1099843</v>
      </c>
      <c r="AB150" s="4"/>
      <c r="AC150" s="23">
        <v>0</v>
      </c>
      <c r="AD150" s="23">
        <v>0</v>
      </c>
      <c r="AE150" s="1">
        <f t="shared" si="41"/>
        <v>1099843</v>
      </c>
      <c r="AF150" s="12" t="str">
        <f t="shared" si="37"/>
        <v xml:space="preserve"> </v>
      </c>
      <c r="AG150" s="12" t="str">
        <f t="shared" si="38"/>
        <v xml:space="preserve"> </v>
      </c>
    </row>
    <row r="151" spans="1:33" ht="14.1" customHeight="1">
      <c r="A151" s="25" t="s">
        <v>161</v>
      </c>
      <c r="B151" s="25" t="s">
        <v>462</v>
      </c>
      <c r="C151" s="25" t="s">
        <v>236</v>
      </c>
      <c r="D151" s="25" t="s">
        <v>463</v>
      </c>
      <c r="E151" s="7">
        <v>620.29</v>
      </c>
      <c r="F151" s="5">
        <f t="shared" si="39"/>
        <v>960208.91999999993</v>
      </c>
      <c r="G151" s="26">
        <v>230566.79</v>
      </c>
      <c r="H151" s="27">
        <v>69791</v>
      </c>
      <c r="I151" s="5">
        <f t="shared" si="28"/>
        <v>52343.25</v>
      </c>
      <c r="J151" s="28">
        <v>28310</v>
      </c>
      <c r="K151" s="28">
        <v>495649</v>
      </c>
      <c r="L151" s="28">
        <v>128024</v>
      </c>
      <c r="M151" s="28">
        <v>92361</v>
      </c>
      <c r="N151" s="5">
        <f t="shared" si="32"/>
        <v>1027254.04</v>
      </c>
      <c r="O151" s="6">
        <f t="shared" si="33"/>
        <v>0</v>
      </c>
      <c r="P151" s="29">
        <v>134</v>
      </c>
      <c r="Q151" s="29">
        <v>163</v>
      </c>
      <c r="R151" s="6">
        <f t="shared" si="29"/>
        <v>30360</v>
      </c>
      <c r="S151" s="19">
        <f t="shared" si="40"/>
        <v>44772.532200000001</v>
      </c>
      <c r="T151" s="30">
        <v>13877140</v>
      </c>
      <c r="U151" s="19">
        <f t="shared" si="30"/>
        <v>13877.14</v>
      </c>
      <c r="V151" s="19">
        <f t="shared" si="31"/>
        <v>30895.392200000002</v>
      </c>
      <c r="W151" s="6">
        <f t="shared" si="34"/>
        <v>617908</v>
      </c>
      <c r="X151" s="6">
        <f t="shared" si="35"/>
        <v>648268</v>
      </c>
      <c r="Y151" s="4">
        <v>0</v>
      </c>
      <c r="Z151" s="18">
        <v>0</v>
      </c>
      <c r="AA151" s="6">
        <f t="shared" si="36"/>
        <v>648268</v>
      </c>
      <c r="AB151" s="4"/>
      <c r="AC151" s="23">
        <v>0</v>
      </c>
      <c r="AD151" s="23">
        <v>0</v>
      </c>
      <c r="AE151" s="1">
        <f t="shared" si="41"/>
        <v>648268</v>
      </c>
      <c r="AF151" s="12">
        <f t="shared" si="37"/>
        <v>1</v>
      </c>
      <c r="AG151" s="12" t="str">
        <f t="shared" si="38"/>
        <v xml:space="preserve"> </v>
      </c>
    </row>
    <row r="152" spans="1:33" ht="14.1" customHeight="1">
      <c r="A152" s="25" t="s">
        <v>161</v>
      </c>
      <c r="B152" s="25" t="s">
        <v>462</v>
      </c>
      <c r="C152" s="25" t="s">
        <v>30</v>
      </c>
      <c r="D152" s="25" t="s">
        <v>464</v>
      </c>
      <c r="E152" s="7">
        <v>821.85</v>
      </c>
      <c r="F152" s="5">
        <f t="shared" si="39"/>
        <v>1272223.8</v>
      </c>
      <c r="G152" s="26">
        <v>324213.92</v>
      </c>
      <c r="H152" s="27">
        <v>91021</v>
      </c>
      <c r="I152" s="5">
        <f t="shared" si="28"/>
        <v>68265.75</v>
      </c>
      <c r="J152" s="28">
        <v>36925</v>
      </c>
      <c r="K152" s="28">
        <v>643850</v>
      </c>
      <c r="L152" s="28">
        <v>186063</v>
      </c>
      <c r="M152" s="28">
        <v>144597</v>
      </c>
      <c r="N152" s="5">
        <f t="shared" si="32"/>
        <v>1403914.67</v>
      </c>
      <c r="O152" s="6">
        <f t="shared" si="33"/>
        <v>0</v>
      </c>
      <c r="P152" s="29">
        <v>139</v>
      </c>
      <c r="Q152" s="29">
        <v>153</v>
      </c>
      <c r="R152" s="6">
        <f t="shared" si="29"/>
        <v>29561</v>
      </c>
      <c r="S152" s="19">
        <f t="shared" si="40"/>
        <v>59321.133000000002</v>
      </c>
      <c r="T152" s="30">
        <v>19922067</v>
      </c>
      <c r="U152" s="19">
        <f t="shared" si="30"/>
        <v>19922.066999999999</v>
      </c>
      <c r="V152" s="19">
        <f t="shared" si="31"/>
        <v>39399.066000000006</v>
      </c>
      <c r="W152" s="6">
        <f t="shared" si="34"/>
        <v>787981</v>
      </c>
      <c r="X152" s="6">
        <f t="shared" si="35"/>
        <v>817542</v>
      </c>
      <c r="Y152" s="4">
        <v>0</v>
      </c>
      <c r="Z152" s="18">
        <v>0</v>
      </c>
      <c r="AA152" s="6">
        <f t="shared" si="36"/>
        <v>817542</v>
      </c>
      <c r="AB152" s="4"/>
      <c r="AC152" s="23">
        <v>0</v>
      </c>
      <c r="AD152" s="23">
        <v>0</v>
      </c>
      <c r="AE152" s="1">
        <f t="shared" si="41"/>
        <v>817542</v>
      </c>
      <c r="AF152" s="12">
        <f t="shared" si="37"/>
        <v>1</v>
      </c>
      <c r="AG152" s="12" t="str">
        <f t="shared" si="38"/>
        <v xml:space="preserve"> </v>
      </c>
    </row>
    <row r="153" spans="1:33" ht="14.1" customHeight="1">
      <c r="A153" s="25" t="s">
        <v>161</v>
      </c>
      <c r="B153" s="25" t="s">
        <v>462</v>
      </c>
      <c r="C153" s="25" t="s">
        <v>118</v>
      </c>
      <c r="D153" s="25" t="s">
        <v>465</v>
      </c>
      <c r="E153" s="7">
        <v>222.27</v>
      </c>
      <c r="F153" s="5">
        <f t="shared" si="39"/>
        <v>344073.96</v>
      </c>
      <c r="G153" s="26">
        <v>260596.56</v>
      </c>
      <c r="H153" s="27">
        <v>19015</v>
      </c>
      <c r="I153" s="5">
        <f t="shared" si="28"/>
        <v>14261.25</v>
      </c>
      <c r="J153" s="28">
        <v>7682</v>
      </c>
      <c r="K153" s="28">
        <v>140215</v>
      </c>
      <c r="L153" s="28">
        <v>88092</v>
      </c>
      <c r="M153" s="28">
        <v>65926</v>
      </c>
      <c r="N153" s="5">
        <f t="shared" si="32"/>
        <v>576772.81000000006</v>
      </c>
      <c r="O153" s="6">
        <f t="shared" si="33"/>
        <v>0</v>
      </c>
      <c r="P153" s="29">
        <v>167</v>
      </c>
      <c r="Q153" s="29">
        <v>39</v>
      </c>
      <c r="R153" s="6">
        <f t="shared" si="29"/>
        <v>9053</v>
      </c>
      <c r="S153" s="19">
        <f t="shared" si="40"/>
        <v>16043.4486</v>
      </c>
      <c r="T153" s="30">
        <v>16116052</v>
      </c>
      <c r="U153" s="19">
        <f t="shared" si="30"/>
        <v>16116.052</v>
      </c>
      <c r="V153" s="19">
        <f t="shared" si="31"/>
        <v>0</v>
      </c>
      <c r="W153" s="6">
        <f t="shared" si="34"/>
        <v>0</v>
      </c>
      <c r="X153" s="6">
        <f t="shared" si="35"/>
        <v>9053</v>
      </c>
      <c r="Y153" s="4">
        <v>0</v>
      </c>
      <c r="Z153" s="18">
        <v>0</v>
      </c>
      <c r="AA153" s="6">
        <f t="shared" si="36"/>
        <v>9053</v>
      </c>
      <c r="AB153" s="4"/>
      <c r="AC153" s="23">
        <v>8388</v>
      </c>
      <c r="AD153" s="23">
        <v>0</v>
      </c>
      <c r="AE153" s="1">
        <f t="shared" si="41"/>
        <v>17441</v>
      </c>
      <c r="AF153" s="12">
        <f t="shared" si="37"/>
        <v>1</v>
      </c>
      <c r="AG153" s="12">
        <f t="shared" si="38"/>
        <v>1</v>
      </c>
    </row>
    <row r="154" spans="1:33" ht="14.1" customHeight="1">
      <c r="A154" s="25" t="s">
        <v>194</v>
      </c>
      <c r="B154" s="25" t="s">
        <v>466</v>
      </c>
      <c r="C154" s="25" t="s">
        <v>198</v>
      </c>
      <c r="D154" s="25" t="s">
        <v>467</v>
      </c>
      <c r="E154" s="7">
        <v>384.88</v>
      </c>
      <c r="F154" s="5">
        <f t="shared" si="39"/>
        <v>595794.24</v>
      </c>
      <c r="G154" s="26">
        <v>198980.54</v>
      </c>
      <c r="H154" s="27">
        <v>53979</v>
      </c>
      <c r="I154" s="5">
        <f t="shared" si="28"/>
        <v>40484.25</v>
      </c>
      <c r="J154" s="28">
        <v>21848</v>
      </c>
      <c r="K154" s="28">
        <v>612570</v>
      </c>
      <c r="L154" s="28">
        <v>82645</v>
      </c>
      <c r="M154" s="28">
        <v>56031</v>
      </c>
      <c r="N154" s="5">
        <f t="shared" si="32"/>
        <v>1012558.79</v>
      </c>
      <c r="O154" s="6">
        <f t="shared" si="33"/>
        <v>0</v>
      </c>
      <c r="P154" s="29">
        <v>110</v>
      </c>
      <c r="Q154" s="29">
        <v>141</v>
      </c>
      <c r="R154" s="6">
        <f t="shared" si="29"/>
        <v>21559</v>
      </c>
      <c r="S154" s="19">
        <f t="shared" si="40"/>
        <v>27780.6384</v>
      </c>
      <c r="T154" s="30">
        <v>11529183</v>
      </c>
      <c r="U154" s="19">
        <f t="shared" si="30"/>
        <v>11529.183000000001</v>
      </c>
      <c r="V154" s="19">
        <f t="shared" si="31"/>
        <v>16251.455399999999</v>
      </c>
      <c r="W154" s="6">
        <f t="shared" si="34"/>
        <v>325029</v>
      </c>
      <c r="X154" s="6">
        <f t="shared" si="35"/>
        <v>346588</v>
      </c>
      <c r="Y154" s="4">
        <v>0</v>
      </c>
      <c r="Z154" s="18">
        <v>0</v>
      </c>
      <c r="AA154" s="6">
        <f t="shared" si="36"/>
        <v>346588</v>
      </c>
      <c r="AB154" s="4"/>
      <c r="AC154" s="23">
        <v>0</v>
      </c>
      <c r="AD154" s="23">
        <v>0</v>
      </c>
      <c r="AE154" s="1">
        <f t="shared" si="41"/>
        <v>346588</v>
      </c>
      <c r="AF154" s="12">
        <f t="shared" si="37"/>
        <v>1</v>
      </c>
      <c r="AG154" s="12" t="str">
        <f t="shared" si="38"/>
        <v xml:space="preserve"> </v>
      </c>
    </row>
    <row r="155" spans="1:33" ht="14.1" customHeight="1">
      <c r="A155" s="25" t="s">
        <v>194</v>
      </c>
      <c r="B155" s="25" t="s">
        <v>466</v>
      </c>
      <c r="C155" s="25" t="s">
        <v>100</v>
      </c>
      <c r="D155" s="25" t="s">
        <v>468</v>
      </c>
      <c r="E155" s="7">
        <v>387.28</v>
      </c>
      <c r="F155" s="5">
        <f t="shared" si="39"/>
        <v>599509.43999999994</v>
      </c>
      <c r="G155" s="26">
        <v>257217.61</v>
      </c>
      <c r="H155" s="27">
        <v>40605</v>
      </c>
      <c r="I155" s="5">
        <f t="shared" si="28"/>
        <v>30453.75</v>
      </c>
      <c r="J155" s="28">
        <v>16138</v>
      </c>
      <c r="K155" s="28">
        <v>454527</v>
      </c>
      <c r="L155" s="28">
        <v>89424</v>
      </c>
      <c r="M155" s="28">
        <v>79099</v>
      </c>
      <c r="N155" s="5">
        <f t="shared" si="32"/>
        <v>926859.36</v>
      </c>
      <c r="O155" s="6">
        <f t="shared" si="33"/>
        <v>0</v>
      </c>
      <c r="P155" s="29">
        <v>167</v>
      </c>
      <c r="Q155" s="29">
        <v>45</v>
      </c>
      <c r="R155" s="6">
        <f t="shared" si="29"/>
        <v>10446</v>
      </c>
      <c r="S155" s="19">
        <f t="shared" si="40"/>
        <v>27953.8704</v>
      </c>
      <c r="T155" s="30">
        <v>14590320</v>
      </c>
      <c r="U155" s="19">
        <f t="shared" si="30"/>
        <v>14590.32</v>
      </c>
      <c r="V155" s="19">
        <f t="shared" si="31"/>
        <v>13363.5504</v>
      </c>
      <c r="W155" s="6">
        <f t="shared" si="34"/>
        <v>267271</v>
      </c>
      <c r="X155" s="6">
        <f t="shared" si="35"/>
        <v>277717</v>
      </c>
      <c r="Y155" s="4">
        <v>0</v>
      </c>
      <c r="Z155" s="18">
        <v>0</v>
      </c>
      <c r="AA155" s="6">
        <f t="shared" si="36"/>
        <v>277717</v>
      </c>
      <c r="AB155" s="4"/>
      <c r="AC155" s="23">
        <v>0</v>
      </c>
      <c r="AD155" s="23">
        <v>0</v>
      </c>
      <c r="AE155" s="1">
        <f t="shared" si="41"/>
        <v>277717</v>
      </c>
      <c r="AF155" s="12">
        <f t="shared" si="37"/>
        <v>1</v>
      </c>
      <c r="AG155" s="12" t="str">
        <f t="shared" si="38"/>
        <v xml:space="preserve"> </v>
      </c>
    </row>
    <row r="156" spans="1:33" ht="14.1" customHeight="1">
      <c r="A156" s="25" t="s">
        <v>194</v>
      </c>
      <c r="B156" s="25" t="s">
        <v>466</v>
      </c>
      <c r="C156" s="25" t="s">
        <v>126</v>
      </c>
      <c r="D156" s="25" t="s">
        <v>469</v>
      </c>
      <c r="E156" s="7">
        <v>217.21</v>
      </c>
      <c r="F156" s="5">
        <f t="shared" si="39"/>
        <v>336241.08</v>
      </c>
      <c r="G156" s="26">
        <v>150641.19</v>
      </c>
      <c r="H156" s="27">
        <v>29044</v>
      </c>
      <c r="I156" s="5">
        <f t="shared" si="28"/>
        <v>21783</v>
      </c>
      <c r="J156" s="28">
        <v>11124</v>
      </c>
      <c r="K156" s="28">
        <v>314268</v>
      </c>
      <c r="L156" s="28">
        <v>66813</v>
      </c>
      <c r="M156" s="28">
        <v>18929</v>
      </c>
      <c r="N156" s="5">
        <f t="shared" si="32"/>
        <v>583558.18999999994</v>
      </c>
      <c r="O156" s="6">
        <f t="shared" si="33"/>
        <v>0</v>
      </c>
      <c r="P156" s="29">
        <v>167</v>
      </c>
      <c r="Q156" s="29">
        <v>26</v>
      </c>
      <c r="R156" s="6">
        <f t="shared" si="29"/>
        <v>6035</v>
      </c>
      <c r="S156" s="19">
        <f t="shared" si="40"/>
        <v>15678.2178</v>
      </c>
      <c r="T156" s="30">
        <v>8081609</v>
      </c>
      <c r="U156" s="19">
        <f t="shared" si="30"/>
        <v>8081.6090000000004</v>
      </c>
      <c r="V156" s="19">
        <f t="shared" si="31"/>
        <v>7596.6088</v>
      </c>
      <c r="W156" s="6">
        <f t="shared" si="34"/>
        <v>151932</v>
      </c>
      <c r="X156" s="6">
        <f t="shared" si="35"/>
        <v>157967</v>
      </c>
      <c r="Y156" s="4">
        <v>0</v>
      </c>
      <c r="Z156" s="18">
        <v>0</v>
      </c>
      <c r="AA156" s="6">
        <f t="shared" si="36"/>
        <v>157967</v>
      </c>
      <c r="AB156" s="4"/>
      <c r="AC156" s="23">
        <v>0</v>
      </c>
      <c r="AD156" s="23">
        <v>0</v>
      </c>
      <c r="AE156" s="1">
        <f t="shared" si="41"/>
        <v>157967</v>
      </c>
      <c r="AF156" s="12">
        <f t="shared" si="37"/>
        <v>1</v>
      </c>
      <c r="AG156" s="12" t="str">
        <f t="shared" si="38"/>
        <v xml:space="preserve"> </v>
      </c>
    </row>
    <row r="157" spans="1:33" ht="14.1" customHeight="1">
      <c r="A157" s="25" t="s">
        <v>194</v>
      </c>
      <c r="B157" s="25" t="s">
        <v>466</v>
      </c>
      <c r="C157" s="25" t="s">
        <v>98</v>
      </c>
      <c r="D157" s="25" t="s">
        <v>470</v>
      </c>
      <c r="E157" s="7">
        <v>627.80999999999995</v>
      </c>
      <c r="F157" s="5">
        <f t="shared" si="39"/>
        <v>971849.87999999989</v>
      </c>
      <c r="G157" s="26">
        <v>318153.71999999997</v>
      </c>
      <c r="H157" s="27">
        <v>67481</v>
      </c>
      <c r="I157" s="5">
        <f t="shared" si="28"/>
        <v>50610.75</v>
      </c>
      <c r="J157" s="28">
        <v>27439</v>
      </c>
      <c r="K157" s="28">
        <v>762428</v>
      </c>
      <c r="L157" s="28">
        <v>137288</v>
      </c>
      <c r="M157" s="28">
        <v>30959</v>
      </c>
      <c r="N157" s="5">
        <f t="shared" si="32"/>
        <v>1326878.47</v>
      </c>
      <c r="O157" s="6">
        <f t="shared" si="33"/>
        <v>0</v>
      </c>
      <c r="P157" s="29">
        <v>167</v>
      </c>
      <c r="Q157" s="29">
        <v>71</v>
      </c>
      <c r="R157" s="6">
        <f t="shared" si="29"/>
        <v>16481</v>
      </c>
      <c r="S157" s="19">
        <f t="shared" si="40"/>
        <v>45315.325799999999</v>
      </c>
      <c r="T157" s="30">
        <v>19162695</v>
      </c>
      <c r="U157" s="19">
        <f t="shared" si="30"/>
        <v>19162.695</v>
      </c>
      <c r="V157" s="19">
        <f t="shared" si="31"/>
        <v>26152.630799999999</v>
      </c>
      <c r="W157" s="6">
        <f t="shared" si="34"/>
        <v>523053</v>
      </c>
      <c r="X157" s="6">
        <f t="shared" si="35"/>
        <v>539534</v>
      </c>
      <c r="Y157" s="4">
        <v>0</v>
      </c>
      <c r="Z157" s="18">
        <v>0</v>
      </c>
      <c r="AA157" s="6">
        <f t="shared" si="36"/>
        <v>539534</v>
      </c>
      <c r="AB157" s="4"/>
      <c r="AC157" s="23">
        <v>0</v>
      </c>
      <c r="AD157" s="23">
        <v>0</v>
      </c>
      <c r="AE157" s="1">
        <f t="shared" si="41"/>
        <v>539534</v>
      </c>
      <c r="AF157" s="12">
        <f t="shared" si="37"/>
        <v>1</v>
      </c>
      <c r="AG157" s="12" t="str">
        <f t="shared" si="38"/>
        <v xml:space="preserve"> </v>
      </c>
    </row>
    <row r="158" spans="1:33" ht="14.1" customHeight="1">
      <c r="A158" s="25" t="s">
        <v>17</v>
      </c>
      <c r="B158" s="25" t="s">
        <v>471</v>
      </c>
      <c r="C158" s="25" t="s">
        <v>55</v>
      </c>
      <c r="D158" s="25" t="s">
        <v>472</v>
      </c>
      <c r="E158" s="7">
        <v>534.36</v>
      </c>
      <c r="F158" s="5">
        <f t="shared" si="39"/>
        <v>827189.28</v>
      </c>
      <c r="G158" s="26">
        <v>222148.14</v>
      </c>
      <c r="H158" s="27">
        <v>52701</v>
      </c>
      <c r="I158" s="5">
        <f t="shared" si="28"/>
        <v>39525.75</v>
      </c>
      <c r="J158" s="28">
        <v>32037</v>
      </c>
      <c r="K158" s="28">
        <v>24925</v>
      </c>
      <c r="L158" s="28">
        <v>188991</v>
      </c>
      <c r="M158" s="28">
        <v>300</v>
      </c>
      <c r="N158" s="5">
        <f t="shared" si="32"/>
        <v>507926.89</v>
      </c>
      <c r="O158" s="6">
        <f t="shared" si="33"/>
        <v>319262</v>
      </c>
      <c r="P158" s="29">
        <v>90</v>
      </c>
      <c r="Q158" s="29">
        <v>115</v>
      </c>
      <c r="R158" s="6">
        <f t="shared" si="29"/>
        <v>14387</v>
      </c>
      <c r="S158" s="19">
        <f t="shared" si="40"/>
        <v>38570.104800000001</v>
      </c>
      <c r="T158" s="30">
        <v>12579170</v>
      </c>
      <c r="U158" s="19">
        <f t="shared" si="30"/>
        <v>12579.17</v>
      </c>
      <c r="V158" s="19">
        <f t="shared" si="31"/>
        <v>25990.934800000003</v>
      </c>
      <c r="W158" s="6">
        <f t="shared" si="34"/>
        <v>519819</v>
      </c>
      <c r="X158" s="6">
        <f t="shared" si="35"/>
        <v>853468</v>
      </c>
      <c r="Y158" s="4">
        <v>0</v>
      </c>
      <c r="Z158" s="18">
        <v>0</v>
      </c>
      <c r="AA158" s="6">
        <f t="shared" si="36"/>
        <v>853468</v>
      </c>
      <c r="AB158" s="4"/>
      <c r="AC158" s="23">
        <v>0</v>
      </c>
      <c r="AD158" s="23">
        <v>0</v>
      </c>
      <c r="AE158" s="1">
        <f t="shared" si="41"/>
        <v>853468</v>
      </c>
      <c r="AF158" s="12" t="str">
        <f t="shared" si="37"/>
        <v xml:space="preserve"> </v>
      </c>
      <c r="AG158" s="12" t="str">
        <f t="shared" si="38"/>
        <v xml:space="preserve"> </v>
      </c>
    </row>
    <row r="159" spans="1:33" ht="14.1" customHeight="1">
      <c r="A159" s="25" t="s">
        <v>17</v>
      </c>
      <c r="B159" s="25" t="s">
        <v>471</v>
      </c>
      <c r="C159" s="25" t="s">
        <v>43</v>
      </c>
      <c r="D159" s="25" t="s">
        <v>473</v>
      </c>
      <c r="E159" s="7">
        <v>446.36</v>
      </c>
      <c r="F159" s="5">
        <f t="shared" si="39"/>
        <v>690965.28</v>
      </c>
      <c r="G159" s="26">
        <v>261879.39</v>
      </c>
      <c r="H159" s="27">
        <v>44883</v>
      </c>
      <c r="I159" s="5">
        <f t="shared" si="28"/>
        <v>33662.25</v>
      </c>
      <c r="J159" s="28">
        <v>27287</v>
      </c>
      <c r="K159" s="28">
        <v>21170</v>
      </c>
      <c r="L159" s="28">
        <v>115764</v>
      </c>
      <c r="M159" s="28">
        <v>10988</v>
      </c>
      <c r="N159" s="5">
        <f t="shared" si="32"/>
        <v>470750.64</v>
      </c>
      <c r="O159" s="6">
        <f t="shared" si="33"/>
        <v>220215</v>
      </c>
      <c r="P159" s="29">
        <v>88</v>
      </c>
      <c r="Q159" s="29">
        <v>224</v>
      </c>
      <c r="R159" s="6">
        <f t="shared" si="29"/>
        <v>27400</v>
      </c>
      <c r="S159" s="19">
        <f t="shared" si="40"/>
        <v>32218.264800000001</v>
      </c>
      <c r="T159" s="30">
        <v>14729988</v>
      </c>
      <c r="U159" s="19">
        <f t="shared" si="30"/>
        <v>14729.987999999999</v>
      </c>
      <c r="V159" s="19">
        <f t="shared" si="31"/>
        <v>17488.2768</v>
      </c>
      <c r="W159" s="6">
        <f t="shared" si="34"/>
        <v>349766</v>
      </c>
      <c r="X159" s="6">
        <f t="shared" si="35"/>
        <v>597381</v>
      </c>
      <c r="Y159" s="4">
        <v>0</v>
      </c>
      <c r="Z159" s="18">
        <v>0</v>
      </c>
      <c r="AA159" s="6">
        <f t="shared" si="36"/>
        <v>597381</v>
      </c>
      <c r="AB159" s="4"/>
      <c r="AC159" s="23">
        <v>0</v>
      </c>
      <c r="AD159" s="23">
        <v>0</v>
      </c>
      <c r="AE159" s="1">
        <f t="shared" si="41"/>
        <v>597381</v>
      </c>
      <c r="AF159" s="12" t="str">
        <f t="shared" si="37"/>
        <v xml:space="preserve"> </v>
      </c>
      <c r="AG159" s="12" t="str">
        <f t="shared" si="38"/>
        <v xml:space="preserve"> </v>
      </c>
    </row>
    <row r="160" spans="1:33" ht="14.1" customHeight="1">
      <c r="A160" s="25" t="s">
        <v>17</v>
      </c>
      <c r="B160" s="25" t="s">
        <v>471</v>
      </c>
      <c r="C160" s="25" t="s">
        <v>98</v>
      </c>
      <c r="D160" s="25" t="s">
        <v>474</v>
      </c>
      <c r="E160" s="7">
        <v>1280.43</v>
      </c>
      <c r="F160" s="5">
        <f t="shared" si="39"/>
        <v>1982105.6400000001</v>
      </c>
      <c r="G160" s="26">
        <v>804083.73</v>
      </c>
      <c r="H160" s="27">
        <v>139372</v>
      </c>
      <c r="I160" s="5">
        <f t="shared" si="28"/>
        <v>104529</v>
      </c>
      <c r="J160" s="28">
        <v>84735</v>
      </c>
      <c r="K160" s="28">
        <v>65684</v>
      </c>
      <c r="L160" s="28">
        <v>361088</v>
      </c>
      <c r="M160" s="28">
        <v>968</v>
      </c>
      <c r="N160" s="5">
        <f t="shared" si="32"/>
        <v>1421087.73</v>
      </c>
      <c r="O160" s="6">
        <f t="shared" si="33"/>
        <v>561018</v>
      </c>
      <c r="P160" s="29">
        <v>42</v>
      </c>
      <c r="Q160" s="29">
        <v>741</v>
      </c>
      <c r="R160" s="6">
        <f t="shared" si="29"/>
        <v>43260</v>
      </c>
      <c r="S160" s="19">
        <f t="shared" si="40"/>
        <v>92421.437399999995</v>
      </c>
      <c r="T160" s="30">
        <v>47053094</v>
      </c>
      <c r="U160" s="19">
        <f t="shared" si="30"/>
        <v>47053.093999999997</v>
      </c>
      <c r="V160" s="19">
        <f t="shared" si="31"/>
        <v>45368.343399999998</v>
      </c>
      <c r="W160" s="6">
        <f t="shared" si="34"/>
        <v>907367</v>
      </c>
      <c r="X160" s="6">
        <f t="shared" si="35"/>
        <v>1511645</v>
      </c>
      <c r="Y160" s="4">
        <v>0</v>
      </c>
      <c r="Z160" s="18">
        <v>0</v>
      </c>
      <c r="AA160" s="6">
        <f t="shared" si="36"/>
        <v>1511645</v>
      </c>
      <c r="AB160" s="4"/>
      <c r="AC160" s="23">
        <v>0</v>
      </c>
      <c r="AD160" s="23">
        <v>0</v>
      </c>
      <c r="AE160" s="1">
        <f t="shared" si="41"/>
        <v>1511645</v>
      </c>
      <c r="AF160" s="12" t="str">
        <f t="shared" si="37"/>
        <v xml:space="preserve"> </v>
      </c>
      <c r="AG160" s="12" t="str">
        <f t="shared" si="38"/>
        <v xml:space="preserve"> </v>
      </c>
    </row>
    <row r="161" spans="1:33" ht="14.1" customHeight="1">
      <c r="A161" s="25" t="s">
        <v>17</v>
      </c>
      <c r="B161" s="25" t="s">
        <v>471</v>
      </c>
      <c r="C161" s="25" t="s">
        <v>167</v>
      </c>
      <c r="D161" s="25" t="s">
        <v>475</v>
      </c>
      <c r="E161" s="7">
        <v>584.47</v>
      </c>
      <c r="F161" s="5">
        <f t="shared" si="39"/>
        <v>904759.56</v>
      </c>
      <c r="G161" s="26">
        <v>225848.84</v>
      </c>
      <c r="H161" s="27">
        <v>53607</v>
      </c>
      <c r="I161" s="5">
        <f t="shared" si="28"/>
        <v>40205.25</v>
      </c>
      <c r="J161" s="28">
        <v>32507</v>
      </c>
      <c r="K161" s="28">
        <v>25209</v>
      </c>
      <c r="L161" s="28">
        <v>159921</v>
      </c>
      <c r="M161" s="28">
        <v>11886</v>
      </c>
      <c r="N161" s="5">
        <f t="shared" si="32"/>
        <v>495577.08999999997</v>
      </c>
      <c r="O161" s="6">
        <f t="shared" si="33"/>
        <v>409182</v>
      </c>
      <c r="P161" s="29">
        <v>103</v>
      </c>
      <c r="Q161" s="29">
        <v>154</v>
      </c>
      <c r="R161" s="6">
        <f t="shared" si="29"/>
        <v>22048</v>
      </c>
      <c r="S161" s="19">
        <f t="shared" si="40"/>
        <v>42187.044600000001</v>
      </c>
      <c r="T161" s="30">
        <v>13530310</v>
      </c>
      <c r="U161" s="19">
        <f t="shared" si="30"/>
        <v>13530.31</v>
      </c>
      <c r="V161" s="19">
        <f t="shared" si="31"/>
        <v>28656.734600000003</v>
      </c>
      <c r="W161" s="6">
        <f t="shared" si="34"/>
        <v>573135</v>
      </c>
      <c r="X161" s="6">
        <f t="shared" si="35"/>
        <v>1004365</v>
      </c>
      <c r="Y161" s="4">
        <v>0</v>
      </c>
      <c r="Z161" s="18">
        <v>0</v>
      </c>
      <c r="AA161" s="6">
        <f t="shared" si="36"/>
        <v>1004365</v>
      </c>
      <c r="AB161" s="4"/>
      <c r="AC161" s="23">
        <v>0</v>
      </c>
      <c r="AD161" s="23">
        <v>0</v>
      </c>
      <c r="AE161" s="1">
        <f t="shared" si="41"/>
        <v>1004365</v>
      </c>
      <c r="AF161" s="12" t="str">
        <f t="shared" si="37"/>
        <v xml:space="preserve"> </v>
      </c>
      <c r="AG161" s="12" t="str">
        <f t="shared" si="38"/>
        <v xml:space="preserve"> </v>
      </c>
    </row>
    <row r="162" spans="1:33" ht="14.1" customHeight="1">
      <c r="A162" s="25" t="s">
        <v>17</v>
      </c>
      <c r="B162" s="25" t="s">
        <v>471</v>
      </c>
      <c r="C162" s="25" t="s">
        <v>29</v>
      </c>
      <c r="D162" s="25" t="s">
        <v>476</v>
      </c>
      <c r="E162" s="7">
        <v>889.74</v>
      </c>
      <c r="F162" s="5">
        <f t="shared" si="39"/>
        <v>1377317.52</v>
      </c>
      <c r="G162" s="26">
        <v>606668.31000000006</v>
      </c>
      <c r="H162" s="27">
        <v>88453</v>
      </c>
      <c r="I162" s="5">
        <f t="shared" si="28"/>
        <v>66339.75</v>
      </c>
      <c r="J162" s="28">
        <v>53638</v>
      </c>
      <c r="K162" s="28">
        <v>41327</v>
      </c>
      <c r="L162" s="28">
        <v>216996</v>
      </c>
      <c r="M162" s="28">
        <v>3432</v>
      </c>
      <c r="N162" s="5">
        <f t="shared" si="32"/>
        <v>988401.06</v>
      </c>
      <c r="O162" s="6">
        <f t="shared" si="33"/>
        <v>388916</v>
      </c>
      <c r="P162" s="29">
        <v>64</v>
      </c>
      <c r="Q162" s="29">
        <v>568</v>
      </c>
      <c r="R162" s="6">
        <f t="shared" si="29"/>
        <v>50529</v>
      </c>
      <c r="S162" s="19">
        <f t="shared" si="40"/>
        <v>64221.433199999999</v>
      </c>
      <c r="T162" s="30">
        <v>37775113</v>
      </c>
      <c r="U162" s="19">
        <f t="shared" si="30"/>
        <v>37775.112999999998</v>
      </c>
      <c r="V162" s="19">
        <f t="shared" si="31"/>
        <v>26446.320200000002</v>
      </c>
      <c r="W162" s="6">
        <f t="shared" si="34"/>
        <v>528926</v>
      </c>
      <c r="X162" s="6">
        <f t="shared" si="35"/>
        <v>968371</v>
      </c>
      <c r="Y162" s="4">
        <v>0</v>
      </c>
      <c r="Z162" s="18">
        <v>0</v>
      </c>
      <c r="AA162" s="6">
        <f t="shared" si="36"/>
        <v>968371</v>
      </c>
      <c r="AB162" s="4"/>
      <c r="AC162" s="23">
        <v>0</v>
      </c>
      <c r="AD162" s="23">
        <v>0</v>
      </c>
      <c r="AE162" s="1">
        <f t="shared" si="41"/>
        <v>968371</v>
      </c>
      <c r="AF162" s="12" t="str">
        <f t="shared" si="37"/>
        <v xml:space="preserve"> </v>
      </c>
      <c r="AG162" s="12" t="str">
        <f t="shared" si="38"/>
        <v xml:space="preserve"> </v>
      </c>
    </row>
    <row r="163" spans="1:33" ht="14.1" customHeight="1">
      <c r="A163" s="25" t="s">
        <v>17</v>
      </c>
      <c r="B163" s="25" t="s">
        <v>471</v>
      </c>
      <c r="C163" s="25" t="s">
        <v>75</v>
      </c>
      <c r="D163" s="25" t="s">
        <v>477</v>
      </c>
      <c r="E163" s="7">
        <v>10826.34</v>
      </c>
      <c r="F163" s="5">
        <f t="shared" si="39"/>
        <v>16759174.32</v>
      </c>
      <c r="G163" s="26">
        <v>3296643.51</v>
      </c>
      <c r="H163" s="27">
        <v>995179</v>
      </c>
      <c r="I163" s="5">
        <f t="shared" si="28"/>
        <v>746384.25</v>
      </c>
      <c r="J163" s="28">
        <v>605009</v>
      </c>
      <c r="K163" s="28">
        <v>469840</v>
      </c>
      <c r="L163" s="28">
        <v>2754088</v>
      </c>
      <c r="M163" s="28">
        <v>0</v>
      </c>
      <c r="N163" s="5">
        <f t="shared" si="32"/>
        <v>7871964.7599999998</v>
      </c>
      <c r="O163" s="6">
        <f t="shared" si="33"/>
        <v>8887210</v>
      </c>
      <c r="P163" s="29">
        <v>33</v>
      </c>
      <c r="Q163" s="29">
        <v>2629</v>
      </c>
      <c r="R163" s="6">
        <f t="shared" si="29"/>
        <v>120592</v>
      </c>
      <c r="S163" s="19">
        <f t="shared" si="40"/>
        <v>781445.22120000003</v>
      </c>
      <c r="T163" s="30">
        <v>195530457</v>
      </c>
      <c r="U163" s="19">
        <f t="shared" si="30"/>
        <v>195530.45699999999</v>
      </c>
      <c r="V163" s="19">
        <f t="shared" si="31"/>
        <v>585914.76420000009</v>
      </c>
      <c r="W163" s="6">
        <f t="shared" si="34"/>
        <v>11718295</v>
      </c>
      <c r="X163" s="6">
        <f t="shared" si="35"/>
        <v>20726097</v>
      </c>
      <c r="Y163" s="4">
        <v>0</v>
      </c>
      <c r="Z163" s="18">
        <v>0</v>
      </c>
      <c r="AA163" s="6">
        <f t="shared" si="36"/>
        <v>20726097</v>
      </c>
      <c r="AB163" s="4"/>
      <c r="AC163" s="23">
        <v>0</v>
      </c>
      <c r="AD163" s="23">
        <v>0</v>
      </c>
      <c r="AE163" s="1">
        <f t="shared" si="41"/>
        <v>20726097</v>
      </c>
      <c r="AF163" s="12" t="str">
        <f t="shared" si="37"/>
        <v xml:space="preserve"> </v>
      </c>
      <c r="AG163" s="12" t="str">
        <f t="shared" si="38"/>
        <v xml:space="preserve"> </v>
      </c>
    </row>
    <row r="164" spans="1:33" ht="14.1" customHeight="1">
      <c r="A164" s="25" t="s">
        <v>17</v>
      </c>
      <c r="B164" s="25" t="s">
        <v>471</v>
      </c>
      <c r="C164" s="25" t="s">
        <v>168</v>
      </c>
      <c r="D164" s="25" t="s">
        <v>478</v>
      </c>
      <c r="E164" s="7">
        <v>522.49</v>
      </c>
      <c r="F164" s="5">
        <f t="shared" si="39"/>
        <v>808814.52</v>
      </c>
      <c r="G164" s="26">
        <v>185861.86</v>
      </c>
      <c r="H164" s="27">
        <v>41788</v>
      </c>
      <c r="I164" s="5">
        <f t="shared" si="28"/>
        <v>31341</v>
      </c>
      <c r="J164" s="28">
        <v>25456</v>
      </c>
      <c r="K164" s="28">
        <v>19702</v>
      </c>
      <c r="L164" s="28">
        <v>128862</v>
      </c>
      <c r="M164" s="28">
        <v>2742</v>
      </c>
      <c r="N164" s="5">
        <f t="shared" si="32"/>
        <v>393964.86</v>
      </c>
      <c r="O164" s="6">
        <f t="shared" si="33"/>
        <v>414850</v>
      </c>
      <c r="P164" s="29">
        <v>79</v>
      </c>
      <c r="Q164" s="29">
        <v>211</v>
      </c>
      <c r="R164" s="6">
        <f t="shared" si="29"/>
        <v>23170</v>
      </c>
      <c r="S164" s="19">
        <f t="shared" si="40"/>
        <v>37713.328200000004</v>
      </c>
      <c r="T164" s="30">
        <v>10770194</v>
      </c>
      <c r="U164" s="19">
        <f t="shared" si="30"/>
        <v>10770.194</v>
      </c>
      <c r="V164" s="19">
        <f t="shared" si="31"/>
        <v>26943.134200000004</v>
      </c>
      <c r="W164" s="6">
        <f t="shared" si="34"/>
        <v>538863</v>
      </c>
      <c r="X164" s="6">
        <f t="shared" si="35"/>
        <v>976883</v>
      </c>
      <c r="Y164" s="4">
        <v>0</v>
      </c>
      <c r="Z164" s="18">
        <v>0</v>
      </c>
      <c r="AA164" s="6">
        <f t="shared" si="36"/>
        <v>976883</v>
      </c>
      <c r="AB164" s="4"/>
      <c r="AC164" s="23">
        <v>0</v>
      </c>
      <c r="AD164" s="23">
        <v>0</v>
      </c>
      <c r="AE164" s="1">
        <f t="shared" si="41"/>
        <v>976883</v>
      </c>
      <c r="AF164" s="12" t="str">
        <f t="shared" si="37"/>
        <v xml:space="preserve"> </v>
      </c>
      <c r="AG164" s="12" t="str">
        <f t="shared" si="38"/>
        <v xml:space="preserve"> </v>
      </c>
    </row>
    <row r="165" spans="1:33" ht="14.1" customHeight="1">
      <c r="A165" s="25" t="s">
        <v>17</v>
      </c>
      <c r="B165" s="25" t="s">
        <v>471</v>
      </c>
      <c r="C165" s="25" t="s">
        <v>22</v>
      </c>
      <c r="D165" s="25" t="s">
        <v>479</v>
      </c>
      <c r="E165" s="7">
        <v>610.82000000000005</v>
      </c>
      <c r="F165" s="5">
        <f t="shared" si="39"/>
        <v>945549.3600000001</v>
      </c>
      <c r="G165" s="26">
        <v>240638.1</v>
      </c>
      <c r="H165" s="27">
        <v>42945</v>
      </c>
      <c r="I165" s="5">
        <f t="shared" si="28"/>
        <v>32208.75</v>
      </c>
      <c r="J165" s="28">
        <v>26107</v>
      </c>
      <c r="K165" s="28">
        <v>20291</v>
      </c>
      <c r="L165" s="28">
        <v>137845</v>
      </c>
      <c r="M165" s="28">
        <v>31563</v>
      </c>
      <c r="N165" s="5">
        <f t="shared" si="32"/>
        <v>488652.85</v>
      </c>
      <c r="O165" s="6">
        <f t="shared" si="33"/>
        <v>456897</v>
      </c>
      <c r="P165" s="29">
        <v>121</v>
      </c>
      <c r="Q165" s="29">
        <v>187</v>
      </c>
      <c r="R165" s="6">
        <f t="shared" si="29"/>
        <v>31452</v>
      </c>
      <c r="S165" s="19">
        <f t="shared" si="40"/>
        <v>44088.9876</v>
      </c>
      <c r="T165" s="30">
        <v>14453921</v>
      </c>
      <c r="U165" s="19">
        <f t="shared" si="30"/>
        <v>14453.921</v>
      </c>
      <c r="V165" s="19">
        <f t="shared" si="31"/>
        <v>29635.066599999998</v>
      </c>
      <c r="W165" s="6">
        <f t="shared" si="34"/>
        <v>592701</v>
      </c>
      <c r="X165" s="6">
        <f t="shared" si="35"/>
        <v>1081050</v>
      </c>
      <c r="Y165" s="4">
        <v>0</v>
      </c>
      <c r="Z165" s="18">
        <v>0</v>
      </c>
      <c r="AA165" s="6">
        <f t="shared" si="36"/>
        <v>1081050</v>
      </c>
      <c r="AB165" s="4"/>
      <c r="AC165" s="23">
        <v>0</v>
      </c>
      <c r="AD165" s="23">
        <v>0</v>
      </c>
      <c r="AE165" s="1">
        <f t="shared" si="41"/>
        <v>1081050</v>
      </c>
      <c r="AF165" s="12" t="str">
        <f t="shared" si="37"/>
        <v xml:space="preserve"> </v>
      </c>
      <c r="AG165" s="12" t="str">
        <f t="shared" si="38"/>
        <v xml:space="preserve"> </v>
      </c>
    </row>
    <row r="166" spans="1:33" ht="14.1" customHeight="1">
      <c r="A166" s="25" t="s">
        <v>128</v>
      </c>
      <c r="B166" s="25" t="s">
        <v>480</v>
      </c>
      <c r="C166" s="25" t="s">
        <v>125</v>
      </c>
      <c r="D166" s="25" t="s">
        <v>481</v>
      </c>
      <c r="E166" s="7">
        <v>624.23</v>
      </c>
      <c r="F166" s="5">
        <f t="shared" si="39"/>
        <v>966308.04</v>
      </c>
      <c r="G166" s="26">
        <v>140526.32999999999</v>
      </c>
      <c r="H166" s="27">
        <v>49124</v>
      </c>
      <c r="I166" s="5">
        <f t="shared" si="28"/>
        <v>36843</v>
      </c>
      <c r="J166" s="28">
        <v>39616</v>
      </c>
      <c r="K166" s="28">
        <v>0</v>
      </c>
      <c r="L166" s="28">
        <v>0</v>
      </c>
      <c r="M166" s="28">
        <v>8309</v>
      </c>
      <c r="N166" s="5">
        <f t="shared" si="32"/>
        <v>225294.33</v>
      </c>
      <c r="O166" s="6">
        <f t="shared" si="33"/>
        <v>741014</v>
      </c>
      <c r="P166" s="29">
        <v>33</v>
      </c>
      <c r="Q166" s="29">
        <v>358</v>
      </c>
      <c r="R166" s="6">
        <f t="shared" si="29"/>
        <v>16421</v>
      </c>
      <c r="S166" s="19">
        <f t="shared" si="40"/>
        <v>45056.921399999999</v>
      </c>
      <c r="T166" s="30">
        <v>8777410</v>
      </c>
      <c r="U166" s="19">
        <f t="shared" si="30"/>
        <v>8777.41</v>
      </c>
      <c r="V166" s="19">
        <f t="shared" si="31"/>
        <v>36279.511400000003</v>
      </c>
      <c r="W166" s="6">
        <f t="shared" si="34"/>
        <v>725590</v>
      </c>
      <c r="X166" s="6">
        <f t="shared" si="35"/>
        <v>1483025</v>
      </c>
      <c r="Y166" s="4">
        <v>0</v>
      </c>
      <c r="Z166" s="18">
        <v>0</v>
      </c>
      <c r="AA166" s="6">
        <f t="shared" si="36"/>
        <v>1483025</v>
      </c>
      <c r="AB166" s="4"/>
      <c r="AC166" s="23">
        <v>0</v>
      </c>
      <c r="AD166" s="23">
        <v>0</v>
      </c>
      <c r="AE166" s="1">
        <f t="shared" si="41"/>
        <v>1483025</v>
      </c>
      <c r="AF166" s="12" t="str">
        <f t="shared" si="37"/>
        <v xml:space="preserve"> </v>
      </c>
      <c r="AG166" s="12" t="str">
        <f t="shared" si="38"/>
        <v xml:space="preserve"> </v>
      </c>
    </row>
    <row r="167" spans="1:33" ht="14.1" customHeight="1">
      <c r="A167" s="25" t="s">
        <v>128</v>
      </c>
      <c r="B167" s="25" t="s">
        <v>480</v>
      </c>
      <c r="C167" s="25" t="s">
        <v>198</v>
      </c>
      <c r="D167" s="25" t="s">
        <v>482</v>
      </c>
      <c r="E167" s="7">
        <v>921.06</v>
      </c>
      <c r="F167" s="5">
        <f t="shared" si="39"/>
        <v>1425800.88</v>
      </c>
      <c r="G167" s="26">
        <v>184732</v>
      </c>
      <c r="H167" s="27">
        <v>65955</v>
      </c>
      <c r="I167" s="5">
        <f t="shared" si="28"/>
        <v>49466.25</v>
      </c>
      <c r="J167" s="28">
        <v>53454</v>
      </c>
      <c r="K167" s="28">
        <v>298269</v>
      </c>
      <c r="L167" s="28">
        <v>189820</v>
      </c>
      <c r="M167" s="28">
        <v>72102</v>
      </c>
      <c r="N167" s="5">
        <f t="shared" si="32"/>
        <v>847843.25</v>
      </c>
      <c r="O167" s="6">
        <f t="shared" si="33"/>
        <v>577958</v>
      </c>
      <c r="P167" s="29">
        <v>88</v>
      </c>
      <c r="Q167" s="29">
        <v>284</v>
      </c>
      <c r="R167" s="6">
        <f t="shared" si="29"/>
        <v>34739</v>
      </c>
      <c r="S167" s="19">
        <f t="shared" si="40"/>
        <v>66482.110799999995</v>
      </c>
      <c r="T167" s="30">
        <v>11206413</v>
      </c>
      <c r="U167" s="19">
        <f t="shared" si="30"/>
        <v>11206.413</v>
      </c>
      <c r="V167" s="19">
        <f t="shared" si="31"/>
        <v>55275.697799999994</v>
      </c>
      <c r="W167" s="6">
        <f t="shared" si="34"/>
        <v>1105514</v>
      </c>
      <c r="X167" s="6">
        <f t="shared" si="35"/>
        <v>1718211</v>
      </c>
      <c r="Y167" s="4">
        <v>0</v>
      </c>
      <c r="Z167" s="18">
        <v>0</v>
      </c>
      <c r="AA167" s="6">
        <f t="shared" si="36"/>
        <v>1718211</v>
      </c>
      <c r="AB167" s="4"/>
      <c r="AC167" s="23">
        <v>0</v>
      </c>
      <c r="AD167" s="23">
        <v>0</v>
      </c>
      <c r="AE167" s="1">
        <f t="shared" si="41"/>
        <v>1718211</v>
      </c>
      <c r="AF167" s="12" t="str">
        <f t="shared" si="37"/>
        <v xml:space="preserve"> </v>
      </c>
      <c r="AG167" s="12" t="str">
        <f t="shared" si="38"/>
        <v xml:space="preserve"> </v>
      </c>
    </row>
    <row r="168" spans="1:33" ht="14.1" customHeight="1">
      <c r="A168" s="25" t="s">
        <v>128</v>
      </c>
      <c r="B168" s="25" t="s">
        <v>480</v>
      </c>
      <c r="C168" s="25" t="s">
        <v>236</v>
      </c>
      <c r="D168" s="25" t="s">
        <v>483</v>
      </c>
      <c r="E168" s="7">
        <v>456</v>
      </c>
      <c r="F168" s="5">
        <f t="shared" si="39"/>
        <v>705888</v>
      </c>
      <c r="G168" s="26">
        <v>90214.12</v>
      </c>
      <c r="H168" s="27">
        <v>31412</v>
      </c>
      <c r="I168" s="5">
        <f t="shared" si="28"/>
        <v>23559</v>
      </c>
      <c r="J168" s="28">
        <v>25332</v>
      </c>
      <c r="K168" s="28">
        <v>141368</v>
      </c>
      <c r="L168" s="28">
        <v>93711</v>
      </c>
      <c r="M168" s="28">
        <v>44080</v>
      </c>
      <c r="N168" s="5">
        <f t="shared" si="32"/>
        <v>418264.12</v>
      </c>
      <c r="O168" s="6">
        <f t="shared" si="33"/>
        <v>287624</v>
      </c>
      <c r="P168" s="29">
        <v>79</v>
      </c>
      <c r="Q168" s="29">
        <v>121</v>
      </c>
      <c r="R168" s="6">
        <f t="shared" si="29"/>
        <v>13287</v>
      </c>
      <c r="S168" s="19">
        <f t="shared" si="40"/>
        <v>32914.080000000002</v>
      </c>
      <c r="T168" s="30">
        <v>5669957</v>
      </c>
      <c r="U168" s="19">
        <f t="shared" si="30"/>
        <v>5669.9570000000003</v>
      </c>
      <c r="V168" s="19">
        <f t="shared" si="31"/>
        <v>27244.123</v>
      </c>
      <c r="W168" s="6">
        <f t="shared" si="34"/>
        <v>544882</v>
      </c>
      <c r="X168" s="6">
        <f t="shared" si="35"/>
        <v>845793</v>
      </c>
      <c r="Y168" s="4">
        <v>0</v>
      </c>
      <c r="Z168" s="18">
        <v>0</v>
      </c>
      <c r="AA168" s="6">
        <f t="shared" si="36"/>
        <v>845793</v>
      </c>
      <c r="AB168" s="4"/>
      <c r="AC168" s="23">
        <v>0</v>
      </c>
      <c r="AD168" s="23">
        <v>0</v>
      </c>
      <c r="AE168" s="1">
        <f t="shared" si="41"/>
        <v>845793</v>
      </c>
      <c r="AF168" s="12" t="str">
        <f t="shared" si="37"/>
        <v xml:space="preserve"> </v>
      </c>
      <c r="AG168" s="12" t="str">
        <f t="shared" si="38"/>
        <v xml:space="preserve"> </v>
      </c>
    </row>
    <row r="169" spans="1:33" ht="14.1" customHeight="1">
      <c r="A169" s="25" t="s">
        <v>128</v>
      </c>
      <c r="B169" s="25" t="s">
        <v>480</v>
      </c>
      <c r="C169" s="25" t="s">
        <v>60</v>
      </c>
      <c r="D169" s="25" t="s">
        <v>484</v>
      </c>
      <c r="E169" s="7">
        <v>708.34</v>
      </c>
      <c r="F169" s="5">
        <f t="shared" si="39"/>
        <v>1096510.32</v>
      </c>
      <c r="G169" s="26">
        <v>185165.61</v>
      </c>
      <c r="H169" s="27">
        <v>57067</v>
      </c>
      <c r="I169" s="5">
        <f t="shared" si="28"/>
        <v>42800.25</v>
      </c>
      <c r="J169" s="28">
        <v>41416</v>
      </c>
      <c r="K169" s="28">
        <v>231806</v>
      </c>
      <c r="L169" s="28">
        <v>181591</v>
      </c>
      <c r="M169" s="28">
        <v>90296</v>
      </c>
      <c r="N169" s="5">
        <f t="shared" si="32"/>
        <v>773074.86</v>
      </c>
      <c r="O169" s="6">
        <f t="shared" si="33"/>
        <v>323435</v>
      </c>
      <c r="P169" s="29">
        <v>86</v>
      </c>
      <c r="Q169" s="29">
        <v>149</v>
      </c>
      <c r="R169" s="6">
        <f t="shared" si="29"/>
        <v>17811</v>
      </c>
      <c r="S169" s="19">
        <f t="shared" si="40"/>
        <v>51127.981200000002</v>
      </c>
      <c r="T169" s="30">
        <v>11562671</v>
      </c>
      <c r="U169" s="19">
        <f t="shared" si="30"/>
        <v>11562.671</v>
      </c>
      <c r="V169" s="19">
        <f t="shared" si="31"/>
        <v>39565.3102</v>
      </c>
      <c r="W169" s="6">
        <f t="shared" si="34"/>
        <v>791306</v>
      </c>
      <c r="X169" s="6">
        <f t="shared" si="35"/>
        <v>1132552</v>
      </c>
      <c r="Y169" s="4">
        <v>0</v>
      </c>
      <c r="Z169" s="18">
        <v>0</v>
      </c>
      <c r="AA169" s="6">
        <f t="shared" si="36"/>
        <v>1132552</v>
      </c>
      <c r="AB169" s="4"/>
      <c r="AC169" s="23">
        <v>0</v>
      </c>
      <c r="AD169" s="23">
        <v>0</v>
      </c>
      <c r="AE169" s="1">
        <f t="shared" si="41"/>
        <v>1132552</v>
      </c>
      <c r="AF169" s="12" t="str">
        <f t="shared" si="37"/>
        <v xml:space="preserve"> </v>
      </c>
      <c r="AG169" s="12" t="str">
        <f t="shared" si="38"/>
        <v xml:space="preserve"> </v>
      </c>
    </row>
    <row r="170" spans="1:33" ht="14.1" customHeight="1">
      <c r="A170" s="25" t="s">
        <v>128</v>
      </c>
      <c r="B170" s="25" t="s">
        <v>480</v>
      </c>
      <c r="C170" s="25" t="s">
        <v>97</v>
      </c>
      <c r="D170" s="25" t="s">
        <v>485</v>
      </c>
      <c r="E170" s="7">
        <v>1863.3</v>
      </c>
      <c r="F170" s="5">
        <f t="shared" si="39"/>
        <v>2884388.4</v>
      </c>
      <c r="G170" s="26">
        <v>524429.47</v>
      </c>
      <c r="H170" s="27">
        <v>133403</v>
      </c>
      <c r="I170" s="5">
        <f t="shared" si="28"/>
        <v>100052.25</v>
      </c>
      <c r="J170" s="28">
        <v>107599</v>
      </c>
      <c r="K170" s="28">
        <v>599976</v>
      </c>
      <c r="L170" s="28">
        <v>436328</v>
      </c>
      <c r="M170" s="28">
        <v>185849</v>
      </c>
      <c r="N170" s="5">
        <f t="shared" si="32"/>
        <v>1954233.72</v>
      </c>
      <c r="O170" s="6">
        <f t="shared" si="33"/>
        <v>930155</v>
      </c>
      <c r="P170" s="29">
        <v>64</v>
      </c>
      <c r="Q170" s="29">
        <v>857</v>
      </c>
      <c r="R170" s="6">
        <f t="shared" si="29"/>
        <v>76239</v>
      </c>
      <c r="S170" s="19">
        <f t="shared" si="40"/>
        <v>134492.99400000001</v>
      </c>
      <c r="T170" s="30">
        <v>32785392</v>
      </c>
      <c r="U170" s="19">
        <f t="shared" si="30"/>
        <v>32785.392</v>
      </c>
      <c r="V170" s="19">
        <f t="shared" si="31"/>
        <v>101707.60200000001</v>
      </c>
      <c r="W170" s="6">
        <f t="shared" si="34"/>
        <v>2034152</v>
      </c>
      <c r="X170" s="6">
        <f t="shared" si="35"/>
        <v>3040546</v>
      </c>
      <c r="Y170" s="4">
        <v>0</v>
      </c>
      <c r="Z170" s="18">
        <v>0</v>
      </c>
      <c r="AA170" s="6">
        <f t="shared" si="36"/>
        <v>3040546</v>
      </c>
      <c r="AB170" s="4"/>
      <c r="AC170" s="23">
        <v>0</v>
      </c>
      <c r="AD170" s="23">
        <v>0</v>
      </c>
      <c r="AE170" s="1">
        <f t="shared" si="41"/>
        <v>3040546</v>
      </c>
      <c r="AF170" s="12" t="str">
        <f t="shared" si="37"/>
        <v xml:space="preserve"> </v>
      </c>
      <c r="AG170" s="12" t="str">
        <f t="shared" si="38"/>
        <v xml:space="preserve"> </v>
      </c>
    </row>
    <row r="171" spans="1:33" ht="14.1" customHeight="1">
      <c r="A171" s="25" t="s">
        <v>128</v>
      </c>
      <c r="B171" s="25" t="s">
        <v>480</v>
      </c>
      <c r="C171" s="25" t="s">
        <v>43</v>
      </c>
      <c r="D171" s="25" t="s">
        <v>486</v>
      </c>
      <c r="E171" s="7">
        <v>2111.6</v>
      </c>
      <c r="F171" s="5">
        <f t="shared" si="39"/>
        <v>3268756.8</v>
      </c>
      <c r="G171" s="26">
        <v>544035.25</v>
      </c>
      <c r="H171" s="27">
        <v>159531</v>
      </c>
      <c r="I171" s="5">
        <f t="shared" si="28"/>
        <v>119648.25</v>
      </c>
      <c r="J171" s="28">
        <v>128750</v>
      </c>
      <c r="K171" s="28">
        <v>715778</v>
      </c>
      <c r="L171" s="28">
        <v>553353</v>
      </c>
      <c r="M171" s="28">
        <v>20829</v>
      </c>
      <c r="N171" s="5">
        <f t="shared" si="32"/>
        <v>2082393.5</v>
      </c>
      <c r="O171" s="6">
        <f t="shared" si="33"/>
        <v>1186363</v>
      </c>
      <c r="P171" s="29">
        <v>35</v>
      </c>
      <c r="Q171" s="29">
        <v>764</v>
      </c>
      <c r="R171" s="6">
        <f t="shared" si="29"/>
        <v>37169</v>
      </c>
      <c r="S171" s="19">
        <f t="shared" si="40"/>
        <v>152415.288</v>
      </c>
      <c r="T171" s="30">
        <v>34918822</v>
      </c>
      <c r="U171" s="19">
        <f t="shared" si="30"/>
        <v>34918.822</v>
      </c>
      <c r="V171" s="19">
        <f t="shared" si="31"/>
        <v>117496.466</v>
      </c>
      <c r="W171" s="6">
        <f t="shared" si="34"/>
        <v>2349929</v>
      </c>
      <c r="X171" s="6">
        <f t="shared" si="35"/>
        <v>3573461</v>
      </c>
      <c r="Y171" s="4">
        <v>0</v>
      </c>
      <c r="Z171" s="18">
        <v>0</v>
      </c>
      <c r="AA171" s="6">
        <f t="shared" si="36"/>
        <v>3573461</v>
      </c>
      <c r="AB171" s="4"/>
      <c r="AC171" s="23">
        <v>0</v>
      </c>
      <c r="AD171" s="23">
        <v>0</v>
      </c>
      <c r="AE171" s="1">
        <f t="shared" si="41"/>
        <v>3573461</v>
      </c>
      <c r="AF171" s="12" t="str">
        <f t="shared" si="37"/>
        <v xml:space="preserve"> </v>
      </c>
      <c r="AG171" s="12" t="str">
        <f t="shared" si="38"/>
        <v xml:space="preserve"> </v>
      </c>
    </row>
    <row r="172" spans="1:33" ht="14.1" customHeight="1">
      <c r="A172" s="25" t="s">
        <v>128</v>
      </c>
      <c r="B172" s="25" t="s">
        <v>480</v>
      </c>
      <c r="C172" s="25" t="s">
        <v>86</v>
      </c>
      <c r="D172" s="25" t="s">
        <v>487</v>
      </c>
      <c r="E172" s="7">
        <v>1016.93</v>
      </c>
      <c r="F172" s="5">
        <f t="shared" si="39"/>
        <v>1574207.64</v>
      </c>
      <c r="G172" s="26">
        <v>797100.59</v>
      </c>
      <c r="H172" s="27">
        <v>78069</v>
      </c>
      <c r="I172" s="5">
        <f t="shared" si="28"/>
        <v>58551.75</v>
      </c>
      <c r="J172" s="28">
        <v>62973</v>
      </c>
      <c r="K172" s="28">
        <v>350657</v>
      </c>
      <c r="L172" s="28">
        <v>299764</v>
      </c>
      <c r="M172" s="28">
        <v>79635</v>
      </c>
      <c r="N172" s="5">
        <f t="shared" si="32"/>
        <v>1648681.3399999999</v>
      </c>
      <c r="O172" s="6">
        <f t="shared" si="33"/>
        <v>0</v>
      </c>
      <c r="P172" s="29">
        <v>81</v>
      </c>
      <c r="Q172" s="29">
        <v>355</v>
      </c>
      <c r="R172" s="6">
        <f t="shared" si="29"/>
        <v>39969</v>
      </c>
      <c r="S172" s="19">
        <f t="shared" si="40"/>
        <v>73402.007400000002</v>
      </c>
      <c r="T172" s="30">
        <v>49725317</v>
      </c>
      <c r="U172" s="19">
        <f t="shared" si="30"/>
        <v>49725.317000000003</v>
      </c>
      <c r="V172" s="19">
        <f t="shared" si="31"/>
        <v>23676.690399999999</v>
      </c>
      <c r="W172" s="6">
        <f t="shared" si="34"/>
        <v>473534</v>
      </c>
      <c r="X172" s="6">
        <f t="shared" si="35"/>
        <v>513503</v>
      </c>
      <c r="Y172" s="4">
        <v>0</v>
      </c>
      <c r="Z172" s="18">
        <v>0</v>
      </c>
      <c r="AA172" s="6">
        <f t="shared" si="36"/>
        <v>513503</v>
      </c>
      <c r="AB172" s="4"/>
      <c r="AC172" s="23">
        <v>0</v>
      </c>
      <c r="AD172" s="23">
        <v>0</v>
      </c>
      <c r="AE172" s="1">
        <f t="shared" si="41"/>
        <v>513503</v>
      </c>
      <c r="AF172" s="12">
        <f t="shared" si="37"/>
        <v>1</v>
      </c>
      <c r="AG172" s="12" t="str">
        <f t="shared" si="38"/>
        <v xml:space="preserve"> </v>
      </c>
    </row>
    <row r="173" spans="1:33" ht="14.1" customHeight="1">
      <c r="A173" s="25" t="s">
        <v>128</v>
      </c>
      <c r="B173" s="25" t="s">
        <v>480</v>
      </c>
      <c r="C173" s="25" t="s">
        <v>239</v>
      </c>
      <c r="D173" s="25" t="s">
        <v>488</v>
      </c>
      <c r="E173" s="7">
        <v>910.33</v>
      </c>
      <c r="F173" s="5">
        <f t="shared" si="39"/>
        <v>1409190.84</v>
      </c>
      <c r="G173" s="26">
        <v>275316.74</v>
      </c>
      <c r="H173" s="27">
        <v>59522</v>
      </c>
      <c r="I173" s="5">
        <f t="shared" si="28"/>
        <v>44641.5</v>
      </c>
      <c r="J173" s="28">
        <v>48001</v>
      </c>
      <c r="K173" s="28">
        <v>267755</v>
      </c>
      <c r="L173" s="28">
        <v>225553</v>
      </c>
      <c r="M173" s="28">
        <v>185941</v>
      </c>
      <c r="N173" s="5">
        <f t="shared" si="32"/>
        <v>1047208.24</v>
      </c>
      <c r="O173" s="6">
        <f t="shared" si="33"/>
        <v>361983</v>
      </c>
      <c r="P173" s="29">
        <v>88</v>
      </c>
      <c r="Q173" s="29">
        <v>343</v>
      </c>
      <c r="R173" s="6">
        <f t="shared" si="29"/>
        <v>41956</v>
      </c>
      <c r="S173" s="19">
        <f t="shared" si="40"/>
        <v>65707.619399999996</v>
      </c>
      <c r="T173" s="30">
        <v>16865115</v>
      </c>
      <c r="U173" s="19">
        <f t="shared" si="30"/>
        <v>16865.115000000002</v>
      </c>
      <c r="V173" s="19">
        <f t="shared" si="31"/>
        <v>48842.504399999991</v>
      </c>
      <c r="W173" s="6">
        <f t="shared" si="34"/>
        <v>976850</v>
      </c>
      <c r="X173" s="6">
        <f t="shared" si="35"/>
        <v>1380789</v>
      </c>
      <c r="Y173" s="4">
        <v>0</v>
      </c>
      <c r="Z173" s="18">
        <v>0</v>
      </c>
      <c r="AA173" s="6">
        <f t="shared" si="36"/>
        <v>1380789</v>
      </c>
      <c r="AB173" s="4"/>
      <c r="AC173" s="23">
        <v>0</v>
      </c>
      <c r="AD173" s="23">
        <v>0</v>
      </c>
      <c r="AE173" s="1">
        <f t="shared" si="41"/>
        <v>1380789</v>
      </c>
      <c r="AF173" s="12" t="str">
        <f t="shared" si="37"/>
        <v xml:space="preserve"> </v>
      </c>
      <c r="AG173" s="12" t="str">
        <f t="shared" si="38"/>
        <v xml:space="preserve"> </v>
      </c>
    </row>
    <row r="174" spans="1:33" ht="14.1" customHeight="1">
      <c r="A174" s="25" t="s">
        <v>202</v>
      </c>
      <c r="B174" s="25" t="s">
        <v>489</v>
      </c>
      <c r="C174" s="25" t="s">
        <v>203</v>
      </c>
      <c r="D174" s="25" t="s">
        <v>490</v>
      </c>
      <c r="E174" s="7">
        <v>320.57</v>
      </c>
      <c r="F174" s="5">
        <f t="shared" si="39"/>
        <v>496242.36</v>
      </c>
      <c r="G174" s="26">
        <v>115239.48</v>
      </c>
      <c r="H174" s="27">
        <v>23684</v>
      </c>
      <c r="I174" s="5">
        <f t="shared" si="28"/>
        <v>17763</v>
      </c>
      <c r="J174" s="28">
        <v>19991</v>
      </c>
      <c r="K174" s="28">
        <v>0</v>
      </c>
      <c r="L174" s="28">
        <v>0</v>
      </c>
      <c r="M174" s="28">
        <v>12296</v>
      </c>
      <c r="N174" s="5">
        <f t="shared" si="32"/>
        <v>165289.47999999998</v>
      </c>
      <c r="O174" s="6">
        <f t="shared" si="33"/>
        <v>330953</v>
      </c>
      <c r="P174" s="29">
        <v>70</v>
      </c>
      <c r="Q174" s="29">
        <v>109</v>
      </c>
      <c r="R174" s="6">
        <f t="shared" si="29"/>
        <v>10606</v>
      </c>
      <c r="S174" s="19">
        <f t="shared" si="40"/>
        <v>23138.742600000001</v>
      </c>
      <c r="T174" s="30">
        <v>6954706</v>
      </c>
      <c r="U174" s="19">
        <f t="shared" si="30"/>
        <v>6954.7060000000001</v>
      </c>
      <c r="V174" s="19">
        <f t="shared" si="31"/>
        <v>16184.036600000001</v>
      </c>
      <c r="W174" s="6">
        <f t="shared" si="34"/>
        <v>323681</v>
      </c>
      <c r="X174" s="6">
        <f t="shared" si="35"/>
        <v>665240</v>
      </c>
      <c r="Y174" s="4">
        <v>0</v>
      </c>
      <c r="Z174" s="18">
        <v>0</v>
      </c>
      <c r="AA174" s="6">
        <f t="shared" si="36"/>
        <v>665240</v>
      </c>
      <c r="AB174" s="4"/>
      <c r="AC174" s="23">
        <v>0</v>
      </c>
      <c r="AD174" s="23">
        <v>0</v>
      </c>
      <c r="AE174" s="1">
        <f t="shared" si="41"/>
        <v>665240</v>
      </c>
      <c r="AF174" s="12" t="str">
        <f t="shared" si="37"/>
        <v xml:space="preserve"> </v>
      </c>
      <c r="AG174" s="12" t="str">
        <f t="shared" si="38"/>
        <v xml:space="preserve"> </v>
      </c>
    </row>
    <row r="175" spans="1:33" ht="14.1" customHeight="1">
      <c r="A175" s="25" t="s">
        <v>202</v>
      </c>
      <c r="B175" s="25" t="s">
        <v>489</v>
      </c>
      <c r="C175" s="25" t="s">
        <v>20</v>
      </c>
      <c r="D175" s="25" t="s">
        <v>491</v>
      </c>
      <c r="E175" s="7">
        <v>346.55</v>
      </c>
      <c r="F175" s="5">
        <f t="shared" si="39"/>
        <v>536459.4</v>
      </c>
      <c r="G175" s="26">
        <v>157720.94</v>
      </c>
      <c r="H175" s="27">
        <v>24396</v>
      </c>
      <c r="I175" s="5">
        <f t="shared" si="28"/>
        <v>18297</v>
      </c>
      <c r="J175" s="28">
        <v>20674</v>
      </c>
      <c r="K175" s="28">
        <v>0</v>
      </c>
      <c r="L175" s="28">
        <v>0</v>
      </c>
      <c r="M175" s="28">
        <v>37400</v>
      </c>
      <c r="N175" s="5">
        <f t="shared" si="32"/>
        <v>234091.94</v>
      </c>
      <c r="O175" s="6">
        <f t="shared" si="33"/>
        <v>302367</v>
      </c>
      <c r="P175" s="29">
        <v>77</v>
      </c>
      <c r="Q175" s="29">
        <v>137</v>
      </c>
      <c r="R175" s="6">
        <f t="shared" si="29"/>
        <v>14663</v>
      </c>
      <c r="S175" s="19">
        <f t="shared" si="40"/>
        <v>25013.978999999999</v>
      </c>
      <c r="T175" s="30">
        <v>9529966</v>
      </c>
      <c r="U175" s="19">
        <f t="shared" si="30"/>
        <v>9529.9660000000003</v>
      </c>
      <c r="V175" s="19">
        <f t="shared" si="31"/>
        <v>15484.012999999999</v>
      </c>
      <c r="W175" s="6">
        <f t="shared" si="34"/>
        <v>309680</v>
      </c>
      <c r="X175" s="6">
        <f t="shared" si="35"/>
        <v>626710</v>
      </c>
      <c r="Y175" s="4">
        <v>0</v>
      </c>
      <c r="Z175" s="18">
        <v>0</v>
      </c>
      <c r="AA175" s="6">
        <f t="shared" si="36"/>
        <v>626710</v>
      </c>
      <c r="AB175" s="4"/>
      <c r="AC175" s="23">
        <v>0</v>
      </c>
      <c r="AD175" s="23">
        <v>0</v>
      </c>
      <c r="AE175" s="1">
        <f t="shared" si="41"/>
        <v>626710</v>
      </c>
      <c r="AF175" s="12" t="str">
        <f t="shared" si="37"/>
        <v xml:space="preserve"> </v>
      </c>
      <c r="AG175" s="12" t="str">
        <f t="shared" si="38"/>
        <v xml:space="preserve"> </v>
      </c>
    </row>
    <row r="176" spans="1:33" ht="14.1" customHeight="1">
      <c r="A176" s="25" t="s">
        <v>202</v>
      </c>
      <c r="B176" s="25" t="s">
        <v>489</v>
      </c>
      <c r="C176" s="25" t="s">
        <v>21</v>
      </c>
      <c r="D176" s="25" t="s">
        <v>492</v>
      </c>
      <c r="E176" s="7">
        <v>511.45</v>
      </c>
      <c r="F176" s="5">
        <f t="shared" si="39"/>
        <v>791724.6</v>
      </c>
      <c r="G176" s="26">
        <v>89855.63</v>
      </c>
      <c r="H176" s="27">
        <v>38314</v>
      </c>
      <c r="I176" s="5">
        <f t="shared" si="28"/>
        <v>28735.5</v>
      </c>
      <c r="J176" s="28">
        <v>32465</v>
      </c>
      <c r="K176" s="28">
        <v>0</v>
      </c>
      <c r="L176" s="28">
        <v>0</v>
      </c>
      <c r="M176" s="28">
        <v>52682</v>
      </c>
      <c r="N176" s="5">
        <f t="shared" si="32"/>
        <v>203738.13</v>
      </c>
      <c r="O176" s="6">
        <f t="shared" si="33"/>
        <v>587986</v>
      </c>
      <c r="P176" s="29">
        <v>70</v>
      </c>
      <c r="Q176" s="29">
        <v>141</v>
      </c>
      <c r="R176" s="6">
        <f t="shared" si="29"/>
        <v>13719</v>
      </c>
      <c r="S176" s="19">
        <f t="shared" si="40"/>
        <v>36916.461000000003</v>
      </c>
      <c r="T176" s="30">
        <v>5305366</v>
      </c>
      <c r="U176" s="19">
        <f t="shared" si="30"/>
        <v>5305.366</v>
      </c>
      <c r="V176" s="19">
        <f t="shared" si="31"/>
        <v>31611.095000000001</v>
      </c>
      <c r="W176" s="6">
        <f t="shared" si="34"/>
        <v>632222</v>
      </c>
      <c r="X176" s="6">
        <f t="shared" si="35"/>
        <v>1233927</v>
      </c>
      <c r="Y176" s="4">
        <v>0</v>
      </c>
      <c r="Z176" s="18">
        <v>0</v>
      </c>
      <c r="AA176" s="6">
        <f t="shared" si="36"/>
        <v>1233927</v>
      </c>
      <c r="AB176" s="4"/>
      <c r="AC176" s="23">
        <v>0</v>
      </c>
      <c r="AD176" s="23">
        <v>0</v>
      </c>
      <c r="AE176" s="1">
        <f t="shared" si="41"/>
        <v>1233927</v>
      </c>
      <c r="AF176" s="12" t="str">
        <f t="shared" si="37"/>
        <v xml:space="preserve"> </v>
      </c>
      <c r="AG176" s="12" t="str">
        <f t="shared" si="38"/>
        <v xml:space="preserve"> </v>
      </c>
    </row>
    <row r="177" spans="1:33" ht="14.1" customHeight="1">
      <c r="A177" s="25" t="s">
        <v>202</v>
      </c>
      <c r="B177" s="25" t="s">
        <v>489</v>
      </c>
      <c r="C177" s="25" t="s">
        <v>55</v>
      </c>
      <c r="D177" s="25" t="s">
        <v>493</v>
      </c>
      <c r="E177" s="7">
        <v>3962.83</v>
      </c>
      <c r="F177" s="5">
        <f t="shared" si="39"/>
        <v>6134460.8399999999</v>
      </c>
      <c r="G177" s="26">
        <v>1046707.99</v>
      </c>
      <c r="H177" s="27">
        <v>279483</v>
      </c>
      <c r="I177" s="5">
        <f t="shared" si="28"/>
        <v>209612.25</v>
      </c>
      <c r="J177" s="28">
        <v>235300</v>
      </c>
      <c r="K177" s="28">
        <v>1320172</v>
      </c>
      <c r="L177" s="28">
        <v>1003461</v>
      </c>
      <c r="M177" s="28">
        <v>12645</v>
      </c>
      <c r="N177" s="5">
        <f t="shared" si="32"/>
        <v>3827898.24</v>
      </c>
      <c r="O177" s="6">
        <f t="shared" si="33"/>
        <v>2306563</v>
      </c>
      <c r="P177" s="29">
        <v>33</v>
      </c>
      <c r="Q177" s="29">
        <v>736</v>
      </c>
      <c r="R177" s="6">
        <f t="shared" si="29"/>
        <v>33760</v>
      </c>
      <c r="S177" s="19">
        <f t="shared" si="40"/>
        <v>286037.06939999998</v>
      </c>
      <c r="T177" s="30">
        <v>66331305</v>
      </c>
      <c r="U177" s="19">
        <f t="shared" si="30"/>
        <v>66331.304999999993</v>
      </c>
      <c r="V177" s="19">
        <f t="shared" si="31"/>
        <v>219705.76439999999</v>
      </c>
      <c r="W177" s="6">
        <f t="shared" si="34"/>
        <v>4394115</v>
      </c>
      <c r="X177" s="6">
        <f t="shared" si="35"/>
        <v>6734438</v>
      </c>
      <c r="Y177" s="4">
        <v>0</v>
      </c>
      <c r="Z177" s="18">
        <v>0</v>
      </c>
      <c r="AA177" s="6">
        <f t="shared" si="36"/>
        <v>6734438</v>
      </c>
      <c r="AB177" s="4"/>
      <c r="AC177" s="23">
        <v>0</v>
      </c>
      <c r="AD177" s="23">
        <v>0</v>
      </c>
      <c r="AE177" s="1">
        <f t="shared" si="41"/>
        <v>6734438</v>
      </c>
      <c r="AF177" s="12" t="str">
        <f t="shared" si="37"/>
        <v xml:space="preserve"> </v>
      </c>
      <c r="AG177" s="12" t="str">
        <f t="shared" si="38"/>
        <v xml:space="preserve"> </v>
      </c>
    </row>
    <row r="178" spans="1:33" ht="14.1" customHeight="1">
      <c r="A178" s="25" t="s">
        <v>202</v>
      </c>
      <c r="B178" s="25" t="s">
        <v>489</v>
      </c>
      <c r="C178" s="25" t="s">
        <v>198</v>
      </c>
      <c r="D178" s="25" t="s">
        <v>494</v>
      </c>
      <c r="E178" s="7">
        <v>796.25</v>
      </c>
      <c r="F178" s="5">
        <f t="shared" si="39"/>
        <v>1232595</v>
      </c>
      <c r="G178" s="26">
        <v>227467.02</v>
      </c>
      <c r="H178" s="27">
        <v>61514</v>
      </c>
      <c r="I178" s="5">
        <f t="shared" si="28"/>
        <v>46135.5</v>
      </c>
      <c r="J178" s="28">
        <v>51943</v>
      </c>
      <c r="K178" s="28">
        <v>290324</v>
      </c>
      <c r="L178" s="28">
        <v>166031</v>
      </c>
      <c r="M178" s="28">
        <v>58959</v>
      </c>
      <c r="N178" s="5">
        <f t="shared" si="32"/>
        <v>840859.52</v>
      </c>
      <c r="O178" s="6">
        <f t="shared" si="33"/>
        <v>391735</v>
      </c>
      <c r="P178" s="29">
        <v>81</v>
      </c>
      <c r="Q178" s="29">
        <v>264</v>
      </c>
      <c r="R178" s="6">
        <f t="shared" si="29"/>
        <v>29724</v>
      </c>
      <c r="S178" s="19">
        <f t="shared" si="40"/>
        <v>57473.324999999997</v>
      </c>
      <c r="T178" s="30">
        <v>14165385</v>
      </c>
      <c r="U178" s="19">
        <f t="shared" si="30"/>
        <v>14165.385</v>
      </c>
      <c r="V178" s="19">
        <f t="shared" si="31"/>
        <v>43307.939999999995</v>
      </c>
      <c r="W178" s="6">
        <f t="shared" si="34"/>
        <v>866159</v>
      </c>
      <c r="X178" s="6">
        <f t="shared" si="35"/>
        <v>1287618</v>
      </c>
      <c r="Y178" s="4">
        <v>0</v>
      </c>
      <c r="Z178" s="18">
        <v>0</v>
      </c>
      <c r="AA178" s="6">
        <f t="shared" si="36"/>
        <v>1287618</v>
      </c>
      <c r="AB178" s="4"/>
      <c r="AC178" s="23">
        <v>0</v>
      </c>
      <c r="AD178" s="23">
        <v>0</v>
      </c>
      <c r="AE178" s="1">
        <f t="shared" si="41"/>
        <v>1287618</v>
      </c>
      <c r="AF178" s="12" t="str">
        <f t="shared" si="37"/>
        <v xml:space="preserve"> </v>
      </c>
      <c r="AG178" s="12" t="str">
        <f t="shared" si="38"/>
        <v xml:space="preserve"> </v>
      </c>
    </row>
    <row r="179" spans="1:33" ht="14.1" customHeight="1">
      <c r="A179" s="25" t="s">
        <v>202</v>
      </c>
      <c r="B179" s="25" t="s">
        <v>489</v>
      </c>
      <c r="C179" s="25" t="s">
        <v>232</v>
      </c>
      <c r="D179" s="25" t="s">
        <v>495</v>
      </c>
      <c r="E179" s="7">
        <v>753.09</v>
      </c>
      <c r="F179" s="5">
        <f t="shared" si="39"/>
        <v>1165783.32</v>
      </c>
      <c r="G179" s="26">
        <v>259185.11</v>
      </c>
      <c r="H179" s="27">
        <v>51751</v>
      </c>
      <c r="I179" s="5">
        <f t="shared" si="28"/>
        <v>38813.25</v>
      </c>
      <c r="J179" s="28">
        <v>43677</v>
      </c>
      <c r="K179" s="28">
        <v>244586</v>
      </c>
      <c r="L179" s="28">
        <v>198283</v>
      </c>
      <c r="M179" s="28">
        <v>58952</v>
      </c>
      <c r="N179" s="5">
        <f t="shared" si="32"/>
        <v>843496.36</v>
      </c>
      <c r="O179" s="6">
        <f t="shared" si="33"/>
        <v>322287</v>
      </c>
      <c r="P179" s="29">
        <v>66</v>
      </c>
      <c r="Q179" s="29">
        <v>413</v>
      </c>
      <c r="R179" s="6">
        <f t="shared" si="29"/>
        <v>37889</v>
      </c>
      <c r="S179" s="19">
        <f t="shared" si="40"/>
        <v>54358.036200000002</v>
      </c>
      <c r="T179" s="30">
        <v>15832933</v>
      </c>
      <c r="U179" s="19">
        <f t="shared" si="30"/>
        <v>15832.933000000001</v>
      </c>
      <c r="V179" s="19">
        <f t="shared" si="31"/>
        <v>38525.103199999998</v>
      </c>
      <c r="W179" s="6">
        <f t="shared" si="34"/>
        <v>770502</v>
      </c>
      <c r="X179" s="6">
        <f t="shared" si="35"/>
        <v>1130678</v>
      </c>
      <c r="Y179" s="4">
        <v>0</v>
      </c>
      <c r="Z179" s="18">
        <v>0</v>
      </c>
      <c r="AA179" s="6">
        <f t="shared" si="36"/>
        <v>1130678</v>
      </c>
      <c r="AB179" s="4"/>
      <c r="AC179" s="23">
        <v>0</v>
      </c>
      <c r="AD179" s="23">
        <v>0</v>
      </c>
      <c r="AE179" s="1">
        <f t="shared" si="41"/>
        <v>1130678</v>
      </c>
      <c r="AF179" s="12" t="str">
        <f t="shared" si="37"/>
        <v xml:space="preserve"> </v>
      </c>
      <c r="AG179" s="12" t="str">
        <f t="shared" si="38"/>
        <v xml:space="preserve"> </v>
      </c>
    </row>
    <row r="180" spans="1:33" ht="14.1" customHeight="1">
      <c r="A180" s="25" t="s">
        <v>202</v>
      </c>
      <c r="B180" s="25" t="s">
        <v>489</v>
      </c>
      <c r="C180" s="25" t="s">
        <v>29</v>
      </c>
      <c r="D180" s="25" t="s">
        <v>496</v>
      </c>
      <c r="E180" s="7">
        <v>568.46</v>
      </c>
      <c r="F180" s="5">
        <f t="shared" si="39"/>
        <v>879976.08000000007</v>
      </c>
      <c r="G180" s="26">
        <v>244749.59</v>
      </c>
      <c r="H180" s="27">
        <v>42473</v>
      </c>
      <c r="I180" s="5">
        <f t="shared" si="28"/>
        <v>31854.75</v>
      </c>
      <c r="J180" s="28">
        <v>35807</v>
      </c>
      <c r="K180" s="28">
        <v>201234</v>
      </c>
      <c r="L180" s="28">
        <v>118089</v>
      </c>
      <c r="M180" s="28">
        <v>89760</v>
      </c>
      <c r="N180" s="5">
        <f t="shared" si="32"/>
        <v>721494.34</v>
      </c>
      <c r="O180" s="6">
        <f t="shared" si="33"/>
        <v>158482</v>
      </c>
      <c r="P180" s="29">
        <v>92</v>
      </c>
      <c r="Q180" s="29">
        <v>190</v>
      </c>
      <c r="R180" s="6">
        <f t="shared" si="29"/>
        <v>24297</v>
      </c>
      <c r="S180" s="19">
        <f t="shared" si="40"/>
        <v>41031.442799999997</v>
      </c>
      <c r="T180" s="30">
        <v>15024477</v>
      </c>
      <c r="U180" s="19">
        <f t="shared" si="30"/>
        <v>15024.477000000001</v>
      </c>
      <c r="V180" s="19">
        <f t="shared" si="31"/>
        <v>26006.965799999998</v>
      </c>
      <c r="W180" s="6">
        <f t="shared" si="34"/>
        <v>520139</v>
      </c>
      <c r="X180" s="6">
        <f t="shared" si="35"/>
        <v>702918</v>
      </c>
      <c r="Y180" s="4">
        <v>0</v>
      </c>
      <c r="Z180" s="18">
        <v>0</v>
      </c>
      <c r="AA180" s="6">
        <f t="shared" si="36"/>
        <v>702918</v>
      </c>
      <c r="AB180" s="4"/>
      <c r="AC180" s="23">
        <v>0</v>
      </c>
      <c r="AD180" s="23">
        <v>0</v>
      </c>
      <c r="AE180" s="1">
        <f t="shared" si="41"/>
        <v>702918</v>
      </c>
      <c r="AF180" s="12" t="str">
        <f t="shared" si="37"/>
        <v xml:space="preserve"> </v>
      </c>
      <c r="AG180" s="12" t="str">
        <f t="shared" si="38"/>
        <v xml:space="preserve"> </v>
      </c>
    </row>
    <row r="181" spans="1:33" ht="14.1" customHeight="1">
      <c r="A181" s="25" t="s">
        <v>202</v>
      </c>
      <c r="B181" s="25" t="s">
        <v>489</v>
      </c>
      <c r="C181" s="25" t="s">
        <v>33</v>
      </c>
      <c r="D181" s="25" t="s">
        <v>497</v>
      </c>
      <c r="E181" s="7">
        <v>970.86</v>
      </c>
      <c r="F181" s="5">
        <f t="shared" si="39"/>
        <v>1502891.28</v>
      </c>
      <c r="G181" s="26">
        <v>376731.05000000005</v>
      </c>
      <c r="H181" s="27">
        <v>68143</v>
      </c>
      <c r="I181" s="5">
        <f t="shared" si="28"/>
        <v>51107.25</v>
      </c>
      <c r="J181" s="28">
        <v>57610</v>
      </c>
      <c r="K181" s="28">
        <v>321454</v>
      </c>
      <c r="L181" s="28">
        <v>213162</v>
      </c>
      <c r="M181" s="28">
        <v>147287</v>
      </c>
      <c r="N181" s="5">
        <f t="shared" si="32"/>
        <v>1167351.3</v>
      </c>
      <c r="O181" s="6">
        <f t="shared" si="33"/>
        <v>335540</v>
      </c>
      <c r="P181" s="29">
        <v>84</v>
      </c>
      <c r="Q181" s="29">
        <v>357</v>
      </c>
      <c r="R181" s="6">
        <f t="shared" si="29"/>
        <v>41683</v>
      </c>
      <c r="S181" s="19">
        <f t="shared" si="40"/>
        <v>70076.674799999993</v>
      </c>
      <c r="T181" s="30">
        <v>23443127</v>
      </c>
      <c r="U181" s="19">
        <f t="shared" si="30"/>
        <v>23443.127</v>
      </c>
      <c r="V181" s="19">
        <f t="shared" si="31"/>
        <v>46633.547799999993</v>
      </c>
      <c r="W181" s="6">
        <f t="shared" si="34"/>
        <v>932671</v>
      </c>
      <c r="X181" s="6">
        <f t="shared" si="35"/>
        <v>1309894</v>
      </c>
      <c r="Y181" s="4">
        <v>0</v>
      </c>
      <c r="Z181" s="18">
        <v>0</v>
      </c>
      <c r="AA181" s="6">
        <f t="shared" si="36"/>
        <v>1309894</v>
      </c>
      <c r="AB181" s="4"/>
      <c r="AC181" s="23">
        <v>0</v>
      </c>
      <c r="AD181" s="23">
        <v>0</v>
      </c>
      <c r="AE181" s="1">
        <f t="shared" si="41"/>
        <v>1309894</v>
      </c>
      <c r="AF181" s="12" t="str">
        <f t="shared" si="37"/>
        <v xml:space="preserve"> </v>
      </c>
      <c r="AG181" s="12" t="str">
        <f t="shared" si="38"/>
        <v xml:space="preserve"> </v>
      </c>
    </row>
    <row r="182" spans="1:33" ht="14.1" customHeight="1">
      <c r="A182" s="25" t="s">
        <v>202</v>
      </c>
      <c r="B182" s="25" t="s">
        <v>489</v>
      </c>
      <c r="C182" s="25" t="s">
        <v>34</v>
      </c>
      <c r="D182" s="25" t="s">
        <v>498</v>
      </c>
      <c r="E182" s="7">
        <v>1922.29</v>
      </c>
      <c r="F182" s="5">
        <f t="shared" si="39"/>
        <v>2975704.92</v>
      </c>
      <c r="G182" s="26">
        <v>485178.8</v>
      </c>
      <c r="H182" s="27">
        <v>144963</v>
      </c>
      <c r="I182" s="5">
        <f t="shared" si="28"/>
        <v>108722.25</v>
      </c>
      <c r="J182" s="28">
        <v>122838</v>
      </c>
      <c r="K182" s="28">
        <v>683141</v>
      </c>
      <c r="L182" s="28">
        <v>307038</v>
      </c>
      <c r="M182" s="28">
        <v>128079</v>
      </c>
      <c r="N182" s="5">
        <f t="shared" si="32"/>
        <v>1834997.05</v>
      </c>
      <c r="O182" s="6">
        <f t="shared" si="33"/>
        <v>1140708</v>
      </c>
      <c r="P182" s="29">
        <v>33</v>
      </c>
      <c r="Q182" s="29">
        <v>1071</v>
      </c>
      <c r="R182" s="6">
        <f t="shared" si="29"/>
        <v>49127</v>
      </c>
      <c r="S182" s="19">
        <f t="shared" si="40"/>
        <v>138750.8922</v>
      </c>
      <c r="T182" s="30">
        <v>29520121</v>
      </c>
      <c r="U182" s="19">
        <f t="shared" si="30"/>
        <v>29520.120999999999</v>
      </c>
      <c r="V182" s="19">
        <f t="shared" si="31"/>
        <v>109230.7712</v>
      </c>
      <c r="W182" s="6">
        <f t="shared" si="34"/>
        <v>2184615</v>
      </c>
      <c r="X182" s="6">
        <f t="shared" si="35"/>
        <v>3374450</v>
      </c>
      <c r="Y182" s="4">
        <v>0</v>
      </c>
      <c r="Z182" s="18">
        <v>0</v>
      </c>
      <c r="AA182" s="6">
        <f t="shared" si="36"/>
        <v>3374450</v>
      </c>
      <c r="AB182" s="4"/>
      <c r="AC182" s="23">
        <v>0</v>
      </c>
      <c r="AD182" s="23">
        <v>0</v>
      </c>
      <c r="AE182" s="1">
        <f t="shared" si="41"/>
        <v>3374450</v>
      </c>
      <c r="AF182" s="12" t="str">
        <f t="shared" si="37"/>
        <v xml:space="preserve"> </v>
      </c>
      <c r="AG182" s="12" t="str">
        <f t="shared" si="38"/>
        <v xml:space="preserve"> </v>
      </c>
    </row>
    <row r="183" spans="1:33" ht="14.1" customHeight="1">
      <c r="A183" s="25" t="s">
        <v>202</v>
      </c>
      <c r="B183" s="25" t="s">
        <v>489</v>
      </c>
      <c r="C183" s="25" t="s">
        <v>176</v>
      </c>
      <c r="D183" s="25" t="s">
        <v>499</v>
      </c>
      <c r="E183" s="7">
        <v>2361.5</v>
      </c>
      <c r="F183" s="5">
        <f t="shared" si="39"/>
        <v>3655602</v>
      </c>
      <c r="G183" s="26">
        <v>770640.59</v>
      </c>
      <c r="H183" s="27">
        <v>186717</v>
      </c>
      <c r="I183" s="5">
        <f t="shared" si="28"/>
        <v>140037.75</v>
      </c>
      <c r="J183" s="28">
        <v>158162</v>
      </c>
      <c r="K183" s="28">
        <v>879985</v>
      </c>
      <c r="L183" s="28">
        <v>442678</v>
      </c>
      <c r="M183" s="28">
        <v>136037</v>
      </c>
      <c r="N183" s="5">
        <f t="shared" si="32"/>
        <v>2527540.34</v>
      </c>
      <c r="O183" s="6">
        <f t="shared" si="33"/>
        <v>1128062</v>
      </c>
      <c r="P183" s="29">
        <v>33</v>
      </c>
      <c r="Q183" s="29">
        <v>1208</v>
      </c>
      <c r="R183" s="6">
        <f t="shared" si="29"/>
        <v>55411</v>
      </c>
      <c r="S183" s="19">
        <f t="shared" si="40"/>
        <v>170453.07</v>
      </c>
      <c r="T183" s="30">
        <v>47424036</v>
      </c>
      <c r="U183" s="19">
        <f t="shared" si="30"/>
        <v>47424.036</v>
      </c>
      <c r="V183" s="19">
        <f t="shared" si="31"/>
        <v>123029.03400000001</v>
      </c>
      <c r="W183" s="6">
        <f t="shared" si="34"/>
        <v>2460581</v>
      </c>
      <c r="X183" s="6">
        <f t="shared" si="35"/>
        <v>3644054</v>
      </c>
      <c r="Y183" s="4">
        <v>0</v>
      </c>
      <c r="Z183" s="18">
        <v>0</v>
      </c>
      <c r="AA183" s="6">
        <f t="shared" si="36"/>
        <v>3644054</v>
      </c>
      <c r="AB183" s="4"/>
      <c r="AC183" s="23">
        <v>0</v>
      </c>
      <c r="AD183" s="23">
        <v>0</v>
      </c>
      <c r="AE183" s="1">
        <f t="shared" si="41"/>
        <v>3644054</v>
      </c>
      <c r="AF183" s="12" t="str">
        <f t="shared" si="37"/>
        <v xml:space="preserve"> </v>
      </c>
      <c r="AG183" s="12" t="str">
        <f t="shared" si="38"/>
        <v xml:space="preserve"> </v>
      </c>
    </row>
    <row r="184" spans="1:33" ht="14.1" customHeight="1">
      <c r="A184" s="25" t="s">
        <v>202</v>
      </c>
      <c r="B184" s="25" t="s">
        <v>489</v>
      </c>
      <c r="C184" s="25" t="s">
        <v>158</v>
      </c>
      <c r="D184" s="25" t="s">
        <v>500</v>
      </c>
      <c r="E184" s="7">
        <v>514.02</v>
      </c>
      <c r="F184" s="5">
        <f t="shared" si="39"/>
        <v>795702.96</v>
      </c>
      <c r="G184" s="26">
        <v>140835.6</v>
      </c>
      <c r="H184" s="27">
        <v>36274</v>
      </c>
      <c r="I184" s="5">
        <f t="shared" si="28"/>
        <v>27205.5</v>
      </c>
      <c r="J184" s="28">
        <v>30615</v>
      </c>
      <c r="K184" s="28">
        <v>171347</v>
      </c>
      <c r="L184" s="28">
        <v>109458</v>
      </c>
      <c r="M184" s="28">
        <v>137560</v>
      </c>
      <c r="N184" s="5">
        <f t="shared" si="32"/>
        <v>617021.1</v>
      </c>
      <c r="O184" s="6">
        <f t="shared" si="33"/>
        <v>178682</v>
      </c>
      <c r="P184" s="29">
        <v>92</v>
      </c>
      <c r="Q184" s="29">
        <v>141</v>
      </c>
      <c r="R184" s="6">
        <f t="shared" si="29"/>
        <v>18031</v>
      </c>
      <c r="S184" s="19">
        <f t="shared" si="40"/>
        <v>37101.963600000003</v>
      </c>
      <c r="T184" s="30">
        <v>8517949</v>
      </c>
      <c r="U184" s="19">
        <f t="shared" si="30"/>
        <v>8517.9490000000005</v>
      </c>
      <c r="V184" s="19">
        <f t="shared" si="31"/>
        <v>28584.014600000002</v>
      </c>
      <c r="W184" s="6">
        <f t="shared" si="34"/>
        <v>571680</v>
      </c>
      <c r="X184" s="6">
        <f t="shared" si="35"/>
        <v>768393</v>
      </c>
      <c r="Y184" s="4">
        <v>0</v>
      </c>
      <c r="Z184" s="18">
        <v>0</v>
      </c>
      <c r="AA184" s="6">
        <f t="shared" si="36"/>
        <v>768393</v>
      </c>
      <c r="AB184" s="4"/>
      <c r="AC184" s="23">
        <v>0</v>
      </c>
      <c r="AD184" s="23">
        <v>0</v>
      </c>
      <c r="AE184" s="1">
        <f t="shared" si="41"/>
        <v>768393</v>
      </c>
      <c r="AF184" s="12" t="str">
        <f t="shared" si="37"/>
        <v xml:space="preserve"> </v>
      </c>
      <c r="AG184" s="12" t="str">
        <f t="shared" si="38"/>
        <v xml:space="preserve"> </v>
      </c>
    </row>
    <row r="185" spans="1:33" ht="14.1" customHeight="1">
      <c r="A185" s="25" t="s">
        <v>202</v>
      </c>
      <c r="B185" s="25" t="s">
        <v>489</v>
      </c>
      <c r="C185" s="25" t="s">
        <v>87</v>
      </c>
      <c r="D185" s="25" t="s">
        <v>501</v>
      </c>
      <c r="E185" s="7">
        <v>717.16</v>
      </c>
      <c r="F185" s="5">
        <f t="shared" si="39"/>
        <v>1110163.68</v>
      </c>
      <c r="G185" s="26">
        <v>382511.97000000003</v>
      </c>
      <c r="H185" s="27">
        <v>51788</v>
      </c>
      <c r="I185" s="5">
        <f t="shared" si="28"/>
        <v>38841</v>
      </c>
      <c r="J185" s="28">
        <v>43774</v>
      </c>
      <c r="K185" s="28">
        <v>244220</v>
      </c>
      <c r="L185" s="28">
        <v>157419</v>
      </c>
      <c r="M185" s="28">
        <v>168929</v>
      </c>
      <c r="N185" s="5">
        <f t="shared" si="32"/>
        <v>1035694.97</v>
      </c>
      <c r="O185" s="6">
        <f t="shared" si="33"/>
        <v>74469</v>
      </c>
      <c r="P185" s="29">
        <v>86</v>
      </c>
      <c r="Q185" s="29">
        <v>380</v>
      </c>
      <c r="R185" s="6">
        <f t="shared" si="29"/>
        <v>45425</v>
      </c>
      <c r="S185" s="19">
        <f t="shared" si="40"/>
        <v>51764.608800000002</v>
      </c>
      <c r="T185" s="30">
        <v>23611850</v>
      </c>
      <c r="U185" s="19">
        <f t="shared" si="30"/>
        <v>23611.85</v>
      </c>
      <c r="V185" s="19">
        <f t="shared" si="31"/>
        <v>28152.758800000003</v>
      </c>
      <c r="W185" s="6">
        <f t="shared" si="34"/>
        <v>563055</v>
      </c>
      <c r="X185" s="6">
        <f t="shared" si="35"/>
        <v>682949</v>
      </c>
      <c r="Y185" s="4">
        <v>0</v>
      </c>
      <c r="Z185" s="18">
        <v>0</v>
      </c>
      <c r="AA185" s="6">
        <f t="shared" si="36"/>
        <v>682949</v>
      </c>
      <c r="AB185" s="4"/>
      <c r="AC185" s="23">
        <v>0</v>
      </c>
      <c r="AD185" s="23">
        <v>0</v>
      </c>
      <c r="AE185" s="1">
        <f t="shared" si="41"/>
        <v>682949</v>
      </c>
      <c r="AF185" s="12" t="str">
        <f t="shared" si="37"/>
        <v xml:space="preserve"> </v>
      </c>
      <c r="AG185" s="12" t="str">
        <f t="shared" si="38"/>
        <v xml:space="preserve"> </v>
      </c>
    </row>
    <row r="186" spans="1:33" ht="14.1" customHeight="1">
      <c r="A186" s="25" t="s">
        <v>61</v>
      </c>
      <c r="B186" s="25" t="s">
        <v>502</v>
      </c>
      <c r="C186" s="25" t="s">
        <v>28</v>
      </c>
      <c r="D186" s="25" t="s">
        <v>503</v>
      </c>
      <c r="E186" s="7">
        <v>217.49</v>
      </c>
      <c r="F186" s="5">
        <f t="shared" si="39"/>
        <v>336674.52</v>
      </c>
      <c r="G186" s="26">
        <v>324125.21999999997</v>
      </c>
      <c r="H186" s="27">
        <v>30493</v>
      </c>
      <c r="I186" s="5">
        <f t="shared" si="28"/>
        <v>22869.75</v>
      </c>
      <c r="J186" s="28">
        <v>7296</v>
      </c>
      <c r="K186" s="28">
        <v>40315</v>
      </c>
      <c r="L186" s="28">
        <v>77047</v>
      </c>
      <c r="M186" s="28">
        <v>53267</v>
      </c>
      <c r="N186" s="5">
        <f t="shared" si="32"/>
        <v>524919.97</v>
      </c>
      <c r="O186" s="6">
        <f t="shared" si="33"/>
        <v>0</v>
      </c>
      <c r="P186" s="29">
        <v>167</v>
      </c>
      <c r="Q186" s="29">
        <v>24</v>
      </c>
      <c r="R186" s="6">
        <f t="shared" si="29"/>
        <v>5571</v>
      </c>
      <c r="S186" s="19">
        <f t="shared" si="40"/>
        <v>15698.4282</v>
      </c>
      <c r="T186" s="30">
        <v>21048786</v>
      </c>
      <c r="U186" s="19">
        <f t="shared" si="30"/>
        <v>21048.786</v>
      </c>
      <c r="V186" s="19">
        <f t="shared" si="31"/>
        <v>0</v>
      </c>
      <c r="W186" s="6">
        <f t="shared" si="34"/>
        <v>0</v>
      </c>
      <c r="X186" s="6">
        <f t="shared" si="35"/>
        <v>5571</v>
      </c>
      <c r="Y186" s="4">
        <v>0</v>
      </c>
      <c r="Z186" s="18">
        <v>0</v>
      </c>
      <c r="AA186" s="6">
        <f t="shared" si="36"/>
        <v>5571</v>
      </c>
      <c r="AB186" s="4"/>
      <c r="AC186" s="23">
        <v>0</v>
      </c>
      <c r="AD186" s="23">
        <v>0</v>
      </c>
      <c r="AE186" s="1">
        <f t="shared" si="41"/>
        <v>5571</v>
      </c>
      <c r="AF186" s="12">
        <f t="shared" si="37"/>
        <v>1</v>
      </c>
      <c r="AG186" s="12">
        <f t="shared" si="38"/>
        <v>1</v>
      </c>
    </row>
    <row r="187" spans="1:33" ht="14.1" customHeight="1">
      <c r="A187" s="25" t="s">
        <v>61</v>
      </c>
      <c r="B187" s="25" t="s">
        <v>502</v>
      </c>
      <c r="C187" s="25" t="s">
        <v>62</v>
      </c>
      <c r="D187" s="25" t="s">
        <v>504</v>
      </c>
      <c r="E187" s="7">
        <v>509.31</v>
      </c>
      <c r="F187" s="5">
        <f t="shared" si="39"/>
        <v>788411.88</v>
      </c>
      <c r="G187" s="26">
        <v>498286.25</v>
      </c>
      <c r="H187" s="27">
        <v>101035</v>
      </c>
      <c r="I187" s="5">
        <f t="shared" si="28"/>
        <v>75776.25</v>
      </c>
      <c r="J187" s="28">
        <v>24222</v>
      </c>
      <c r="K187" s="28">
        <v>132420</v>
      </c>
      <c r="L187" s="28">
        <v>131280</v>
      </c>
      <c r="M187" s="28">
        <v>39932</v>
      </c>
      <c r="N187" s="5">
        <f t="shared" si="32"/>
        <v>901916.5</v>
      </c>
      <c r="O187" s="6">
        <f t="shared" si="33"/>
        <v>0</v>
      </c>
      <c r="P187" s="29">
        <v>167</v>
      </c>
      <c r="Q187" s="29">
        <v>46</v>
      </c>
      <c r="R187" s="6">
        <f t="shared" si="29"/>
        <v>10678</v>
      </c>
      <c r="S187" s="19">
        <f t="shared" si="40"/>
        <v>36761.995799999997</v>
      </c>
      <c r="T187" s="30">
        <v>32461645</v>
      </c>
      <c r="U187" s="19">
        <f t="shared" si="30"/>
        <v>32461.645</v>
      </c>
      <c r="V187" s="19">
        <f t="shared" si="31"/>
        <v>4300.3507999999965</v>
      </c>
      <c r="W187" s="6">
        <f t="shared" si="34"/>
        <v>86007</v>
      </c>
      <c r="X187" s="6">
        <f t="shared" si="35"/>
        <v>96685</v>
      </c>
      <c r="Y187" s="4">
        <v>0</v>
      </c>
      <c r="Z187" s="18">
        <v>0</v>
      </c>
      <c r="AA187" s="6">
        <f t="shared" si="36"/>
        <v>96685</v>
      </c>
      <c r="AB187" s="4"/>
      <c r="AC187" s="23">
        <v>0</v>
      </c>
      <c r="AD187" s="23">
        <v>0</v>
      </c>
      <c r="AE187" s="1">
        <f t="shared" si="41"/>
        <v>96685</v>
      </c>
      <c r="AF187" s="12">
        <f t="shared" si="37"/>
        <v>1</v>
      </c>
      <c r="AG187" s="12" t="str">
        <f t="shared" si="38"/>
        <v xml:space="preserve"> </v>
      </c>
    </row>
    <row r="188" spans="1:33" ht="14.1" customHeight="1">
      <c r="A188" s="25" t="s">
        <v>61</v>
      </c>
      <c r="B188" s="25" t="s">
        <v>502</v>
      </c>
      <c r="C188" s="25" t="s">
        <v>63</v>
      </c>
      <c r="D188" s="25" t="s">
        <v>505</v>
      </c>
      <c r="E188" s="7">
        <v>584.73</v>
      </c>
      <c r="F188" s="5">
        <f t="shared" si="39"/>
        <v>905162.04</v>
      </c>
      <c r="G188" s="26">
        <v>219104.02</v>
      </c>
      <c r="H188" s="27">
        <v>123260</v>
      </c>
      <c r="I188" s="5">
        <f t="shared" si="28"/>
        <v>92445</v>
      </c>
      <c r="J188" s="28">
        <v>29492</v>
      </c>
      <c r="K188" s="28">
        <v>163194</v>
      </c>
      <c r="L188" s="28">
        <v>133648</v>
      </c>
      <c r="M188" s="28">
        <v>30944</v>
      </c>
      <c r="N188" s="5">
        <f t="shared" si="32"/>
        <v>668827.02</v>
      </c>
      <c r="O188" s="6">
        <f t="shared" si="33"/>
        <v>236335</v>
      </c>
      <c r="P188" s="29">
        <v>123</v>
      </c>
      <c r="Q188" s="29">
        <v>139</v>
      </c>
      <c r="R188" s="6">
        <f t="shared" si="29"/>
        <v>23765</v>
      </c>
      <c r="S188" s="19">
        <f t="shared" si="40"/>
        <v>42205.811399999999</v>
      </c>
      <c r="T188" s="30">
        <v>13547147</v>
      </c>
      <c r="U188" s="19">
        <f t="shared" si="30"/>
        <v>13547.147000000001</v>
      </c>
      <c r="V188" s="19">
        <f t="shared" si="31"/>
        <v>28658.664399999998</v>
      </c>
      <c r="W188" s="6">
        <f t="shared" si="34"/>
        <v>573173</v>
      </c>
      <c r="X188" s="6">
        <f t="shared" si="35"/>
        <v>833273</v>
      </c>
      <c r="Y188" s="4">
        <v>0</v>
      </c>
      <c r="Z188" s="18">
        <v>0</v>
      </c>
      <c r="AA188" s="6">
        <f t="shared" si="36"/>
        <v>833273</v>
      </c>
      <c r="AB188" s="4"/>
      <c r="AC188" s="23">
        <v>0</v>
      </c>
      <c r="AD188" s="23">
        <v>0</v>
      </c>
      <c r="AE188" s="1">
        <f t="shared" si="41"/>
        <v>833273</v>
      </c>
      <c r="AF188" s="12" t="str">
        <f t="shared" si="37"/>
        <v xml:space="preserve"> </v>
      </c>
      <c r="AG188" s="12" t="str">
        <f t="shared" si="38"/>
        <v xml:space="preserve"> </v>
      </c>
    </row>
    <row r="189" spans="1:33" ht="14.1" customHeight="1">
      <c r="A189" s="25" t="s">
        <v>61</v>
      </c>
      <c r="B189" s="25" t="s">
        <v>502</v>
      </c>
      <c r="C189" s="25" t="s">
        <v>34</v>
      </c>
      <c r="D189" s="25" t="s">
        <v>506</v>
      </c>
      <c r="E189" s="7">
        <v>495.12</v>
      </c>
      <c r="F189" s="5">
        <f t="shared" si="39"/>
        <v>766445.76</v>
      </c>
      <c r="G189" s="40">
        <v>258482.27</v>
      </c>
      <c r="H189" s="27">
        <v>89619</v>
      </c>
      <c r="I189" s="5">
        <f t="shared" si="28"/>
        <v>67214.25</v>
      </c>
      <c r="J189" s="28">
        <v>21494</v>
      </c>
      <c r="K189" s="28">
        <v>117219</v>
      </c>
      <c r="L189" s="28">
        <v>90107</v>
      </c>
      <c r="M189" s="28">
        <v>49522</v>
      </c>
      <c r="N189" s="5">
        <f t="shared" si="32"/>
        <v>604038.52</v>
      </c>
      <c r="O189" s="6">
        <f t="shared" si="33"/>
        <v>162407</v>
      </c>
      <c r="P189" s="29">
        <v>132</v>
      </c>
      <c r="Q189" s="29">
        <v>140</v>
      </c>
      <c r="R189" s="6">
        <f t="shared" si="29"/>
        <v>25687</v>
      </c>
      <c r="S189" s="19">
        <f t="shared" si="40"/>
        <v>35737.761599999998</v>
      </c>
      <c r="T189" s="41">
        <v>16777407</v>
      </c>
      <c r="U189" s="19">
        <f t="shared" si="30"/>
        <v>16777.406999999999</v>
      </c>
      <c r="V189" s="19">
        <f t="shared" si="31"/>
        <v>18960.354599999999</v>
      </c>
      <c r="W189" s="6">
        <f t="shared" si="34"/>
        <v>379207</v>
      </c>
      <c r="X189" s="6">
        <f t="shared" si="35"/>
        <v>567301</v>
      </c>
      <c r="Y189" s="4">
        <v>0</v>
      </c>
      <c r="Z189" s="18">
        <v>0</v>
      </c>
      <c r="AA189" s="6">
        <f t="shared" si="36"/>
        <v>567301</v>
      </c>
      <c r="AB189" s="4"/>
      <c r="AC189" s="23">
        <v>0</v>
      </c>
      <c r="AD189" s="23">
        <v>0</v>
      </c>
      <c r="AE189" s="1">
        <f t="shared" si="41"/>
        <v>567301</v>
      </c>
      <c r="AF189" s="12" t="str">
        <f t="shared" si="37"/>
        <v xml:space="preserve"> </v>
      </c>
      <c r="AG189" s="12" t="str">
        <f t="shared" si="38"/>
        <v xml:space="preserve"> </v>
      </c>
    </row>
    <row r="190" spans="1:33" ht="14.1" customHeight="1">
      <c r="A190" s="25" t="s">
        <v>64</v>
      </c>
      <c r="B190" s="25" t="s">
        <v>507</v>
      </c>
      <c r="C190" s="25" t="s">
        <v>55</v>
      </c>
      <c r="D190" s="25" t="s">
        <v>508</v>
      </c>
      <c r="E190" s="7">
        <v>1294.1199999999999</v>
      </c>
      <c r="F190" s="5">
        <f t="shared" si="39"/>
        <v>2003297.7599999998</v>
      </c>
      <c r="G190" s="26">
        <v>248819.23</v>
      </c>
      <c r="H190" s="27">
        <v>67917</v>
      </c>
      <c r="I190" s="5">
        <f t="shared" si="28"/>
        <v>50937.75</v>
      </c>
      <c r="J190" s="28">
        <v>68358</v>
      </c>
      <c r="K190" s="28">
        <v>5465</v>
      </c>
      <c r="L190" s="28">
        <v>261796</v>
      </c>
      <c r="M190" s="28">
        <v>67856</v>
      </c>
      <c r="N190" s="5">
        <f t="shared" si="32"/>
        <v>703231.98</v>
      </c>
      <c r="O190" s="6">
        <f t="shared" si="33"/>
        <v>1300066</v>
      </c>
      <c r="P190" s="29">
        <v>114</v>
      </c>
      <c r="Q190" s="29">
        <v>303</v>
      </c>
      <c r="R190" s="6">
        <f t="shared" si="29"/>
        <v>48013</v>
      </c>
      <c r="S190" s="19">
        <f t="shared" si="40"/>
        <v>93409.581600000005</v>
      </c>
      <c r="T190" s="30">
        <v>14339224</v>
      </c>
      <c r="U190" s="19">
        <f t="shared" si="30"/>
        <v>14339.224</v>
      </c>
      <c r="V190" s="19">
        <f t="shared" si="31"/>
        <v>79070.357600000003</v>
      </c>
      <c r="W190" s="6">
        <f t="shared" si="34"/>
        <v>1581407</v>
      </c>
      <c r="X190" s="6">
        <f t="shared" si="35"/>
        <v>2929486</v>
      </c>
      <c r="Y190" s="4">
        <v>0</v>
      </c>
      <c r="Z190" s="18">
        <v>0</v>
      </c>
      <c r="AA190" s="6">
        <f t="shared" si="36"/>
        <v>2929486</v>
      </c>
      <c r="AB190" s="4"/>
      <c r="AC190" s="23">
        <v>0</v>
      </c>
      <c r="AD190" s="23">
        <v>0</v>
      </c>
      <c r="AE190" s="1">
        <f t="shared" si="41"/>
        <v>2929486</v>
      </c>
      <c r="AF190" s="12" t="str">
        <f t="shared" si="37"/>
        <v xml:space="preserve"> </v>
      </c>
      <c r="AG190" s="12" t="str">
        <f t="shared" si="38"/>
        <v xml:space="preserve"> </v>
      </c>
    </row>
    <row r="191" spans="1:33" ht="14.1" customHeight="1">
      <c r="A191" s="25" t="s">
        <v>64</v>
      </c>
      <c r="B191" s="25" t="s">
        <v>507</v>
      </c>
      <c r="C191" s="25" t="s">
        <v>100</v>
      </c>
      <c r="D191" s="25" t="s">
        <v>509</v>
      </c>
      <c r="E191" s="7">
        <v>457.15</v>
      </c>
      <c r="F191" s="5">
        <f t="shared" si="39"/>
        <v>707668.2</v>
      </c>
      <c r="G191" s="26">
        <v>128484.4</v>
      </c>
      <c r="H191" s="27">
        <v>25056</v>
      </c>
      <c r="I191" s="5">
        <f t="shared" si="28"/>
        <v>18792</v>
      </c>
      <c r="J191" s="28">
        <v>25087</v>
      </c>
      <c r="K191" s="28">
        <v>2012</v>
      </c>
      <c r="L191" s="28">
        <v>114068</v>
      </c>
      <c r="M191" s="28">
        <v>60171</v>
      </c>
      <c r="N191" s="5">
        <f t="shared" si="32"/>
        <v>348614.40000000002</v>
      </c>
      <c r="O191" s="6">
        <f t="shared" si="33"/>
        <v>359054</v>
      </c>
      <c r="P191" s="29">
        <v>167</v>
      </c>
      <c r="Q191" s="29">
        <v>53</v>
      </c>
      <c r="R191" s="6">
        <f t="shared" si="29"/>
        <v>12303</v>
      </c>
      <c r="S191" s="19">
        <f t="shared" si="40"/>
        <v>32997.087</v>
      </c>
      <c r="T191" s="30">
        <v>7483075</v>
      </c>
      <c r="U191" s="19">
        <f t="shared" si="30"/>
        <v>7483.0749999999998</v>
      </c>
      <c r="V191" s="19">
        <f t="shared" si="31"/>
        <v>25514.011999999999</v>
      </c>
      <c r="W191" s="6">
        <f t="shared" si="34"/>
        <v>510280</v>
      </c>
      <c r="X191" s="6">
        <f t="shared" si="35"/>
        <v>881637</v>
      </c>
      <c r="Y191" s="4">
        <v>0</v>
      </c>
      <c r="Z191" s="18">
        <v>0</v>
      </c>
      <c r="AA191" s="6">
        <f t="shared" si="36"/>
        <v>881637</v>
      </c>
      <c r="AB191" s="4"/>
      <c r="AC191" s="23">
        <v>0</v>
      </c>
      <c r="AD191" s="23">
        <v>0</v>
      </c>
      <c r="AE191" s="1">
        <f t="shared" si="41"/>
        <v>881637</v>
      </c>
      <c r="AF191" s="12" t="str">
        <f t="shared" si="37"/>
        <v xml:space="preserve"> </v>
      </c>
      <c r="AG191" s="12" t="str">
        <f t="shared" si="38"/>
        <v xml:space="preserve"> </v>
      </c>
    </row>
    <row r="192" spans="1:33" ht="14.1" customHeight="1">
      <c r="A192" s="25" t="s">
        <v>132</v>
      </c>
      <c r="B192" s="25" t="s">
        <v>510</v>
      </c>
      <c r="C192" s="25" t="s">
        <v>133</v>
      </c>
      <c r="D192" s="25" t="s">
        <v>511</v>
      </c>
      <c r="E192" s="7">
        <v>1106.43</v>
      </c>
      <c r="F192" s="5">
        <f t="shared" si="39"/>
        <v>1712753.6400000001</v>
      </c>
      <c r="G192" s="26">
        <v>262638.07</v>
      </c>
      <c r="H192" s="27">
        <v>69911</v>
      </c>
      <c r="I192" s="5">
        <f t="shared" si="28"/>
        <v>52433.25</v>
      </c>
      <c r="J192" s="28">
        <v>51684</v>
      </c>
      <c r="K192" s="28">
        <v>5888</v>
      </c>
      <c r="L192" s="28">
        <v>251272</v>
      </c>
      <c r="M192" s="28">
        <v>92706</v>
      </c>
      <c r="N192" s="5">
        <f t="shared" si="32"/>
        <v>716621.32000000007</v>
      </c>
      <c r="O192" s="6">
        <f t="shared" si="33"/>
        <v>996132</v>
      </c>
      <c r="P192" s="29">
        <v>167</v>
      </c>
      <c r="Q192" s="29">
        <v>116</v>
      </c>
      <c r="R192" s="6">
        <f t="shared" si="29"/>
        <v>26927</v>
      </c>
      <c r="S192" s="19">
        <f t="shared" si="40"/>
        <v>79862.117400000003</v>
      </c>
      <c r="T192" s="30">
        <v>15821263</v>
      </c>
      <c r="U192" s="19">
        <f t="shared" si="30"/>
        <v>15821.263000000001</v>
      </c>
      <c r="V192" s="19">
        <f t="shared" si="31"/>
        <v>64040.854400000004</v>
      </c>
      <c r="W192" s="6">
        <f t="shared" si="34"/>
        <v>1280817</v>
      </c>
      <c r="X192" s="6">
        <f t="shared" si="35"/>
        <v>2303876</v>
      </c>
      <c r="Y192" s="4">
        <v>0</v>
      </c>
      <c r="Z192" s="18">
        <v>0</v>
      </c>
      <c r="AA192" s="6">
        <f t="shared" si="36"/>
        <v>2303876</v>
      </c>
      <c r="AB192" s="4"/>
      <c r="AC192" s="23">
        <v>0</v>
      </c>
      <c r="AD192" s="23">
        <v>0</v>
      </c>
      <c r="AE192" s="1">
        <f t="shared" si="41"/>
        <v>2303876</v>
      </c>
      <c r="AF192" s="12" t="str">
        <f t="shared" si="37"/>
        <v xml:space="preserve"> </v>
      </c>
      <c r="AG192" s="12" t="str">
        <f t="shared" si="38"/>
        <v xml:space="preserve"> </v>
      </c>
    </row>
    <row r="193" spans="1:33" ht="14.1" customHeight="1">
      <c r="A193" s="25" t="s">
        <v>134</v>
      </c>
      <c r="B193" s="25" t="s">
        <v>512</v>
      </c>
      <c r="C193" s="25" t="s">
        <v>55</v>
      </c>
      <c r="D193" s="25" t="s">
        <v>513</v>
      </c>
      <c r="E193" s="7">
        <v>888.11</v>
      </c>
      <c r="F193" s="5">
        <f t="shared" si="39"/>
        <v>1374794.28</v>
      </c>
      <c r="G193" s="26">
        <v>568542.5</v>
      </c>
      <c r="H193" s="27">
        <v>152595</v>
      </c>
      <c r="I193" s="5">
        <f t="shared" si="28"/>
        <v>114446.25</v>
      </c>
      <c r="J193" s="28">
        <v>46311</v>
      </c>
      <c r="K193" s="28">
        <v>532702</v>
      </c>
      <c r="L193" s="28">
        <v>206445</v>
      </c>
      <c r="M193" s="28">
        <v>176236</v>
      </c>
      <c r="N193" s="5">
        <f t="shared" si="32"/>
        <v>1644682.75</v>
      </c>
      <c r="O193" s="6">
        <f t="shared" si="33"/>
        <v>0</v>
      </c>
      <c r="P193" s="29">
        <v>167</v>
      </c>
      <c r="Q193" s="29">
        <v>160</v>
      </c>
      <c r="R193" s="6">
        <f t="shared" si="29"/>
        <v>37141</v>
      </c>
      <c r="S193" s="19">
        <f t="shared" si="40"/>
        <v>64103.779799999997</v>
      </c>
      <c r="T193" s="30">
        <v>37731928</v>
      </c>
      <c r="U193" s="19">
        <f t="shared" si="30"/>
        <v>37731.928</v>
      </c>
      <c r="V193" s="19">
        <f t="shared" si="31"/>
        <v>26371.851799999997</v>
      </c>
      <c r="W193" s="6">
        <f t="shared" si="34"/>
        <v>527437</v>
      </c>
      <c r="X193" s="6">
        <f t="shared" si="35"/>
        <v>564578</v>
      </c>
      <c r="Y193" s="4">
        <v>0</v>
      </c>
      <c r="Z193" s="18">
        <v>0</v>
      </c>
      <c r="AA193" s="6">
        <f t="shared" si="36"/>
        <v>564578</v>
      </c>
      <c r="AB193" s="4"/>
      <c r="AC193" s="23">
        <v>0</v>
      </c>
      <c r="AD193" s="23">
        <v>0</v>
      </c>
      <c r="AE193" s="1">
        <f t="shared" si="41"/>
        <v>564578</v>
      </c>
      <c r="AF193" s="12">
        <f t="shared" si="37"/>
        <v>1</v>
      </c>
      <c r="AG193" s="12" t="str">
        <f t="shared" si="38"/>
        <v xml:space="preserve"> </v>
      </c>
    </row>
    <row r="194" spans="1:33" ht="14.1" customHeight="1">
      <c r="A194" s="25" t="s">
        <v>134</v>
      </c>
      <c r="B194" s="25" t="s">
        <v>512</v>
      </c>
      <c r="C194" s="25" t="s">
        <v>220</v>
      </c>
      <c r="D194" s="25" t="s">
        <v>514</v>
      </c>
      <c r="E194" s="7">
        <v>624.23</v>
      </c>
      <c r="F194" s="5">
        <f t="shared" si="39"/>
        <v>966308.04</v>
      </c>
      <c r="G194" s="26">
        <v>389382.86</v>
      </c>
      <c r="H194" s="27">
        <v>84326</v>
      </c>
      <c r="I194" s="5">
        <f t="shared" si="28"/>
        <v>63244.5</v>
      </c>
      <c r="J194" s="28">
        <v>25370</v>
      </c>
      <c r="K194" s="28">
        <v>293351</v>
      </c>
      <c r="L194" s="28">
        <v>152304</v>
      </c>
      <c r="M194" s="28">
        <v>113384</v>
      </c>
      <c r="N194" s="5">
        <f t="shared" si="32"/>
        <v>1037036.36</v>
      </c>
      <c r="O194" s="6">
        <f t="shared" si="33"/>
        <v>0</v>
      </c>
      <c r="P194" s="29">
        <v>167</v>
      </c>
      <c r="Q194" s="29">
        <v>50</v>
      </c>
      <c r="R194" s="6">
        <f t="shared" si="29"/>
        <v>11607</v>
      </c>
      <c r="S194" s="19">
        <f t="shared" si="40"/>
        <v>45056.921399999999</v>
      </c>
      <c r="T194" s="30">
        <v>25958857</v>
      </c>
      <c r="U194" s="19">
        <f t="shared" si="30"/>
        <v>25958.857</v>
      </c>
      <c r="V194" s="19">
        <f t="shared" si="31"/>
        <v>19098.064399999999</v>
      </c>
      <c r="W194" s="6">
        <f t="shared" si="34"/>
        <v>381961</v>
      </c>
      <c r="X194" s="6">
        <f t="shared" si="35"/>
        <v>393568</v>
      </c>
      <c r="Y194" s="4">
        <v>0</v>
      </c>
      <c r="Z194" s="18">
        <v>0</v>
      </c>
      <c r="AA194" s="6">
        <f t="shared" si="36"/>
        <v>393568</v>
      </c>
      <c r="AB194" s="4"/>
      <c r="AC194" s="23">
        <v>0</v>
      </c>
      <c r="AD194" s="23">
        <v>93</v>
      </c>
      <c r="AE194" s="1">
        <f t="shared" si="41"/>
        <v>393475</v>
      </c>
      <c r="AF194" s="12">
        <f t="shared" si="37"/>
        <v>1</v>
      </c>
      <c r="AG194" s="12" t="str">
        <f t="shared" si="38"/>
        <v xml:space="preserve"> </v>
      </c>
    </row>
    <row r="195" spans="1:33" ht="14.1" customHeight="1">
      <c r="A195" s="25" t="s">
        <v>177</v>
      </c>
      <c r="B195" s="25" t="s">
        <v>515</v>
      </c>
      <c r="C195" s="25" t="s">
        <v>113</v>
      </c>
      <c r="D195" s="25" t="s">
        <v>516</v>
      </c>
      <c r="E195" s="7">
        <v>256.45999999999998</v>
      </c>
      <c r="F195" s="5">
        <f t="shared" si="39"/>
        <v>397000.07999999996</v>
      </c>
      <c r="G195" s="26">
        <v>37786.699999999997</v>
      </c>
      <c r="H195" s="27">
        <v>14316</v>
      </c>
      <c r="I195" s="5">
        <f t="shared" ref="I195:I258" si="42">ROUND(H195*0.75,2)</f>
        <v>10737</v>
      </c>
      <c r="J195" s="28">
        <v>15486</v>
      </c>
      <c r="K195" s="28">
        <v>0</v>
      </c>
      <c r="L195" s="28">
        <v>0</v>
      </c>
      <c r="M195" s="28">
        <v>27011</v>
      </c>
      <c r="N195" s="5">
        <f t="shared" si="32"/>
        <v>91020.7</v>
      </c>
      <c r="O195" s="6">
        <f t="shared" si="33"/>
        <v>305979</v>
      </c>
      <c r="P195" s="29">
        <v>81</v>
      </c>
      <c r="Q195" s="29">
        <v>68</v>
      </c>
      <c r="R195" s="6">
        <f t="shared" ref="R195:R257" si="43">ROUND(SUM(P195*Q195*1.39),0)</f>
        <v>7656</v>
      </c>
      <c r="S195" s="19">
        <f t="shared" si="40"/>
        <v>18511.282800000001</v>
      </c>
      <c r="T195" s="30">
        <v>2375028</v>
      </c>
      <c r="U195" s="19">
        <f t="shared" ref="U195:U258" si="44">ROUND(T195/1000,4)</f>
        <v>2375.0279999999998</v>
      </c>
      <c r="V195" s="19">
        <f t="shared" ref="V195:V258" si="45">IF(S195-U195&lt;0,0,S195-U195)</f>
        <v>16136.254800000001</v>
      </c>
      <c r="W195" s="6">
        <f t="shared" si="34"/>
        <v>322725</v>
      </c>
      <c r="X195" s="6">
        <f t="shared" si="35"/>
        <v>636360</v>
      </c>
      <c r="Y195" s="4">
        <v>0</v>
      </c>
      <c r="Z195" s="18">
        <v>0</v>
      </c>
      <c r="AA195" s="6">
        <f t="shared" si="36"/>
        <v>636360</v>
      </c>
      <c r="AB195" s="4"/>
      <c r="AC195" s="23">
        <v>0</v>
      </c>
      <c r="AD195" s="23">
        <v>0</v>
      </c>
      <c r="AE195" s="1">
        <f t="shared" si="41"/>
        <v>636360</v>
      </c>
      <c r="AF195" s="12" t="str">
        <f t="shared" si="37"/>
        <v xml:space="preserve"> </v>
      </c>
      <c r="AG195" s="12" t="str">
        <f t="shared" si="38"/>
        <v xml:space="preserve"> </v>
      </c>
    </row>
    <row r="196" spans="1:33" ht="14.1" customHeight="1">
      <c r="A196" s="25" t="s">
        <v>177</v>
      </c>
      <c r="B196" s="25" t="s">
        <v>515</v>
      </c>
      <c r="C196" s="25" t="s">
        <v>205</v>
      </c>
      <c r="D196" s="25" t="s">
        <v>517</v>
      </c>
      <c r="E196" s="7">
        <v>325.39</v>
      </c>
      <c r="F196" s="5">
        <f t="shared" si="39"/>
        <v>503703.72</v>
      </c>
      <c r="G196" s="26">
        <v>170047.01</v>
      </c>
      <c r="H196" s="27">
        <v>16651</v>
      </c>
      <c r="I196" s="5">
        <f t="shared" si="42"/>
        <v>12488.25</v>
      </c>
      <c r="J196" s="28">
        <v>17972</v>
      </c>
      <c r="K196" s="28">
        <v>87058</v>
      </c>
      <c r="L196" s="28">
        <v>64462</v>
      </c>
      <c r="M196" s="28">
        <v>29615</v>
      </c>
      <c r="N196" s="5">
        <f t="shared" ref="N196:N259" si="46">SUM(G196+I196+J196+K196+L196+M196)</f>
        <v>381642.26</v>
      </c>
      <c r="O196" s="6">
        <f t="shared" ref="O196:O259" si="47">IF(F196&gt;N196,ROUND(SUM(F196-N196),0),0)</f>
        <v>122061</v>
      </c>
      <c r="P196" s="29">
        <v>92</v>
      </c>
      <c r="Q196" s="29">
        <v>155</v>
      </c>
      <c r="R196" s="6">
        <f t="shared" si="43"/>
        <v>19821</v>
      </c>
      <c r="S196" s="19">
        <f t="shared" si="40"/>
        <v>23486.6502</v>
      </c>
      <c r="T196" s="30">
        <v>10735291</v>
      </c>
      <c r="U196" s="19">
        <f t="shared" si="44"/>
        <v>10735.290999999999</v>
      </c>
      <c r="V196" s="19">
        <f t="shared" si="45"/>
        <v>12751.359200000001</v>
      </c>
      <c r="W196" s="6">
        <f t="shared" ref="W196:W259" si="48">IF(V196&gt;0,ROUND(SUM(V196*$W$2),0),0)</f>
        <v>255027</v>
      </c>
      <c r="X196" s="6">
        <f t="shared" ref="X196:X259" si="49">SUM(O196+R196+W196)</f>
        <v>396909</v>
      </c>
      <c r="Y196" s="4">
        <v>0</v>
      </c>
      <c r="Z196" s="18">
        <v>0</v>
      </c>
      <c r="AA196" s="6">
        <f t="shared" ref="AA196:AA259" si="50">ROUND(X196+Z196,0)</f>
        <v>396909</v>
      </c>
      <c r="AB196" s="4"/>
      <c r="AC196" s="23">
        <v>0</v>
      </c>
      <c r="AD196" s="23">
        <v>0</v>
      </c>
      <c r="AE196" s="1">
        <f t="shared" si="41"/>
        <v>396909</v>
      </c>
      <c r="AF196" s="12" t="str">
        <f t="shared" ref="AF196:AF259" si="51">IF(O196&gt;0," ",1)</f>
        <v xml:space="preserve"> </v>
      </c>
      <c r="AG196" s="12" t="str">
        <f t="shared" ref="AG196:AG259" si="52">IF(W196&gt;0," ",1)</f>
        <v xml:space="preserve"> </v>
      </c>
    </row>
    <row r="197" spans="1:33" ht="14.1" customHeight="1">
      <c r="A197" s="25" t="s">
        <v>177</v>
      </c>
      <c r="B197" s="25" t="s">
        <v>515</v>
      </c>
      <c r="C197" s="25" t="s">
        <v>27</v>
      </c>
      <c r="D197" s="25" t="s">
        <v>518</v>
      </c>
      <c r="E197" s="7">
        <v>2151.34</v>
      </c>
      <c r="F197" s="5">
        <f t="shared" ref="F197:F260" si="53">SUM(E197*$F$3)</f>
        <v>3330274.3200000003</v>
      </c>
      <c r="G197" s="26">
        <v>387912.35</v>
      </c>
      <c r="H197" s="27">
        <v>114127</v>
      </c>
      <c r="I197" s="5">
        <f t="shared" si="42"/>
        <v>85595.25</v>
      </c>
      <c r="J197" s="28">
        <v>121434</v>
      </c>
      <c r="K197" s="28">
        <v>595900</v>
      </c>
      <c r="L197" s="28">
        <v>361636</v>
      </c>
      <c r="M197" s="28">
        <v>170259</v>
      </c>
      <c r="N197" s="5">
        <f t="shared" si="46"/>
        <v>1722736.6</v>
      </c>
      <c r="O197" s="6">
        <f t="shared" si="47"/>
        <v>1607538</v>
      </c>
      <c r="P197" s="29">
        <v>64</v>
      </c>
      <c r="Q197" s="29">
        <v>1099</v>
      </c>
      <c r="R197" s="6">
        <f t="shared" si="43"/>
        <v>97767</v>
      </c>
      <c r="S197" s="19">
        <f t="shared" ref="S197:S260" si="54">ROUND(SUM(E197*$S$3),4)</f>
        <v>155283.7212</v>
      </c>
      <c r="T197" s="30">
        <v>24381669</v>
      </c>
      <c r="U197" s="19">
        <f t="shared" si="44"/>
        <v>24381.669000000002</v>
      </c>
      <c r="V197" s="19">
        <f t="shared" si="45"/>
        <v>130902.05220000001</v>
      </c>
      <c r="W197" s="6">
        <f t="shared" si="48"/>
        <v>2618041</v>
      </c>
      <c r="X197" s="6">
        <f t="shared" si="49"/>
        <v>4323346</v>
      </c>
      <c r="Y197" s="4">
        <v>0</v>
      </c>
      <c r="Z197" s="18">
        <v>0</v>
      </c>
      <c r="AA197" s="6">
        <f t="shared" si="50"/>
        <v>4323346</v>
      </c>
      <c r="AB197" s="4"/>
      <c r="AC197" s="23">
        <v>0</v>
      </c>
      <c r="AD197" s="23">
        <v>0</v>
      </c>
      <c r="AE197" s="1">
        <f t="shared" ref="AE197:AE260" si="55">SUM(AA197-AB197+AC197-AD197)</f>
        <v>4323346</v>
      </c>
      <c r="AF197" s="12" t="str">
        <f t="shared" si="51"/>
        <v xml:space="preserve"> </v>
      </c>
      <c r="AG197" s="12" t="str">
        <f t="shared" si="52"/>
        <v xml:space="preserve"> </v>
      </c>
    </row>
    <row r="198" spans="1:33" ht="14.1" customHeight="1">
      <c r="A198" s="25" t="s">
        <v>177</v>
      </c>
      <c r="B198" s="25" t="s">
        <v>515</v>
      </c>
      <c r="C198" s="25" t="s">
        <v>68</v>
      </c>
      <c r="D198" s="25" t="s">
        <v>519</v>
      </c>
      <c r="E198" s="7">
        <v>466.62</v>
      </c>
      <c r="F198" s="5">
        <f t="shared" si="53"/>
        <v>722327.76</v>
      </c>
      <c r="G198" s="26">
        <v>85143.43</v>
      </c>
      <c r="H198" s="27">
        <v>23642</v>
      </c>
      <c r="I198" s="5">
        <f t="shared" si="42"/>
        <v>17731.5</v>
      </c>
      <c r="J198" s="28">
        <v>25335</v>
      </c>
      <c r="K198" s="28">
        <v>125507</v>
      </c>
      <c r="L198" s="28">
        <v>70974</v>
      </c>
      <c r="M198" s="28">
        <v>27997</v>
      </c>
      <c r="N198" s="5">
        <f t="shared" si="46"/>
        <v>352687.93</v>
      </c>
      <c r="O198" s="6">
        <f t="shared" si="47"/>
        <v>369640</v>
      </c>
      <c r="P198" s="29">
        <v>90</v>
      </c>
      <c r="Q198" s="29">
        <v>154</v>
      </c>
      <c r="R198" s="6">
        <f t="shared" si="43"/>
        <v>19265</v>
      </c>
      <c r="S198" s="19">
        <f t="shared" si="54"/>
        <v>33680.631600000001</v>
      </c>
      <c r="T198" s="30">
        <v>5321390</v>
      </c>
      <c r="U198" s="19">
        <f t="shared" si="44"/>
        <v>5321.39</v>
      </c>
      <c r="V198" s="19">
        <f t="shared" si="45"/>
        <v>28359.241600000001</v>
      </c>
      <c r="W198" s="6">
        <f t="shared" si="48"/>
        <v>567185</v>
      </c>
      <c r="X198" s="6">
        <f t="shared" si="49"/>
        <v>956090</v>
      </c>
      <c r="Y198" s="4">
        <v>0</v>
      </c>
      <c r="Z198" s="18">
        <v>0</v>
      </c>
      <c r="AA198" s="6">
        <f t="shared" si="50"/>
        <v>956090</v>
      </c>
      <c r="AB198" s="4"/>
      <c r="AC198" s="23">
        <v>0</v>
      </c>
      <c r="AD198" s="23">
        <v>0</v>
      </c>
      <c r="AE198" s="1">
        <f t="shared" si="55"/>
        <v>956090</v>
      </c>
      <c r="AF198" s="12" t="str">
        <f t="shared" si="51"/>
        <v xml:space="preserve"> </v>
      </c>
      <c r="AG198" s="12" t="str">
        <f t="shared" si="52"/>
        <v xml:space="preserve"> </v>
      </c>
    </row>
    <row r="199" spans="1:33" ht="14.1" customHeight="1">
      <c r="A199" s="25" t="s">
        <v>177</v>
      </c>
      <c r="B199" s="25" t="s">
        <v>515</v>
      </c>
      <c r="C199" s="25" t="s">
        <v>3</v>
      </c>
      <c r="D199" s="25" t="s">
        <v>520</v>
      </c>
      <c r="E199" s="7">
        <v>724.02</v>
      </c>
      <c r="F199" s="5">
        <f t="shared" si="53"/>
        <v>1120782.96</v>
      </c>
      <c r="G199" s="26">
        <v>106392.22</v>
      </c>
      <c r="H199" s="27">
        <v>40386</v>
      </c>
      <c r="I199" s="5">
        <f t="shared" si="42"/>
        <v>30289.5</v>
      </c>
      <c r="J199" s="28">
        <v>40801</v>
      </c>
      <c r="K199" s="28">
        <v>200498</v>
      </c>
      <c r="L199" s="28">
        <v>156945</v>
      </c>
      <c r="M199" s="28">
        <v>60072</v>
      </c>
      <c r="N199" s="5">
        <f t="shared" si="46"/>
        <v>594997.72</v>
      </c>
      <c r="O199" s="6">
        <f t="shared" si="47"/>
        <v>525785</v>
      </c>
      <c r="P199" s="29">
        <v>81</v>
      </c>
      <c r="Q199" s="29">
        <v>298</v>
      </c>
      <c r="R199" s="6">
        <f t="shared" si="43"/>
        <v>33552</v>
      </c>
      <c r="S199" s="19">
        <f t="shared" si="54"/>
        <v>52259.763599999998</v>
      </c>
      <c r="T199" s="30">
        <v>6372869</v>
      </c>
      <c r="U199" s="19">
        <f t="shared" si="44"/>
        <v>6372.8689999999997</v>
      </c>
      <c r="V199" s="19">
        <f t="shared" si="45"/>
        <v>45886.8946</v>
      </c>
      <c r="W199" s="6">
        <f t="shared" si="48"/>
        <v>917738</v>
      </c>
      <c r="X199" s="6">
        <f t="shared" si="49"/>
        <v>1477075</v>
      </c>
      <c r="Y199" s="4">
        <v>0</v>
      </c>
      <c r="Z199" s="18">
        <v>0</v>
      </c>
      <c r="AA199" s="6">
        <f t="shared" si="50"/>
        <v>1477075</v>
      </c>
      <c r="AB199" s="4"/>
      <c r="AC199" s="23">
        <v>0</v>
      </c>
      <c r="AD199" s="23">
        <v>0</v>
      </c>
      <c r="AE199" s="1">
        <f t="shared" si="55"/>
        <v>1477075</v>
      </c>
      <c r="AF199" s="12" t="str">
        <f t="shared" si="51"/>
        <v xml:space="preserve"> </v>
      </c>
      <c r="AG199" s="12" t="str">
        <f t="shared" si="52"/>
        <v xml:space="preserve"> </v>
      </c>
    </row>
    <row r="200" spans="1:33" ht="14.1" customHeight="1">
      <c r="A200" s="25" t="s">
        <v>69</v>
      </c>
      <c r="B200" s="25" t="s">
        <v>521</v>
      </c>
      <c r="C200" s="25" t="s">
        <v>55</v>
      </c>
      <c r="D200" s="25" t="s">
        <v>522</v>
      </c>
      <c r="E200" s="7">
        <v>451.42</v>
      </c>
      <c r="F200" s="5">
        <f t="shared" si="53"/>
        <v>698798.16</v>
      </c>
      <c r="G200" s="26">
        <v>425899.68</v>
      </c>
      <c r="H200" s="27">
        <v>57114</v>
      </c>
      <c r="I200" s="5">
        <f t="shared" si="42"/>
        <v>42835.5</v>
      </c>
      <c r="J200" s="28">
        <v>26603</v>
      </c>
      <c r="K200" s="28">
        <v>129108</v>
      </c>
      <c r="L200" s="28">
        <v>74514</v>
      </c>
      <c r="M200" s="28">
        <v>40490</v>
      </c>
      <c r="N200" s="5">
        <f t="shared" si="46"/>
        <v>739450.17999999993</v>
      </c>
      <c r="O200" s="6">
        <f t="shared" si="47"/>
        <v>0</v>
      </c>
      <c r="P200" s="29">
        <v>86</v>
      </c>
      <c r="Q200" s="29">
        <v>280</v>
      </c>
      <c r="R200" s="6">
        <f t="shared" si="43"/>
        <v>33471</v>
      </c>
      <c r="S200" s="19">
        <f t="shared" si="54"/>
        <v>32583.495599999998</v>
      </c>
      <c r="T200" s="30">
        <v>26371497</v>
      </c>
      <c r="U200" s="19">
        <f t="shared" si="44"/>
        <v>26371.496999999999</v>
      </c>
      <c r="V200" s="19">
        <f t="shared" si="45"/>
        <v>6211.998599999999</v>
      </c>
      <c r="W200" s="6">
        <f t="shared" si="48"/>
        <v>124240</v>
      </c>
      <c r="X200" s="6">
        <f t="shared" si="49"/>
        <v>157711</v>
      </c>
      <c r="Y200" s="4">
        <v>0</v>
      </c>
      <c r="Z200" s="18">
        <v>0</v>
      </c>
      <c r="AA200" s="6">
        <f t="shared" si="50"/>
        <v>157711</v>
      </c>
      <c r="AB200" s="4"/>
      <c r="AC200" s="23">
        <v>0</v>
      </c>
      <c r="AD200" s="23">
        <v>0</v>
      </c>
      <c r="AE200" s="1">
        <f t="shared" si="55"/>
        <v>157711</v>
      </c>
      <c r="AF200" s="12">
        <f t="shared" si="51"/>
        <v>1</v>
      </c>
      <c r="AG200" s="12" t="str">
        <f t="shared" si="52"/>
        <v xml:space="preserve"> </v>
      </c>
    </row>
    <row r="201" spans="1:33" ht="14.1" customHeight="1">
      <c r="A201" s="25" t="s">
        <v>69</v>
      </c>
      <c r="B201" s="25" t="s">
        <v>521</v>
      </c>
      <c r="C201" s="25" t="s">
        <v>236</v>
      </c>
      <c r="D201" s="25" t="s">
        <v>523</v>
      </c>
      <c r="E201" s="7">
        <v>766.62</v>
      </c>
      <c r="F201" s="5">
        <f t="shared" si="53"/>
        <v>1186727.76</v>
      </c>
      <c r="G201" s="26">
        <v>152871.21</v>
      </c>
      <c r="H201" s="27">
        <v>86980</v>
      </c>
      <c r="I201" s="5">
        <f t="shared" si="42"/>
        <v>65235</v>
      </c>
      <c r="J201" s="28">
        <v>40497</v>
      </c>
      <c r="K201" s="28">
        <v>196737</v>
      </c>
      <c r="L201" s="28">
        <v>169867</v>
      </c>
      <c r="M201" s="28">
        <v>66390</v>
      </c>
      <c r="N201" s="5">
        <f t="shared" si="46"/>
        <v>691597.21</v>
      </c>
      <c r="O201" s="6">
        <f t="shared" si="47"/>
        <v>495131</v>
      </c>
      <c r="P201" s="29">
        <v>88</v>
      </c>
      <c r="Q201" s="29">
        <v>232</v>
      </c>
      <c r="R201" s="6">
        <f t="shared" si="43"/>
        <v>28378</v>
      </c>
      <c r="S201" s="19">
        <f t="shared" si="54"/>
        <v>55334.631600000001</v>
      </c>
      <c r="T201" s="30">
        <v>9307786</v>
      </c>
      <c r="U201" s="19">
        <f t="shared" si="44"/>
        <v>9307.7860000000001</v>
      </c>
      <c r="V201" s="19">
        <f t="shared" si="45"/>
        <v>46026.845600000001</v>
      </c>
      <c r="W201" s="6">
        <f t="shared" si="48"/>
        <v>920537</v>
      </c>
      <c r="X201" s="6">
        <f t="shared" si="49"/>
        <v>1444046</v>
      </c>
      <c r="Y201" s="4">
        <v>0</v>
      </c>
      <c r="Z201" s="18">
        <v>0</v>
      </c>
      <c r="AA201" s="6">
        <f t="shared" si="50"/>
        <v>1444046</v>
      </c>
      <c r="AB201" s="4"/>
      <c r="AC201" s="23">
        <v>0</v>
      </c>
      <c r="AD201" s="23">
        <v>0</v>
      </c>
      <c r="AE201" s="1">
        <f t="shared" si="55"/>
        <v>1444046</v>
      </c>
      <c r="AF201" s="12" t="str">
        <f t="shared" si="51"/>
        <v xml:space="preserve"> </v>
      </c>
      <c r="AG201" s="12" t="str">
        <f t="shared" si="52"/>
        <v xml:space="preserve"> </v>
      </c>
    </row>
    <row r="202" spans="1:33" ht="14.1" customHeight="1">
      <c r="A202" s="25" t="s">
        <v>69</v>
      </c>
      <c r="B202" s="25" t="s">
        <v>521</v>
      </c>
      <c r="C202" s="25" t="s">
        <v>97</v>
      </c>
      <c r="D202" s="25" t="s">
        <v>524</v>
      </c>
      <c r="E202" s="7">
        <v>254.61</v>
      </c>
      <c r="F202" s="5">
        <f t="shared" si="53"/>
        <v>394136.28</v>
      </c>
      <c r="G202" s="26">
        <v>62931.26</v>
      </c>
      <c r="H202" s="27">
        <v>20185</v>
      </c>
      <c r="I202" s="5">
        <f t="shared" si="42"/>
        <v>15138.75</v>
      </c>
      <c r="J202" s="28">
        <v>9340</v>
      </c>
      <c r="K202" s="28">
        <v>47190</v>
      </c>
      <c r="L202" s="28">
        <v>50156</v>
      </c>
      <c r="M202" s="28">
        <v>39193</v>
      </c>
      <c r="N202" s="5">
        <f t="shared" si="46"/>
        <v>223949.01</v>
      </c>
      <c r="O202" s="6">
        <f t="shared" si="47"/>
        <v>170187</v>
      </c>
      <c r="P202" s="29">
        <v>147</v>
      </c>
      <c r="Q202" s="29">
        <v>40</v>
      </c>
      <c r="R202" s="6">
        <f t="shared" si="43"/>
        <v>8173</v>
      </c>
      <c r="S202" s="19">
        <f t="shared" si="54"/>
        <v>18377.749800000001</v>
      </c>
      <c r="T202" s="30">
        <v>3784380</v>
      </c>
      <c r="U202" s="19">
        <f t="shared" si="44"/>
        <v>3784.38</v>
      </c>
      <c r="V202" s="19">
        <f t="shared" si="45"/>
        <v>14593.3698</v>
      </c>
      <c r="W202" s="6">
        <f t="shared" si="48"/>
        <v>291867</v>
      </c>
      <c r="X202" s="6">
        <f t="shared" si="49"/>
        <v>470227</v>
      </c>
      <c r="Y202" s="4">
        <v>0</v>
      </c>
      <c r="Z202" s="18">
        <v>0</v>
      </c>
      <c r="AA202" s="6">
        <f t="shared" si="50"/>
        <v>470227</v>
      </c>
      <c r="AB202" s="4"/>
      <c r="AC202" s="23">
        <v>0</v>
      </c>
      <c r="AD202" s="23">
        <v>0</v>
      </c>
      <c r="AE202" s="1">
        <f t="shared" si="55"/>
        <v>470227</v>
      </c>
      <c r="AF202" s="12" t="str">
        <f t="shared" si="51"/>
        <v xml:space="preserve"> </v>
      </c>
      <c r="AG202" s="12" t="str">
        <f t="shared" si="52"/>
        <v xml:space="preserve"> </v>
      </c>
    </row>
    <row r="203" spans="1:33" ht="14.1" customHeight="1">
      <c r="A203" s="25" t="s">
        <v>69</v>
      </c>
      <c r="B203" s="25" t="s">
        <v>521</v>
      </c>
      <c r="C203" s="25" t="s">
        <v>15</v>
      </c>
      <c r="D203" s="25" t="s">
        <v>525</v>
      </c>
      <c r="E203" s="7">
        <v>1841.26</v>
      </c>
      <c r="F203" s="5">
        <f t="shared" si="53"/>
        <v>2850270.48</v>
      </c>
      <c r="G203" s="26">
        <v>516851.9</v>
      </c>
      <c r="H203" s="27">
        <v>224024</v>
      </c>
      <c r="I203" s="5">
        <f t="shared" si="42"/>
        <v>168018</v>
      </c>
      <c r="J203" s="28">
        <v>104255</v>
      </c>
      <c r="K203" s="28">
        <v>507992</v>
      </c>
      <c r="L203" s="28">
        <v>402176</v>
      </c>
      <c r="M203" s="28">
        <v>68523</v>
      </c>
      <c r="N203" s="5">
        <f t="shared" si="46"/>
        <v>1767815.9</v>
      </c>
      <c r="O203" s="6">
        <f t="shared" si="47"/>
        <v>1082455</v>
      </c>
      <c r="P203" s="29">
        <v>57</v>
      </c>
      <c r="Q203" s="29">
        <v>880</v>
      </c>
      <c r="R203" s="6">
        <f t="shared" si="43"/>
        <v>69722</v>
      </c>
      <c r="S203" s="19">
        <f t="shared" si="54"/>
        <v>132902.14679999999</v>
      </c>
      <c r="T203" s="30">
        <v>30049529</v>
      </c>
      <c r="U203" s="19">
        <f t="shared" si="44"/>
        <v>30049.528999999999</v>
      </c>
      <c r="V203" s="19">
        <f t="shared" si="45"/>
        <v>102852.61779999999</v>
      </c>
      <c r="W203" s="6">
        <f t="shared" si="48"/>
        <v>2057052</v>
      </c>
      <c r="X203" s="6">
        <f t="shared" si="49"/>
        <v>3209229</v>
      </c>
      <c r="Y203" s="4">
        <v>0</v>
      </c>
      <c r="Z203" s="18">
        <v>0</v>
      </c>
      <c r="AA203" s="6">
        <f t="shared" si="50"/>
        <v>3209229</v>
      </c>
      <c r="AB203" s="4"/>
      <c r="AC203" s="23">
        <v>0</v>
      </c>
      <c r="AD203" s="23">
        <v>0</v>
      </c>
      <c r="AE203" s="1">
        <f t="shared" si="55"/>
        <v>3209229</v>
      </c>
      <c r="AF203" s="12" t="str">
        <f t="shared" si="51"/>
        <v xml:space="preserve"> </v>
      </c>
      <c r="AG203" s="12" t="str">
        <f t="shared" si="52"/>
        <v xml:space="preserve"> </v>
      </c>
    </row>
    <row r="204" spans="1:33" ht="14.1" customHeight="1">
      <c r="A204" s="25" t="s">
        <v>69</v>
      </c>
      <c r="B204" s="25" t="s">
        <v>521</v>
      </c>
      <c r="C204" s="25" t="s">
        <v>238</v>
      </c>
      <c r="D204" s="25" t="s">
        <v>526</v>
      </c>
      <c r="E204" s="7">
        <v>301.01</v>
      </c>
      <c r="F204" s="5">
        <f t="shared" si="53"/>
        <v>465963.48</v>
      </c>
      <c r="G204" s="26">
        <v>566960.44999999995</v>
      </c>
      <c r="H204" s="27">
        <v>35982</v>
      </c>
      <c r="I204" s="5">
        <f t="shared" si="42"/>
        <v>26986.5</v>
      </c>
      <c r="J204" s="28">
        <v>16734</v>
      </c>
      <c r="K204" s="28">
        <v>81743</v>
      </c>
      <c r="L204" s="28">
        <v>81484</v>
      </c>
      <c r="M204" s="28">
        <v>20609</v>
      </c>
      <c r="N204" s="5">
        <f t="shared" si="46"/>
        <v>794516.95</v>
      </c>
      <c r="O204" s="6">
        <f t="shared" si="47"/>
        <v>0</v>
      </c>
      <c r="P204" s="29">
        <v>103</v>
      </c>
      <c r="Q204" s="29">
        <v>140</v>
      </c>
      <c r="R204" s="6">
        <f t="shared" si="43"/>
        <v>20044</v>
      </c>
      <c r="S204" s="19">
        <f t="shared" si="54"/>
        <v>21726.9018</v>
      </c>
      <c r="T204" s="30">
        <v>34306624</v>
      </c>
      <c r="U204" s="19">
        <f t="shared" si="44"/>
        <v>34306.624000000003</v>
      </c>
      <c r="V204" s="19">
        <f t="shared" si="45"/>
        <v>0</v>
      </c>
      <c r="W204" s="6">
        <f t="shared" si="48"/>
        <v>0</v>
      </c>
      <c r="X204" s="6">
        <f t="shared" si="49"/>
        <v>20044</v>
      </c>
      <c r="Y204" s="4">
        <v>0</v>
      </c>
      <c r="Z204" s="18">
        <v>0</v>
      </c>
      <c r="AA204" s="6">
        <f t="shared" si="50"/>
        <v>20044</v>
      </c>
      <c r="AB204" s="4"/>
      <c r="AC204" s="23">
        <v>0</v>
      </c>
      <c r="AD204" s="23">
        <v>0</v>
      </c>
      <c r="AE204" s="1">
        <f t="shared" si="55"/>
        <v>20044</v>
      </c>
      <c r="AF204" s="12">
        <f t="shared" si="51"/>
        <v>1</v>
      </c>
      <c r="AG204" s="12">
        <f t="shared" si="52"/>
        <v>1</v>
      </c>
    </row>
    <row r="205" spans="1:33" ht="14.1" customHeight="1">
      <c r="A205" s="25" t="s">
        <v>69</v>
      </c>
      <c r="B205" s="25" t="s">
        <v>521</v>
      </c>
      <c r="C205" s="25" t="s">
        <v>62</v>
      </c>
      <c r="D205" s="25" t="s">
        <v>527</v>
      </c>
      <c r="E205" s="7">
        <v>455.75</v>
      </c>
      <c r="F205" s="5">
        <f t="shared" si="53"/>
        <v>705501</v>
      </c>
      <c r="G205" s="26">
        <v>467169.57</v>
      </c>
      <c r="H205" s="27">
        <v>59135</v>
      </c>
      <c r="I205" s="5">
        <f t="shared" si="42"/>
        <v>44351.25</v>
      </c>
      <c r="J205" s="28">
        <v>27512</v>
      </c>
      <c r="K205" s="28">
        <v>134698</v>
      </c>
      <c r="L205" s="28">
        <v>90844</v>
      </c>
      <c r="M205" s="28">
        <v>20174</v>
      </c>
      <c r="N205" s="5">
        <f t="shared" si="46"/>
        <v>784748.82000000007</v>
      </c>
      <c r="O205" s="6">
        <f t="shared" si="47"/>
        <v>0</v>
      </c>
      <c r="P205" s="29">
        <v>92</v>
      </c>
      <c r="Q205" s="29">
        <v>215</v>
      </c>
      <c r="R205" s="6">
        <f t="shared" si="43"/>
        <v>27494</v>
      </c>
      <c r="S205" s="19">
        <f t="shared" si="54"/>
        <v>32896.035000000003</v>
      </c>
      <c r="T205" s="30">
        <v>28604685</v>
      </c>
      <c r="U205" s="19">
        <f t="shared" si="44"/>
        <v>28604.685000000001</v>
      </c>
      <c r="V205" s="19">
        <f t="shared" si="45"/>
        <v>4291.3500000000022</v>
      </c>
      <c r="W205" s="6">
        <f t="shared" si="48"/>
        <v>85827</v>
      </c>
      <c r="X205" s="6">
        <f t="shared" si="49"/>
        <v>113321</v>
      </c>
      <c r="Y205" s="4">
        <v>0</v>
      </c>
      <c r="Z205" s="18">
        <v>0</v>
      </c>
      <c r="AA205" s="6">
        <f t="shared" si="50"/>
        <v>113321</v>
      </c>
      <c r="AB205" s="4"/>
      <c r="AC205" s="23">
        <v>0</v>
      </c>
      <c r="AD205" s="23">
        <v>0</v>
      </c>
      <c r="AE205" s="1">
        <f t="shared" si="55"/>
        <v>113321</v>
      </c>
      <c r="AF205" s="12">
        <f t="shared" si="51"/>
        <v>1</v>
      </c>
      <c r="AG205" s="12" t="str">
        <f t="shared" si="52"/>
        <v xml:space="preserve"> </v>
      </c>
    </row>
    <row r="206" spans="1:33" ht="14.1" customHeight="1">
      <c r="A206" s="25" t="s">
        <v>186</v>
      </c>
      <c r="B206" s="25" t="s">
        <v>528</v>
      </c>
      <c r="C206" s="25" t="s">
        <v>55</v>
      </c>
      <c r="D206" s="25" t="s">
        <v>529</v>
      </c>
      <c r="E206" s="7">
        <v>727.72</v>
      </c>
      <c r="F206" s="5">
        <f t="shared" si="53"/>
        <v>1126510.56</v>
      </c>
      <c r="G206" s="26">
        <v>149172.42000000001</v>
      </c>
      <c r="H206" s="27">
        <v>43934</v>
      </c>
      <c r="I206" s="5">
        <f t="shared" si="42"/>
        <v>32950.5</v>
      </c>
      <c r="J206" s="28">
        <v>46496</v>
      </c>
      <c r="K206" s="28">
        <v>3543</v>
      </c>
      <c r="L206" s="28">
        <v>143417</v>
      </c>
      <c r="M206" s="28">
        <v>26585</v>
      </c>
      <c r="N206" s="5">
        <f t="shared" si="46"/>
        <v>402163.92000000004</v>
      </c>
      <c r="O206" s="6">
        <f t="shared" si="47"/>
        <v>724347</v>
      </c>
      <c r="P206" s="29">
        <v>73</v>
      </c>
      <c r="Q206" s="29">
        <v>484</v>
      </c>
      <c r="R206" s="6">
        <f t="shared" si="43"/>
        <v>49111</v>
      </c>
      <c r="S206" s="19">
        <f t="shared" si="54"/>
        <v>52526.829599999997</v>
      </c>
      <c r="T206" s="30">
        <v>9317567</v>
      </c>
      <c r="U206" s="19">
        <f t="shared" si="44"/>
        <v>9317.5669999999991</v>
      </c>
      <c r="V206" s="19">
        <f t="shared" si="45"/>
        <v>43209.262600000002</v>
      </c>
      <c r="W206" s="6">
        <f t="shared" si="48"/>
        <v>864185</v>
      </c>
      <c r="X206" s="6">
        <f t="shared" si="49"/>
        <v>1637643</v>
      </c>
      <c r="Y206" s="4">
        <v>0</v>
      </c>
      <c r="Z206" s="18">
        <v>0</v>
      </c>
      <c r="AA206" s="6">
        <f t="shared" si="50"/>
        <v>1637643</v>
      </c>
      <c r="AB206" s="4"/>
      <c r="AC206" s="23">
        <v>0</v>
      </c>
      <c r="AD206" s="23">
        <v>0</v>
      </c>
      <c r="AE206" s="1">
        <f t="shared" si="55"/>
        <v>1637643</v>
      </c>
      <c r="AF206" s="12" t="str">
        <f t="shared" si="51"/>
        <v xml:space="preserve"> </v>
      </c>
      <c r="AG206" s="12" t="str">
        <f t="shared" si="52"/>
        <v xml:space="preserve"> </v>
      </c>
    </row>
    <row r="207" spans="1:33" ht="14.1" customHeight="1">
      <c r="A207" s="25" t="s">
        <v>186</v>
      </c>
      <c r="B207" s="25" t="s">
        <v>528</v>
      </c>
      <c r="C207" s="25" t="s">
        <v>42</v>
      </c>
      <c r="D207" s="25" t="s">
        <v>530</v>
      </c>
      <c r="E207" s="7">
        <v>333.76</v>
      </c>
      <c r="F207" s="5">
        <f t="shared" si="53"/>
        <v>516660.47999999998</v>
      </c>
      <c r="G207" s="26">
        <v>147562.15</v>
      </c>
      <c r="H207" s="27">
        <v>17365</v>
      </c>
      <c r="I207" s="5">
        <f t="shared" si="42"/>
        <v>13023.75</v>
      </c>
      <c r="J207" s="28">
        <v>18321</v>
      </c>
      <c r="K207" s="28">
        <v>1412</v>
      </c>
      <c r="L207" s="28">
        <v>57241</v>
      </c>
      <c r="M207" s="28">
        <v>62952</v>
      </c>
      <c r="N207" s="5">
        <f t="shared" si="46"/>
        <v>300511.90000000002</v>
      </c>
      <c r="O207" s="6">
        <f t="shared" si="47"/>
        <v>216149</v>
      </c>
      <c r="P207" s="29">
        <v>119</v>
      </c>
      <c r="Q207" s="29">
        <v>112</v>
      </c>
      <c r="R207" s="6">
        <f t="shared" si="43"/>
        <v>18526</v>
      </c>
      <c r="S207" s="19">
        <f t="shared" si="54"/>
        <v>24090.7968</v>
      </c>
      <c r="T207" s="30">
        <v>9589346</v>
      </c>
      <c r="U207" s="19">
        <f t="shared" si="44"/>
        <v>9589.3459999999995</v>
      </c>
      <c r="V207" s="19">
        <f t="shared" si="45"/>
        <v>14501.450800000001</v>
      </c>
      <c r="W207" s="6">
        <f t="shared" si="48"/>
        <v>290029</v>
      </c>
      <c r="X207" s="6">
        <f t="shared" si="49"/>
        <v>524704</v>
      </c>
      <c r="Y207" s="4">
        <v>0</v>
      </c>
      <c r="Z207" s="18">
        <v>0</v>
      </c>
      <c r="AA207" s="6">
        <f t="shared" si="50"/>
        <v>524704</v>
      </c>
      <c r="AB207" s="4"/>
      <c r="AC207" s="23">
        <v>0</v>
      </c>
      <c r="AD207" s="23">
        <v>0</v>
      </c>
      <c r="AE207" s="1">
        <f t="shared" si="55"/>
        <v>524704</v>
      </c>
      <c r="AF207" s="12" t="str">
        <f t="shared" si="51"/>
        <v xml:space="preserve"> </v>
      </c>
      <c r="AG207" s="12" t="str">
        <f t="shared" si="52"/>
        <v xml:space="preserve"> </v>
      </c>
    </row>
    <row r="208" spans="1:33" ht="14.1" customHeight="1">
      <c r="A208" s="25" t="s">
        <v>186</v>
      </c>
      <c r="B208" s="25" t="s">
        <v>528</v>
      </c>
      <c r="C208" s="25" t="s">
        <v>43</v>
      </c>
      <c r="D208" s="25" t="s">
        <v>531</v>
      </c>
      <c r="E208" s="7">
        <v>6175.53</v>
      </c>
      <c r="F208" s="5">
        <f t="shared" si="53"/>
        <v>9559720.4399999995</v>
      </c>
      <c r="G208" s="26">
        <v>1209784.56</v>
      </c>
      <c r="H208" s="27">
        <v>347097</v>
      </c>
      <c r="I208" s="5">
        <f t="shared" si="42"/>
        <v>260322.75</v>
      </c>
      <c r="J208" s="28">
        <v>369509</v>
      </c>
      <c r="K208" s="28">
        <v>28356</v>
      </c>
      <c r="L208" s="28">
        <v>1584700</v>
      </c>
      <c r="M208" s="28">
        <v>85828</v>
      </c>
      <c r="N208" s="5">
        <f t="shared" si="46"/>
        <v>3538500.31</v>
      </c>
      <c r="O208" s="6">
        <f t="shared" si="47"/>
        <v>6021220</v>
      </c>
      <c r="P208" s="29">
        <v>55</v>
      </c>
      <c r="Q208" s="29">
        <v>1527</v>
      </c>
      <c r="R208" s="6">
        <f t="shared" si="43"/>
        <v>116739</v>
      </c>
      <c r="S208" s="19">
        <f t="shared" si="54"/>
        <v>445749.75540000002</v>
      </c>
      <c r="T208" s="30">
        <v>78000294</v>
      </c>
      <c r="U208" s="19">
        <f t="shared" si="44"/>
        <v>78000.293999999994</v>
      </c>
      <c r="V208" s="19">
        <f t="shared" si="45"/>
        <v>367749.46140000003</v>
      </c>
      <c r="W208" s="6">
        <f t="shared" si="48"/>
        <v>7354989</v>
      </c>
      <c r="X208" s="6">
        <f t="shared" si="49"/>
        <v>13492948</v>
      </c>
      <c r="Y208" s="4">
        <v>0</v>
      </c>
      <c r="Z208" s="18">
        <v>0</v>
      </c>
      <c r="AA208" s="6">
        <f t="shared" si="50"/>
        <v>13492948</v>
      </c>
      <c r="AB208" s="4"/>
      <c r="AC208" s="23">
        <v>0</v>
      </c>
      <c r="AD208" s="23">
        <v>0</v>
      </c>
      <c r="AE208" s="1">
        <f t="shared" si="55"/>
        <v>13492948</v>
      </c>
      <c r="AF208" s="12" t="str">
        <f t="shared" si="51"/>
        <v xml:space="preserve"> </v>
      </c>
      <c r="AG208" s="12" t="str">
        <f t="shared" si="52"/>
        <v xml:space="preserve"> </v>
      </c>
    </row>
    <row r="209" spans="1:33" ht="14.1" customHeight="1">
      <c r="A209" s="25" t="s">
        <v>186</v>
      </c>
      <c r="B209" s="25" t="s">
        <v>528</v>
      </c>
      <c r="C209" s="25" t="s">
        <v>222</v>
      </c>
      <c r="D209" s="25" t="s">
        <v>532</v>
      </c>
      <c r="E209" s="7">
        <v>234.13</v>
      </c>
      <c r="F209" s="5">
        <f t="shared" si="53"/>
        <v>362433.24</v>
      </c>
      <c r="G209" s="26">
        <v>70176.789999999994</v>
      </c>
      <c r="H209" s="27">
        <v>10081</v>
      </c>
      <c r="I209" s="5">
        <f t="shared" si="42"/>
        <v>7560.75</v>
      </c>
      <c r="J209" s="28">
        <v>10634</v>
      </c>
      <c r="K209" s="28">
        <v>819</v>
      </c>
      <c r="L209" s="28">
        <v>45318</v>
      </c>
      <c r="M209" s="28">
        <v>40562</v>
      </c>
      <c r="N209" s="5">
        <f t="shared" si="46"/>
        <v>175070.53999999998</v>
      </c>
      <c r="O209" s="6">
        <f t="shared" si="47"/>
        <v>187363</v>
      </c>
      <c r="P209" s="29">
        <v>167</v>
      </c>
      <c r="Q209" s="29">
        <v>15</v>
      </c>
      <c r="R209" s="6">
        <f t="shared" si="43"/>
        <v>3482</v>
      </c>
      <c r="S209" s="19">
        <f t="shared" si="54"/>
        <v>16899.503400000001</v>
      </c>
      <c r="T209" s="30">
        <v>4435005</v>
      </c>
      <c r="U209" s="19">
        <f t="shared" si="44"/>
        <v>4435.0050000000001</v>
      </c>
      <c r="V209" s="19">
        <f t="shared" si="45"/>
        <v>12464.4984</v>
      </c>
      <c r="W209" s="6">
        <f t="shared" si="48"/>
        <v>249290</v>
      </c>
      <c r="X209" s="6">
        <f t="shared" si="49"/>
        <v>440135</v>
      </c>
      <c r="Y209" s="4">
        <v>0</v>
      </c>
      <c r="Z209" s="18">
        <v>0</v>
      </c>
      <c r="AA209" s="6">
        <f t="shared" si="50"/>
        <v>440135</v>
      </c>
      <c r="AB209" s="4"/>
      <c r="AC209" s="23">
        <v>0</v>
      </c>
      <c r="AD209" s="23">
        <v>0</v>
      </c>
      <c r="AE209" s="1">
        <f t="shared" si="55"/>
        <v>440135</v>
      </c>
      <c r="AF209" s="12" t="str">
        <f t="shared" si="51"/>
        <v xml:space="preserve"> </v>
      </c>
      <c r="AG209" s="12" t="str">
        <f t="shared" si="52"/>
        <v xml:space="preserve"> </v>
      </c>
    </row>
    <row r="210" spans="1:33" ht="14.1" customHeight="1">
      <c r="A210" s="25" t="s">
        <v>186</v>
      </c>
      <c r="B210" s="25" t="s">
        <v>528</v>
      </c>
      <c r="C210" s="25" t="s">
        <v>15</v>
      </c>
      <c r="D210" s="25" t="s">
        <v>533</v>
      </c>
      <c r="E210" s="7">
        <v>331.41</v>
      </c>
      <c r="F210" s="5">
        <f t="shared" si="53"/>
        <v>513022.68000000005</v>
      </c>
      <c r="G210" s="26">
        <v>54162.15</v>
      </c>
      <c r="H210" s="27">
        <v>14572</v>
      </c>
      <c r="I210" s="5">
        <f t="shared" si="42"/>
        <v>10929</v>
      </c>
      <c r="J210" s="28">
        <v>15348</v>
      </c>
      <c r="K210" s="28">
        <v>1187</v>
      </c>
      <c r="L210" s="28">
        <v>64213</v>
      </c>
      <c r="M210" s="28">
        <v>44298</v>
      </c>
      <c r="N210" s="5">
        <f t="shared" si="46"/>
        <v>190137.15</v>
      </c>
      <c r="O210" s="6">
        <f t="shared" si="47"/>
        <v>322886</v>
      </c>
      <c r="P210" s="29">
        <v>167</v>
      </c>
      <c r="Q210" s="29">
        <v>18</v>
      </c>
      <c r="R210" s="6">
        <f t="shared" si="43"/>
        <v>4178</v>
      </c>
      <c r="S210" s="19">
        <f t="shared" si="54"/>
        <v>23921.1738</v>
      </c>
      <c r="T210" s="30">
        <v>3467487</v>
      </c>
      <c r="U210" s="19">
        <f t="shared" si="44"/>
        <v>3467.4870000000001</v>
      </c>
      <c r="V210" s="19">
        <f t="shared" si="45"/>
        <v>20453.686799999999</v>
      </c>
      <c r="W210" s="6">
        <f t="shared" si="48"/>
        <v>409074</v>
      </c>
      <c r="X210" s="6">
        <f t="shared" si="49"/>
        <v>736138</v>
      </c>
      <c r="Y210" s="4">
        <v>0</v>
      </c>
      <c r="Z210" s="18">
        <v>0</v>
      </c>
      <c r="AA210" s="6">
        <f t="shared" si="50"/>
        <v>736138</v>
      </c>
      <c r="AB210" s="4"/>
      <c r="AC210" s="23">
        <v>0</v>
      </c>
      <c r="AD210" s="23">
        <v>0</v>
      </c>
      <c r="AE210" s="1">
        <f t="shared" si="55"/>
        <v>736138</v>
      </c>
      <c r="AF210" s="12" t="str">
        <f t="shared" si="51"/>
        <v xml:space="preserve"> </v>
      </c>
      <c r="AG210" s="12" t="str">
        <f t="shared" si="52"/>
        <v xml:space="preserve"> </v>
      </c>
    </row>
    <row r="211" spans="1:33" ht="14.1" customHeight="1">
      <c r="A211" s="25" t="s">
        <v>186</v>
      </c>
      <c r="B211" s="25" t="s">
        <v>528</v>
      </c>
      <c r="C211" s="25" t="s">
        <v>62</v>
      </c>
      <c r="D211" s="25" t="s">
        <v>534</v>
      </c>
      <c r="E211" s="7">
        <v>499.19</v>
      </c>
      <c r="F211" s="5">
        <f t="shared" si="53"/>
        <v>772746.12</v>
      </c>
      <c r="G211" s="26">
        <v>91657.21</v>
      </c>
      <c r="H211" s="27">
        <v>24394</v>
      </c>
      <c r="I211" s="5">
        <f t="shared" si="42"/>
        <v>18295.5</v>
      </c>
      <c r="J211" s="28">
        <v>25719</v>
      </c>
      <c r="K211" s="28">
        <v>1981</v>
      </c>
      <c r="L211" s="28">
        <v>120143</v>
      </c>
      <c r="M211" s="28">
        <v>8419</v>
      </c>
      <c r="N211" s="5">
        <f t="shared" si="46"/>
        <v>266214.71000000002</v>
      </c>
      <c r="O211" s="6">
        <f t="shared" si="47"/>
        <v>506531</v>
      </c>
      <c r="P211" s="29">
        <v>77</v>
      </c>
      <c r="Q211" s="29">
        <v>163</v>
      </c>
      <c r="R211" s="6">
        <f t="shared" si="43"/>
        <v>17446</v>
      </c>
      <c r="S211" s="19">
        <f t="shared" si="54"/>
        <v>36031.534200000002</v>
      </c>
      <c r="T211" s="30">
        <v>5705448</v>
      </c>
      <c r="U211" s="19">
        <f t="shared" si="44"/>
        <v>5705.4480000000003</v>
      </c>
      <c r="V211" s="19">
        <f t="shared" si="45"/>
        <v>30326.086200000002</v>
      </c>
      <c r="W211" s="6">
        <f t="shared" si="48"/>
        <v>606522</v>
      </c>
      <c r="X211" s="6">
        <f t="shared" si="49"/>
        <v>1130499</v>
      </c>
      <c r="Y211" s="4">
        <v>0</v>
      </c>
      <c r="Z211" s="18">
        <v>0</v>
      </c>
      <c r="AA211" s="6">
        <f t="shared" si="50"/>
        <v>1130499</v>
      </c>
      <c r="AB211" s="4"/>
      <c r="AC211" s="23">
        <v>0</v>
      </c>
      <c r="AD211" s="23">
        <v>0</v>
      </c>
      <c r="AE211" s="1">
        <f t="shared" si="55"/>
        <v>1130499</v>
      </c>
      <c r="AF211" s="12" t="str">
        <f t="shared" si="51"/>
        <v xml:space="preserve"> </v>
      </c>
      <c r="AG211" s="12" t="str">
        <f t="shared" si="52"/>
        <v xml:space="preserve"> </v>
      </c>
    </row>
    <row r="212" spans="1:33" ht="14.1" customHeight="1">
      <c r="A212" s="25" t="s">
        <v>212</v>
      </c>
      <c r="B212" s="25" t="s">
        <v>535</v>
      </c>
      <c r="C212" s="25" t="s">
        <v>166</v>
      </c>
      <c r="D212" s="25" t="s">
        <v>536</v>
      </c>
      <c r="E212" s="7">
        <v>199.66</v>
      </c>
      <c r="F212" s="5">
        <f t="shared" si="53"/>
        <v>309073.68</v>
      </c>
      <c r="G212" s="26">
        <v>37070.57</v>
      </c>
      <c r="H212" s="27">
        <v>6459</v>
      </c>
      <c r="I212" s="5">
        <f t="shared" si="42"/>
        <v>4844.25</v>
      </c>
      <c r="J212" s="28">
        <v>6384</v>
      </c>
      <c r="K212" s="28">
        <v>0</v>
      </c>
      <c r="L212" s="28">
        <v>0</v>
      </c>
      <c r="M212" s="28">
        <v>15752</v>
      </c>
      <c r="N212" s="5">
        <f t="shared" si="46"/>
        <v>64050.82</v>
      </c>
      <c r="O212" s="6">
        <f t="shared" si="47"/>
        <v>245023</v>
      </c>
      <c r="P212" s="29">
        <v>147</v>
      </c>
      <c r="Q212" s="29">
        <v>28</v>
      </c>
      <c r="R212" s="6">
        <f t="shared" si="43"/>
        <v>5721</v>
      </c>
      <c r="S212" s="19">
        <f t="shared" si="54"/>
        <v>14411.4588</v>
      </c>
      <c r="T212" s="30">
        <v>2268701</v>
      </c>
      <c r="U212" s="19">
        <f t="shared" si="44"/>
        <v>2268.701</v>
      </c>
      <c r="V212" s="19">
        <f t="shared" si="45"/>
        <v>12142.757799999999</v>
      </c>
      <c r="W212" s="6">
        <f t="shared" si="48"/>
        <v>242855</v>
      </c>
      <c r="X212" s="6">
        <f t="shared" si="49"/>
        <v>493599</v>
      </c>
      <c r="Y212" s="4">
        <v>0</v>
      </c>
      <c r="Z212" s="18">
        <v>0</v>
      </c>
      <c r="AA212" s="6">
        <f t="shared" si="50"/>
        <v>493599</v>
      </c>
      <c r="AB212" s="4"/>
      <c r="AC212" s="23">
        <v>0</v>
      </c>
      <c r="AD212" s="23">
        <v>0</v>
      </c>
      <c r="AE212" s="1">
        <f t="shared" si="55"/>
        <v>493599</v>
      </c>
      <c r="AF212" s="12" t="str">
        <f t="shared" si="51"/>
        <v xml:space="preserve"> </v>
      </c>
      <c r="AG212" s="12" t="str">
        <f t="shared" si="52"/>
        <v xml:space="preserve"> </v>
      </c>
    </row>
    <row r="213" spans="1:33" ht="14.1" customHeight="1">
      <c r="A213" s="25" t="s">
        <v>212</v>
      </c>
      <c r="B213" s="25" t="s">
        <v>535</v>
      </c>
      <c r="C213" s="25" t="s">
        <v>55</v>
      </c>
      <c r="D213" s="25" t="s">
        <v>537</v>
      </c>
      <c r="E213" s="7">
        <v>479.73</v>
      </c>
      <c r="F213" s="5">
        <f t="shared" si="53"/>
        <v>742622.04</v>
      </c>
      <c r="G213" s="26">
        <v>90042.62</v>
      </c>
      <c r="H213" s="27">
        <v>23748</v>
      </c>
      <c r="I213" s="5">
        <f t="shared" si="42"/>
        <v>17811</v>
      </c>
      <c r="J213" s="28">
        <v>23554</v>
      </c>
      <c r="K213" s="28">
        <v>35366</v>
      </c>
      <c r="L213" s="28">
        <v>91385</v>
      </c>
      <c r="M213" s="28">
        <v>61419</v>
      </c>
      <c r="N213" s="5">
        <f t="shared" si="46"/>
        <v>319577.62</v>
      </c>
      <c r="O213" s="6">
        <f t="shared" si="47"/>
        <v>423044</v>
      </c>
      <c r="P213" s="29">
        <v>167</v>
      </c>
      <c r="Q213" s="29">
        <v>72</v>
      </c>
      <c r="R213" s="6">
        <f t="shared" si="43"/>
        <v>16713</v>
      </c>
      <c r="S213" s="19">
        <f t="shared" si="54"/>
        <v>34626.911399999997</v>
      </c>
      <c r="T213" s="30">
        <v>5450522</v>
      </c>
      <c r="U213" s="19">
        <f t="shared" si="44"/>
        <v>5450.5219999999999</v>
      </c>
      <c r="V213" s="19">
        <f t="shared" si="45"/>
        <v>29176.389399999996</v>
      </c>
      <c r="W213" s="6">
        <f t="shared" si="48"/>
        <v>583528</v>
      </c>
      <c r="X213" s="6">
        <f t="shared" si="49"/>
        <v>1023285</v>
      </c>
      <c r="Y213" s="4">
        <v>0</v>
      </c>
      <c r="Z213" s="18">
        <v>0</v>
      </c>
      <c r="AA213" s="6">
        <f t="shared" si="50"/>
        <v>1023285</v>
      </c>
      <c r="AB213" s="4"/>
      <c r="AC213" s="23">
        <v>0</v>
      </c>
      <c r="AD213" s="23">
        <v>0</v>
      </c>
      <c r="AE213" s="1">
        <f t="shared" si="55"/>
        <v>1023285</v>
      </c>
      <c r="AF213" s="12" t="str">
        <f t="shared" si="51"/>
        <v xml:space="preserve"> </v>
      </c>
      <c r="AG213" s="12" t="str">
        <f t="shared" si="52"/>
        <v xml:space="preserve"> </v>
      </c>
    </row>
    <row r="214" spans="1:33" ht="14.1" customHeight="1">
      <c r="A214" s="25" t="s">
        <v>212</v>
      </c>
      <c r="B214" s="25" t="s">
        <v>535</v>
      </c>
      <c r="C214" s="25" t="s">
        <v>42</v>
      </c>
      <c r="D214" s="25" t="s">
        <v>538</v>
      </c>
      <c r="E214" s="7">
        <v>877.5</v>
      </c>
      <c r="F214" s="5">
        <f t="shared" si="53"/>
        <v>1358370</v>
      </c>
      <c r="G214" s="26">
        <v>150831.57</v>
      </c>
      <c r="H214" s="27">
        <v>45165</v>
      </c>
      <c r="I214" s="5">
        <f t="shared" si="42"/>
        <v>33873.75</v>
      </c>
      <c r="J214" s="28">
        <v>44748</v>
      </c>
      <c r="K214" s="28">
        <v>67370</v>
      </c>
      <c r="L214" s="28">
        <v>177732</v>
      </c>
      <c r="M214" s="28">
        <v>104310</v>
      </c>
      <c r="N214" s="5">
        <f t="shared" si="46"/>
        <v>578865.32000000007</v>
      </c>
      <c r="O214" s="6">
        <f t="shared" si="47"/>
        <v>779505</v>
      </c>
      <c r="P214" s="29">
        <v>106</v>
      </c>
      <c r="Q214" s="29">
        <v>278</v>
      </c>
      <c r="R214" s="6">
        <f t="shared" si="43"/>
        <v>40961</v>
      </c>
      <c r="S214" s="19">
        <f t="shared" si="54"/>
        <v>63337.95</v>
      </c>
      <c r="T214" s="30">
        <v>8497024</v>
      </c>
      <c r="U214" s="19">
        <f t="shared" si="44"/>
        <v>8497.0239999999994</v>
      </c>
      <c r="V214" s="19">
        <f t="shared" si="45"/>
        <v>54840.925999999999</v>
      </c>
      <c r="W214" s="6">
        <f t="shared" si="48"/>
        <v>1096819</v>
      </c>
      <c r="X214" s="6">
        <f t="shared" si="49"/>
        <v>1917285</v>
      </c>
      <c r="Y214" s="4">
        <v>0</v>
      </c>
      <c r="Z214" s="18">
        <v>0</v>
      </c>
      <c r="AA214" s="6">
        <f t="shared" si="50"/>
        <v>1917285</v>
      </c>
      <c r="AB214" s="4"/>
      <c r="AC214" s="23">
        <v>0</v>
      </c>
      <c r="AD214" s="23">
        <v>0</v>
      </c>
      <c r="AE214" s="1">
        <f t="shared" si="55"/>
        <v>1917285</v>
      </c>
      <c r="AF214" s="12" t="str">
        <f t="shared" si="51"/>
        <v xml:space="preserve"> </v>
      </c>
      <c r="AG214" s="12" t="str">
        <f t="shared" si="52"/>
        <v xml:space="preserve"> </v>
      </c>
    </row>
    <row r="215" spans="1:33" ht="14.1" customHeight="1">
      <c r="A215" s="25" t="s">
        <v>212</v>
      </c>
      <c r="B215" s="25" t="s">
        <v>535</v>
      </c>
      <c r="C215" s="25" t="s">
        <v>72</v>
      </c>
      <c r="D215" s="25" t="s">
        <v>539</v>
      </c>
      <c r="E215" s="7">
        <v>845.24</v>
      </c>
      <c r="F215" s="5">
        <f t="shared" si="53"/>
        <v>1308431.52</v>
      </c>
      <c r="G215" s="26">
        <v>192347.76</v>
      </c>
      <c r="H215" s="27">
        <v>39899</v>
      </c>
      <c r="I215" s="5">
        <f t="shared" si="42"/>
        <v>29924.25</v>
      </c>
      <c r="J215" s="28">
        <v>39565</v>
      </c>
      <c r="K215" s="28">
        <v>59429</v>
      </c>
      <c r="L215" s="28">
        <v>195324</v>
      </c>
      <c r="M215" s="28">
        <v>94026</v>
      </c>
      <c r="N215" s="5">
        <f t="shared" si="46"/>
        <v>610616.01</v>
      </c>
      <c r="O215" s="6">
        <f t="shared" si="47"/>
        <v>697816</v>
      </c>
      <c r="P215" s="29">
        <v>103</v>
      </c>
      <c r="Q215" s="29">
        <v>236</v>
      </c>
      <c r="R215" s="6">
        <f t="shared" si="43"/>
        <v>33788</v>
      </c>
      <c r="S215" s="19">
        <f t="shared" si="54"/>
        <v>61009.423199999997</v>
      </c>
      <c r="T215" s="30">
        <v>11577115</v>
      </c>
      <c r="U215" s="19">
        <f t="shared" si="44"/>
        <v>11577.115</v>
      </c>
      <c r="V215" s="19">
        <f t="shared" si="45"/>
        <v>49432.308199999999</v>
      </c>
      <c r="W215" s="6">
        <f t="shared" si="48"/>
        <v>988646</v>
      </c>
      <c r="X215" s="6">
        <f t="shared" si="49"/>
        <v>1720250</v>
      </c>
      <c r="Y215" s="4">
        <v>0</v>
      </c>
      <c r="Z215" s="18">
        <v>0</v>
      </c>
      <c r="AA215" s="6">
        <f t="shared" si="50"/>
        <v>1720250</v>
      </c>
      <c r="AB215" s="4"/>
      <c r="AC215" s="23">
        <v>0</v>
      </c>
      <c r="AD215" s="23">
        <v>0</v>
      </c>
      <c r="AE215" s="1">
        <f t="shared" si="55"/>
        <v>1720250</v>
      </c>
      <c r="AF215" s="12" t="str">
        <f t="shared" si="51"/>
        <v xml:space="preserve"> </v>
      </c>
      <c r="AG215" s="12" t="str">
        <f t="shared" si="52"/>
        <v xml:space="preserve"> </v>
      </c>
    </row>
    <row r="216" spans="1:33" ht="14.1" customHeight="1">
      <c r="A216" s="25" t="s">
        <v>73</v>
      </c>
      <c r="B216" s="25" t="s">
        <v>540</v>
      </c>
      <c r="C216" s="25" t="s">
        <v>214</v>
      </c>
      <c r="D216" s="25" t="s">
        <v>541</v>
      </c>
      <c r="E216" s="7">
        <v>180.49</v>
      </c>
      <c r="F216" s="5">
        <f t="shared" si="53"/>
        <v>279398.52</v>
      </c>
      <c r="G216" s="26">
        <v>62332.22</v>
      </c>
      <c r="H216" s="27">
        <v>8905</v>
      </c>
      <c r="I216" s="5">
        <f t="shared" si="42"/>
        <v>6678.75</v>
      </c>
      <c r="J216" s="28">
        <v>6905</v>
      </c>
      <c r="K216" s="28">
        <v>0</v>
      </c>
      <c r="L216" s="28">
        <v>0</v>
      </c>
      <c r="M216" s="28">
        <v>20096</v>
      </c>
      <c r="N216" s="5">
        <f t="shared" si="46"/>
        <v>96011.97</v>
      </c>
      <c r="O216" s="6">
        <f t="shared" si="47"/>
        <v>183387</v>
      </c>
      <c r="P216" s="29">
        <v>90</v>
      </c>
      <c r="Q216" s="29">
        <v>63</v>
      </c>
      <c r="R216" s="6">
        <f t="shared" si="43"/>
        <v>7881</v>
      </c>
      <c r="S216" s="19">
        <f t="shared" si="54"/>
        <v>13027.7682</v>
      </c>
      <c r="T216" s="30">
        <v>3659864</v>
      </c>
      <c r="U216" s="19">
        <f t="shared" si="44"/>
        <v>3659.864</v>
      </c>
      <c r="V216" s="19">
        <f t="shared" si="45"/>
        <v>9367.9042000000009</v>
      </c>
      <c r="W216" s="6">
        <f t="shared" si="48"/>
        <v>187358</v>
      </c>
      <c r="X216" s="6">
        <f t="shared" si="49"/>
        <v>378626</v>
      </c>
      <c r="Y216" s="4">
        <v>0</v>
      </c>
      <c r="Z216" s="18">
        <v>0</v>
      </c>
      <c r="AA216" s="6">
        <f t="shared" si="50"/>
        <v>378626</v>
      </c>
      <c r="AB216" s="4"/>
      <c r="AC216" s="23">
        <v>0</v>
      </c>
      <c r="AD216" s="23">
        <v>0</v>
      </c>
      <c r="AE216" s="1">
        <f t="shared" si="55"/>
        <v>378626</v>
      </c>
      <c r="AF216" s="12" t="str">
        <f t="shared" si="51"/>
        <v xml:space="preserve"> </v>
      </c>
      <c r="AG216" s="12" t="str">
        <f t="shared" si="52"/>
        <v xml:space="preserve"> </v>
      </c>
    </row>
    <row r="217" spans="1:33" ht="14.1" customHeight="1">
      <c r="A217" s="25" t="s">
        <v>73</v>
      </c>
      <c r="B217" s="25" t="s">
        <v>540</v>
      </c>
      <c r="C217" s="25" t="s">
        <v>113</v>
      </c>
      <c r="D217" s="25" t="s">
        <v>542</v>
      </c>
      <c r="E217" s="7">
        <v>179.97</v>
      </c>
      <c r="F217" s="5">
        <f t="shared" si="53"/>
        <v>278593.56</v>
      </c>
      <c r="G217" s="26">
        <v>63215.61</v>
      </c>
      <c r="H217" s="27">
        <v>11463</v>
      </c>
      <c r="I217" s="5">
        <f t="shared" si="42"/>
        <v>8597.25</v>
      </c>
      <c r="J217" s="28">
        <v>8977</v>
      </c>
      <c r="K217" s="28">
        <v>0</v>
      </c>
      <c r="L217" s="28">
        <v>0</v>
      </c>
      <c r="M217" s="28">
        <v>21438</v>
      </c>
      <c r="N217" s="5">
        <f t="shared" si="46"/>
        <v>102227.86</v>
      </c>
      <c r="O217" s="6">
        <f t="shared" si="47"/>
        <v>176366</v>
      </c>
      <c r="P217" s="29">
        <v>90</v>
      </c>
      <c r="Q217" s="29">
        <v>66</v>
      </c>
      <c r="R217" s="6">
        <f t="shared" si="43"/>
        <v>8257</v>
      </c>
      <c r="S217" s="19">
        <f t="shared" si="54"/>
        <v>12990.2346</v>
      </c>
      <c r="T217" s="30">
        <v>4003522</v>
      </c>
      <c r="U217" s="19">
        <f t="shared" si="44"/>
        <v>4003.5219999999999</v>
      </c>
      <c r="V217" s="19">
        <f t="shared" si="45"/>
        <v>8986.7125999999989</v>
      </c>
      <c r="W217" s="6">
        <f t="shared" si="48"/>
        <v>179734</v>
      </c>
      <c r="X217" s="6">
        <f t="shared" si="49"/>
        <v>364357</v>
      </c>
      <c r="Y217" s="4">
        <v>0</v>
      </c>
      <c r="Z217" s="18">
        <v>0</v>
      </c>
      <c r="AA217" s="6">
        <f t="shared" si="50"/>
        <v>364357</v>
      </c>
      <c r="AB217" s="4"/>
      <c r="AC217" s="23">
        <v>0</v>
      </c>
      <c r="AD217" s="23">
        <v>0</v>
      </c>
      <c r="AE217" s="1">
        <f t="shared" si="55"/>
        <v>364357</v>
      </c>
      <c r="AF217" s="12" t="str">
        <f t="shared" si="51"/>
        <v xml:space="preserve"> </v>
      </c>
      <c r="AG217" s="12" t="str">
        <f t="shared" si="52"/>
        <v xml:space="preserve"> </v>
      </c>
    </row>
    <row r="218" spans="1:33" ht="14.1" customHeight="1">
      <c r="A218" s="25" t="s">
        <v>73</v>
      </c>
      <c r="B218" s="25" t="s">
        <v>540</v>
      </c>
      <c r="C218" s="25" t="s">
        <v>198</v>
      </c>
      <c r="D218" s="25" t="s">
        <v>543</v>
      </c>
      <c r="E218" s="7">
        <v>270</v>
      </c>
      <c r="F218" s="5">
        <f t="shared" si="53"/>
        <v>417960</v>
      </c>
      <c r="G218" s="26">
        <v>260514.9</v>
      </c>
      <c r="H218" s="27">
        <v>17791</v>
      </c>
      <c r="I218" s="5">
        <f t="shared" si="42"/>
        <v>13343.25</v>
      </c>
      <c r="J218" s="28">
        <v>13879</v>
      </c>
      <c r="K218" s="28">
        <v>1897</v>
      </c>
      <c r="L218" s="28">
        <v>72834</v>
      </c>
      <c r="M218" s="28">
        <v>34478</v>
      </c>
      <c r="N218" s="5">
        <f t="shared" si="46"/>
        <v>396946.15</v>
      </c>
      <c r="O218" s="6">
        <f t="shared" si="47"/>
        <v>21014</v>
      </c>
      <c r="P218" s="29">
        <v>132</v>
      </c>
      <c r="Q218" s="29">
        <v>94</v>
      </c>
      <c r="R218" s="6">
        <f t="shared" si="43"/>
        <v>17247</v>
      </c>
      <c r="S218" s="19">
        <f t="shared" si="54"/>
        <v>19488.599999999999</v>
      </c>
      <c r="T218" s="30">
        <v>16540323</v>
      </c>
      <c r="U218" s="19">
        <f t="shared" si="44"/>
        <v>16540.323</v>
      </c>
      <c r="V218" s="19">
        <f t="shared" si="45"/>
        <v>2948.2769999999982</v>
      </c>
      <c r="W218" s="6">
        <f t="shared" si="48"/>
        <v>58966</v>
      </c>
      <c r="X218" s="6">
        <f t="shared" si="49"/>
        <v>97227</v>
      </c>
      <c r="Y218" s="4">
        <v>0</v>
      </c>
      <c r="Z218" s="18">
        <v>0</v>
      </c>
      <c r="AA218" s="6">
        <f t="shared" si="50"/>
        <v>97227</v>
      </c>
      <c r="AB218" s="4"/>
      <c r="AC218" s="23">
        <v>0</v>
      </c>
      <c r="AD218" s="23">
        <v>0</v>
      </c>
      <c r="AE218" s="1">
        <f t="shared" si="55"/>
        <v>97227</v>
      </c>
      <c r="AF218" s="12" t="str">
        <f t="shared" si="51"/>
        <v xml:space="preserve"> </v>
      </c>
      <c r="AG218" s="12" t="str">
        <f t="shared" si="52"/>
        <v xml:space="preserve"> </v>
      </c>
    </row>
    <row r="219" spans="1:33" ht="14.1" customHeight="1">
      <c r="A219" s="25" t="s">
        <v>73</v>
      </c>
      <c r="B219" s="25" t="s">
        <v>540</v>
      </c>
      <c r="C219" s="25" t="s">
        <v>27</v>
      </c>
      <c r="D219" s="25" t="s">
        <v>544</v>
      </c>
      <c r="E219" s="7">
        <v>1450.62</v>
      </c>
      <c r="F219" s="5">
        <f t="shared" si="53"/>
        <v>2245559.7599999998</v>
      </c>
      <c r="G219" s="26">
        <v>303086.92</v>
      </c>
      <c r="H219" s="27">
        <v>115026</v>
      </c>
      <c r="I219" s="5">
        <f t="shared" si="42"/>
        <v>86269.5</v>
      </c>
      <c r="J219" s="28">
        <v>91123</v>
      </c>
      <c r="K219" s="28">
        <v>12411</v>
      </c>
      <c r="L219" s="28">
        <v>297975</v>
      </c>
      <c r="M219" s="28">
        <v>65646</v>
      </c>
      <c r="N219" s="5">
        <f t="shared" si="46"/>
        <v>856511.41999999993</v>
      </c>
      <c r="O219" s="6">
        <f t="shared" si="47"/>
        <v>1389048</v>
      </c>
      <c r="P219" s="29">
        <v>90</v>
      </c>
      <c r="Q219" s="29">
        <v>354</v>
      </c>
      <c r="R219" s="6">
        <f t="shared" si="43"/>
        <v>44285</v>
      </c>
      <c r="S219" s="19">
        <f t="shared" si="54"/>
        <v>104705.7516</v>
      </c>
      <c r="T219" s="30">
        <v>18192492</v>
      </c>
      <c r="U219" s="19">
        <f t="shared" si="44"/>
        <v>18192.491999999998</v>
      </c>
      <c r="V219" s="19">
        <f t="shared" si="45"/>
        <v>86513.259600000005</v>
      </c>
      <c r="W219" s="6">
        <f t="shared" si="48"/>
        <v>1730265</v>
      </c>
      <c r="X219" s="6">
        <f t="shared" si="49"/>
        <v>3163598</v>
      </c>
      <c r="Y219" s="4">
        <v>0</v>
      </c>
      <c r="Z219" s="18">
        <v>0</v>
      </c>
      <c r="AA219" s="6">
        <f t="shared" si="50"/>
        <v>3163598</v>
      </c>
      <c r="AB219" s="4"/>
      <c r="AC219" s="23">
        <v>0</v>
      </c>
      <c r="AD219" s="23">
        <v>0</v>
      </c>
      <c r="AE219" s="1">
        <f t="shared" si="55"/>
        <v>3163598</v>
      </c>
      <c r="AF219" s="12" t="str">
        <f t="shared" si="51"/>
        <v xml:space="preserve"> </v>
      </c>
      <c r="AG219" s="12" t="str">
        <f t="shared" si="52"/>
        <v xml:space="preserve"> </v>
      </c>
    </row>
    <row r="220" spans="1:33" ht="14.1" customHeight="1">
      <c r="A220" s="25" t="s">
        <v>73</v>
      </c>
      <c r="B220" s="25" t="s">
        <v>540</v>
      </c>
      <c r="C220" s="25" t="s">
        <v>18</v>
      </c>
      <c r="D220" s="25" t="s">
        <v>545</v>
      </c>
      <c r="E220" s="7">
        <v>343.53</v>
      </c>
      <c r="F220" s="5">
        <f t="shared" si="53"/>
        <v>531784.43999999994</v>
      </c>
      <c r="G220" s="26">
        <v>72813.539999999994</v>
      </c>
      <c r="H220" s="27">
        <v>23783</v>
      </c>
      <c r="I220" s="5">
        <f t="shared" si="42"/>
        <v>17837.25</v>
      </c>
      <c r="J220" s="28">
        <v>18459</v>
      </c>
      <c r="K220" s="28">
        <v>2537</v>
      </c>
      <c r="L220" s="28">
        <v>78254</v>
      </c>
      <c r="M220" s="28">
        <v>27856</v>
      </c>
      <c r="N220" s="5">
        <f t="shared" si="46"/>
        <v>217756.78999999998</v>
      </c>
      <c r="O220" s="6">
        <f t="shared" si="47"/>
        <v>314028</v>
      </c>
      <c r="P220" s="29">
        <v>88</v>
      </c>
      <c r="Q220" s="29">
        <v>103</v>
      </c>
      <c r="R220" s="6">
        <f t="shared" si="43"/>
        <v>12599</v>
      </c>
      <c r="S220" s="19">
        <f t="shared" si="54"/>
        <v>24795.9954</v>
      </c>
      <c r="T220" s="30">
        <v>4295784</v>
      </c>
      <c r="U220" s="19">
        <f t="shared" si="44"/>
        <v>4295.7839999999997</v>
      </c>
      <c r="V220" s="19">
        <f t="shared" si="45"/>
        <v>20500.2114</v>
      </c>
      <c r="W220" s="6">
        <f t="shared" si="48"/>
        <v>410004</v>
      </c>
      <c r="X220" s="6">
        <f t="shared" si="49"/>
        <v>736631</v>
      </c>
      <c r="Y220" s="4">
        <v>0</v>
      </c>
      <c r="Z220" s="18">
        <v>0</v>
      </c>
      <c r="AA220" s="6">
        <f t="shared" si="50"/>
        <v>736631</v>
      </c>
      <c r="AB220" s="4"/>
      <c r="AC220" s="23">
        <v>0</v>
      </c>
      <c r="AD220" s="23">
        <v>0</v>
      </c>
      <c r="AE220" s="1">
        <f t="shared" si="55"/>
        <v>736631</v>
      </c>
      <c r="AF220" s="12" t="str">
        <f t="shared" si="51"/>
        <v xml:space="preserve"> </v>
      </c>
      <c r="AG220" s="12" t="str">
        <f t="shared" si="52"/>
        <v xml:space="preserve"> </v>
      </c>
    </row>
    <row r="221" spans="1:33" ht="14.1" customHeight="1">
      <c r="A221" s="25" t="s">
        <v>73</v>
      </c>
      <c r="B221" s="25" t="s">
        <v>540</v>
      </c>
      <c r="C221" s="25" t="s">
        <v>15</v>
      </c>
      <c r="D221" s="25" t="s">
        <v>546</v>
      </c>
      <c r="E221" s="7">
        <v>365.66</v>
      </c>
      <c r="F221" s="5">
        <f t="shared" si="53"/>
        <v>566041.68000000005</v>
      </c>
      <c r="G221" s="26">
        <v>98073.81</v>
      </c>
      <c r="H221" s="27">
        <v>25340</v>
      </c>
      <c r="I221" s="5">
        <f t="shared" si="42"/>
        <v>19005</v>
      </c>
      <c r="J221" s="28">
        <v>20145</v>
      </c>
      <c r="K221" s="28">
        <v>2743</v>
      </c>
      <c r="L221" s="28">
        <v>63071</v>
      </c>
      <c r="M221" s="28">
        <v>36622</v>
      </c>
      <c r="N221" s="5">
        <f t="shared" si="46"/>
        <v>239659.81</v>
      </c>
      <c r="O221" s="6">
        <f t="shared" si="47"/>
        <v>326382</v>
      </c>
      <c r="P221" s="29">
        <v>84</v>
      </c>
      <c r="Q221" s="29">
        <v>132</v>
      </c>
      <c r="R221" s="6">
        <f t="shared" si="43"/>
        <v>15412</v>
      </c>
      <c r="S221" s="19">
        <f t="shared" si="54"/>
        <v>26393.338800000001</v>
      </c>
      <c r="T221" s="30">
        <v>6262495</v>
      </c>
      <c r="U221" s="19">
        <f t="shared" si="44"/>
        <v>6262.4949999999999</v>
      </c>
      <c r="V221" s="19">
        <f t="shared" si="45"/>
        <v>20130.843800000002</v>
      </c>
      <c r="W221" s="6">
        <f t="shared" si="48"/>
        <v>402617</v>
      </c>
      <c r="X221" s="6">
        <f t="shared" si="49"/>
        <v>744411</v>
      </c>
      <c r="Y221" s="4">
        <v>0</v>
      </c>
      <c r="Z221" s="18">
        <v>0</v>
      </c>
      <c r="AA221" s="6">
        <f t="shared" si="50"/>
        <v>744411</v>
      </c>
      <c r="AB221" s="4"/>
      <c r="AC221" s="23">
        <v>0</v>
      </c>
      <c r="AD221" s="23">
        <v>0</v>
      </c>
      <c r="AE221" s="1">
        <f t="shared" si="55"/>
        <v>744411</v>
      </c>
      <c r="AF221" s="12" t="str">
        <f t="shared" si="51"/>
        <v xml:space="preserve"> </v>
      </c>
      <c r="AG221" s="12" t="str">
        <f t="shared" si="52"/>
        <v xml:space="preserve"> </v>
      </c>
    </row>
    <row r="222" spans="1:33" ht="14.1" customHeight="1">
      <c r="A222" s="25" t="s">
        <v>73</v>
      </c>
      <c r="B222" s="25" t="s">
        <v>540</v>
      </c>
      <c r="C222" s="25" t="s">
        <v>68</v>
      </c>
      <c r="D222" s="25" t="s">
        <v>547</v>
      </c>
      <c r="E222" s="7">
        <v>434.86</v>
      </c>
      <c r="F222" s="5">
        <f t="shared" si="53"/>
        <v>673163.28</v>
      </c>
      <c r="G222" s="26">
        <v>87137.06</v>
      </c>
      <c r="H222" s="27">
        <v>28424</v>
      </c>
      <c r="I222" s="5">
        <f t="shared" si="42"/>
        <v>21318</v>
      </c>
      <c r="J222" s="28">
        <v>22370</v>
      </c>
      <c r="K222" s="28">
        <v>3057</v>
      </c>
      <c r="L222" s="28">
        <v>64638</v>
      </c>
      <c r="M222" s="28">
        <v>24551</v>
      </c>
      <c r="N222" s="5">
        <f t="shared" si="46"/>
        <v>223071.06</v>
      </c>
      <c r="O222" s="6">
        <f t="shared" si="47"/>
        <v>450092</v>
      </c>
      <c r="P222" s="29">
        <v>99</v>
      </c>
      <c r="Q222" s="29">
        <v>132</v>
      </c>
      <c r="R222" s="6">
        <f t="shared" si="43"/>
        <v>18165</v>
      </c>
      <c r="S222" s="19">
        <f t="shared" si="54"/>
        <v>31388.194800000001</v>
      </c>
      <c r="T222" s="30">
        <v>5322251</v>
      </c>
      <c r="U222" s="19">
        <f t="shared" si="44"/>
        <v>5322.2510000000002</v>
      </c>
      <c r="V222" s="19">
        <f t="shared" si="45"/>
        <v>26065.943800000001</v>
      </c>
      <c r="W222" s="6">
        <f t="shared" si="48"/>
        <v>521319</v>
      </c>
      <c r="X222" s="6">
        <f t="shared" si="49"/>
        <v>989576</v>
      </c>
      <c r="Y222" s="4">
        <v>0</v>
      </c>
      <c r="Z222" s="18">
        <v>0</v>
      </c>
      <c r="AA222" s="6">
        <f t="shared" si="50"/>
        <v>989576</v>
      </c>
      <c r="AB222" s="4"/>
      <c r="AC222" s="23">
        <v>0</v>
      </c>
      <c r="AD222" s="23">
        <v>0</v>
      </c>
      <c r="AE222" s="1">
        <f t="shared" si="55"/>
        <v>989576</v>
      </c>
      <c r="AF222" s="12" t="str">
        <f t="shared" si="51"/>
        <v xml:space="preserve"> </v>
      </c>
      <c r="AG222" s="12" t="str">
        <f t="shared" si="52"/>
        <v xml:space="preserve"> </v>
      </c>
    </row>
    <row r="223" spans="1:33" ht="14.1" customHeight="1">
      <c r="A223" s="25" t="s">
        <v>147</v>
      </c>
      <c r="B223" s="25" t="s">
        <v>548</v>
      </c>
      <c r="C223" s="25" t="s">
        <v>150</v>
      </c>
      <c r="D223" s="25" t="s">
        <v>549</v>
      </c>
      <c r="E223" s="7">
        <v>181.94</v>
      </c>
      <c r="F223" s="5">
        <f t="shared" si="53"/>
        <v>281643.12</v>
      </c>
      <c r="G223" s="26">
        <v>62879.73</v>
      </c>
      <c r="H223" s="27">
        <v>13922</v>
      </c>
      <c r="I223" s="5">
        <f t="shared" si="42"/>
        <v>10441.5</v>
      </c>
      <c r="J223" s="28">
        <v>8611</v>
      </c>
      <c r="K223" s="28">
        <v>0</v>
      </c>
      <c r="L223" s="28">
        <v>0</v>
      </c>
      <c r="M223" s="28">
        <v>30916</v>
      </c>
      <c r="N223" s="5">
        <f t="shared" si="46"/>
        <v>112848.23000000001</v>
      </c>
      <c r="O223" s="6">
        <f t="shared" si="47"/>
        <v>168795</v>
      </c>
      <c r="P223" s="29">
        <v>114</v>
      </c>
      <c r="Q223" s="29">
        <v>64</v>
      </c>
      <c r="R223" s="6">
        <f t="shared" si="43"/>
        <v>10141</v>
      </c>
      <c r="S223" s="19">
        <f t="shared" si="54"/>
        <v>13132.4292</v>
      </c>
      <c r="T223" s="30">
        <v>3942303</v>
      </c>
      <c r="U223" s="19">
        <f t="shared" si="44"/>
        <v>3942.3029999999999</v>
      </c>
      <c r="V223" s="19">
        <f t="shared" si="45"/>
        <v>9190.1262000000006</v>
      </c>
      <c r="W223" s="6">
        <f t="shared" si="48"/>
        <v>183803</v>
      </c>
      <c r="X223" s="6">
        <f t="shared" si="49"/>
        <v>362739</v>
      </c>
      <c r="Y223" s="4">
        <v>0</v>
      </c>
      <c r="Z223" s="18">
        <v>0</v>
      </c>
      <c r="AA223" s="6">
        <f t="shared" si="50"/>
        <v>362739</v>
      </c>
      <c r="AB223" s="4"/>
      <c r="AC223" s="23">
        <v>0</v>
      </c>
      <c r="AD223" s="23">
        <v>0</v>
      </c>
      <c r="AE223" s="1">
        <f t="shared" si="55"/>
        <v>362739</v>
      </c>
      <c r="AF223" s="12" t="str">
        <f t="shared" si="51"/>
        <v xml:space="preserve"> </v>
      </c>
      <c r="AG223" s="12" t="str">
        <f t="shared" si="52"/>
        <v xml:space="preserve"> </v>
      </c>
    </row>
    <row r="224" spans="1:33" ht="14.1" customHeight="1">
      <c r="A224" s="25" t="s">
        <v>147</v>
      </c>
      <c r="B224" s="25" t="s">
        <v>548</v>
      </c>
      <c r="C224" s="25" t="s">
        <v>216</v>
      </c>
      <c r="D224" s="25" t="s">
        <v>550</v>
      </c>
      <c r="E224" s="7">
        <v>149.94</v>
      </c>
      <c r="F224" s="5">
        <f t="shared" si="53"/>
        <v>232107.12</v>
      </c>
      <c r="G224" s="26">
        <v>128937.77</v>
      </c>
      <c r="H224" s="27">
        <v>14468</v>
      </c>
      <c r="I224" s="5">
        <f t="shared" si="42"/>
        <v>10851</v>
      </c>
      <c r="J224" s="28">
        <v>8663</v>
      </c>
      <c r="K224" s="28">
        <v>0</v>
      </c>
      <c r="L224" s="28">
        <v>0</v>
      </c>
      <c r="M224" s="28">
        <v>29586</v>
      </c>
      <c r="N224" s="5">
        <f t="shared" si="46"/>
        <v>178037.77000000002</v>
      </c>
      <c r="O224" s="6">
        <f t="shared" si="47"/>
        <v>54069</v>
      </c>
      <c r="P224" s="29">
        <v>152</v>
      </c>
      <c r="Q224" s="29">
        <v>42</v>
      </c>
      <c r="R224" s="6">
        <f t="shared" si="43"/>
        <v>8874</v>
      </c>
      <c r="S224" s="19">
        <f t="shared" si="54"/>
        <v>10822.6692</v>
      </c>
      <c r="T224" s="30">
        <v>7823894</v>
      </c>
      <c r="U224" s="19">
        <f t="shared" si="44"/>
        <v>7823.8940000000002</v>
      </c>
      <c r="V224" s="19">
        <f t="shared" si="45"/>
        <v>2998.7752</v>
      </c>
      <c r="W224" s="6">
        <f t="shared" si="48"/>
        <v>59976</v>
      </c>
      <c r="X224" s="6">
        <f t="shared" si="49"/>
        <v>122919</v>
      </c>
      <c r="Y224" s="4">
        <v>0</v>
      </c>
      <c r="Z224" s="18">
        <v>0</v>
      </c>
      <c r="AA224" s="6">
        <f t="shared" si="50"/>
        <v>122919</v>
      </c>
      <c r="AB224" s="4"/>
      <c r="AC224" s="23">
        <v>0</v>
      </c>
      <c r="AD224" s="23">
        <v>0</v>
      </c>
      <c r="AE224" s="1">
        <f t="shared" si="55"/>
        <v>122919</v>
      </c>
      <c r="AF224" s="12" t="str">
        <f t="shared" si="51"/>
        <v xml:space="preserve"> </v>
      </c>
      <c r="AG224" s="12" t="str">
        <f t="shared" si="52"/>
        <v xml:space="preserve"> </v>
      </c>
    </row>
    <row r="225" spans="1:33" ht="14.1" customHeight="1">
      <c r="A225" s="25" t="s">
        <v>147</v>
      </c>
      <c r="B225" s="25" t="s">
        <v>548</v>
      </c>
      <c r="C225" s="25" t="s">
        <v>43</v>
      </c>
      <c r="D225" s="25" t="s">
        <v>551</v>
      </c>
      <c r="E225" s="7">
        <v>169.83</v>
      </c>
      <c r="F225" s="5">
        <f t="shared" si="53"/>
        <v>262896.84000000003</v>
      </c>
      <c r="G225" s="26">
        <v>90518.39</v>
      </c>
      <c r="H225" s="27">
        <v>17553</v>
      </c>
      <c r="I225" s="5">
        <f t="shared" si="42"/>
        <v>13164.75</v>
      </c>
      <c r="J225" s="28">
        <v>10276</v>
      </c>
      <c r="K225" s="28">
        <v>7205</v>
      </c>
      <c r="L225" s="28">
        <v>57522</v>
      </c>
      <c r="M225" s="28">
        <v>33731</v>
      </c>
      <c r="N225" s="5">
        <f t="shared" si="46"/>
        <v>212417.14</v>
      </c>
      <c r="O225" s="6">
        <f t="shared" si="47"/>
        <v>50480</v>
      </c>
      <c r="P225" s="29">
        <v>167</v>
      </c>
      <c r="Q225" s="29">
        <v>0</v>
      </c>
      <c r="R225" s="6">
        <f t="shared" si="43"/>
        <v>0</v>
      </c>
      <c r="S225" s="19">
        <f t="shared" si="54"/>
        <v>12258.329400000001</v>
      </c>
      <c r="T225" s="30">
        <v>5643291</v>
      </c>
      <c r="U225" s="19">
        <f t="shared" si="44"/>
        <v>5643.2910000000002</v>
      </c>
      <c r="V225" s="19">
        <f t="shared" si="45"/>
        <v>6615.0384000000004</v>
      </c>
      <c r="W225" s="6">
        <f t="shared" si="48"/>
        <v>132301</v>
      </c>
      <c r="X225" s="6">
        <f t="shared" si="49"/>
        <v>182781</v>
      </c>
      <c r="Y225" s="4">
        <v>0</v>
      </c>
      <c r="Z225" s="18">
        <v>0</v>
      </c>
      <c r="AA225" s="6">
        <f t="shared" si="50"/>
        <v>182781</v>
      </c>
      <c r="AB225" s="4"/>
      <c r="AC225" s="23">
        <v>0</v>
      </c>
      <c r="AD225" s="23">
        <v>0</v>
      </c>
      <c r="AE225" s="1">
        <f t="shared" si="55"/>
        <v>182781</v>
      </c>
      <c r="AF225" s="12" t="str">
        <f t="shared" si="51"/>
        <v xml:space="preserve"> </v>
      </c>
      <c r="AG225" s="12" t="str">
        <f t="shared" si="52"/>
        <v xml:space="preserve"> </v>
      </c>
    </row>
    <row r="226" spans="1:33" ht="14.1" customHeight="1">
      <c r="A226" s="25" t="s">
        <v>147</v>
      </c>
      <c r="B226" s="25" t="s">
        <v>548</v>
      </c>
      <c r="C226" s="25" t="s">
        <v>18</v>
      </c>
      <c r="D226" s="25" t="s">
        <v>552</v>
      </c>
      <c r="E226" s="7">
        <v>1141.07</v>
      </c>
      <c r="F226" s="5">
        <f t="shared" si="53"/>
        <v>1766376.3599999999</v>
      </c>
      <c r="G226" s="26">
        <v>219916.27</v>
      </c>
      <c r="H226" s="27">
        <v>111845</v>
      </c>
      <c r="I226" s="5">
        <f t="shared" si="42"/>
        <v>83883.75</v>
      </c>
      <c r="J226" s="28">
        <v>67357</v>
      </c>
      <c r="K226" s="28">
        <v>46205</v>
      </c>
      <c r="L226" s="28">
        <v>280984</v>
      </c>
      <c r="M226" s="28">
        <v>38159</v>
      </c>
      <c r="N226" s="5">
        <f t="shared" si="46"/>
        <v>736505.02</v>
      </c>
      <c r="O226" s="6">
        <f t="shared" si="47"/>
        <v>1029871</v>
      </c>
      <c r="P226" s="29">
        <v>90</v>
      </c>
      <c r="Q226" s="29">
        <v>387</v>
      </c>
      <c r="R226" s="6">
        <f t="shared" si="43"/>
        <v>48414</v>
      </c>
      <c r="S226" s="19">
        <f t="shared" si="54"/>
        <v>82362.4326</v>
      </c>
      <c r="T226" s="30">
        <v>13442315</v>
      </c>
      <c r="U226" s="19">
        <f t="shared" si="44"/>
        <v>13442.315000000001</v>
      </c>
      <c r="V226" s="19">
        <f t="shared" si="45"/>
        <v>68920.117599999998</v>
      </c>
      <c r="W226" s="6">
        <f t="shared" si="48"/>
        <v>1378402</v>
      </c>
      <c r="X226" s="6">
        <f t="shared" si="49"/>
        <v>2456687</v>
      </c>
      <c r="Y226" s="4">
        <v>0</v>
      </c>
      <c r="Z226" s="18">
        <v>0</v>
      </c>
      <c r="AA226" s="6">
        <f t="shared" si="50"/>
        <v>2456687</v>
      </c>
      <c r="AB226" s="4"/>
      <c r="AC226" s="23">
        <v>0</v>
      </c>
      <c r="AD226" s="23">
        <v>0</v>
      </c>
      <c r="AE226" s="1">
        <f t="shared" si="55"/>
        <v>2456687</v>
      </c>
      <c r="AF226" s="12" t="str">
        <f t="shared" si="51"/>
        <v xml:space="preserve"> </v>
      </c>
      <c r="AG226" s="12" t="str">
        <f t="shared" si="52"/>
        <v xml:space="preserve"> </v>
      </c>
    </row>
    <row r="227" spans="1:33" ht="14.1" customHeight="1">
      <c r="A227" s="25" t="s">
        <v>147</v>
      </c>
      <c r="B227" s="25" t="s">
        <v>548</v>
      </c>
      <c r="C227" s="25" t="s">
        <v>153</v>
      </c>
      <c r="D227" s="25" t="s">
        <v>553</v>
      </c>
      <c r="E227" s="7">
        <v>2422.84</v>
      </c>
      <c r="F227" s="5">
        <f t="shared" si="53"/>
        <v>3750556.3200000003</v>
      </c>
      <c r="G227" s="26">
        <v>388064.6</v>
      </c>
      <c r="H227" s="27">
        <v>244463</v>
      </c>
      <c r="I227" s="5">
        <f t="shared" si="42"/>
        <v>183347.25</v>
      </c>
      <c r="J227" s="28">
        <v>147439</v>
      </c>
      <c r="K227" s="28">
        <v>101027</v>
      </c>
      <c r="L227" s="28">
        <v>662276</v>
      </c>
      <c r="M227" s="28">
        <v>35082</v>
      </c>
      <c r="N227" s="5">
        <f t="shared" si="46"/>
        <v>1517235.85</v>
      </c>
      <c r="O227" s="6">
        <f t="shared" si="47"/>
        <v>2233320</v>
      </c>
      <c r="P227" s="29">
        <v>68</v>
      </c>
      <c r="Q227" s="29">
        <v>524</v>
      </c>
      <c r="R227" s="6">
        <f t="shared" si="43"/>
        <v>49528</v>
      </c>
      <c r="S227" s="19">
        <f t="shared" si="54"/>
        <v>174880.5912</v>
      </c>
      <c r="T227" s="30">
        <v>24103391</v>
      </c>
      <c r="U227" s="19">
        <f t="shared" si="44"/>
        <v>24103.391</v>
      </c>
      <c r="V227" s="19">
        <f t="shared" si="45"/>
        <v>150777.20019999999</v>
      </c>
      <c r="W227" s="6">
        <f t="shared" si="48"/>
        <v>3015544</v>
      </c>
      <c r="X227" s="6">
        <f t="shared" si="49"/>
        <v>5298392</v>
      </c>
      <c r="Y227" s="4">
        <v>0</v>
      </c>
      <c r="Z227" s="18">
        <v>0</v>
      </c>
      <c r="AA227" s="6">
        <f t="shared" si="50"/>
        <v>5298392</v>
      </c>
      <c r="AB227" s="4"/>
      <c r="AC227" s="23">
        <v>0</v>
      </c>
      <c r="AD227" s="23">
        <v>0</v>
      </c>
      <c r="AE227" s="1">
        <f t="shared" si="55"/>
        <v>5298392</v>
      </c>
      <c r="AF227" s="12" t="str">
        <f t="shared" si="51"/>
        <v xml:space="preserve"> </v>
      </c>
      <c r="AG227" s="12" t="str">
        <f t="shared" si="52"/>
        <v xml:space="preserve"> </v>
      </c>
    </row>
    <row r="228" spans="1:33" ht="14.1" customHeight="1">
      <c r="A228" s="25" t="s">
        <v>147</v>
      </c>
      <c r="B228" s="25" t="s">
        <v>548</v>
      </c>
      <c r="C228" s="25" t="s">
        <v>47</v>
      </c>
      <c r="D228" s="25" t="s">
        <v>554</v>
      </c>
      <c r="E228" s="7">
        <v>8041.78</v>
      </c>
      <c r="F228" s="5">
        <f t="shared" si="53"/>
        <v>12448675.439999999</v>
      </c>
      <c r="G228" s="26">
        <v>3907171.87</v>
      </c>
      <c r="H228" s="27">
        <v>790797</v>
      </c>
      <c r="I228" s="5">
        <f t="shared" si="42"/>
        <v>593097.75</v>
      </c>
      <c r="J228" s="28">
        <v>477133</v>
      </c>
      <c r="K228" s="28">
        <v>326835</v>
      </c>
      <c r="L228" s="28">
        <v>2208169</v>
      </c>
      <c r="M228" s="28">
        <v>25790</v>
      </c>
      <c r="N228" s="5">
        <f t="shared" si="46"/>
        <v>7538196.6200000001</v>
      </c>
      <c r="O228" s="6">
        <f t="shared" si="47"/>
        <v>4910479</v>
      </c>
      <c r="P228" s="29">
        <v>42</v>
      </c>
      <c r="Q228" s="29">
        <v>2256</v>
      </c>
      <c r="R228" s="6">
        <f t="shared" si="43"/>
        <v>131705</v>
      </c>
      <c r="S228" s="19">
        <f t="shared" si="54"/>
        <v>580455.68039999995</v>
      </c>
      <c r="T228" s="30">
        <v>248107180</v>
      </c>
      <c r="U228" s="19">
        <f t="shared" si="44"/>
        <v>248107.18</v>
      </c>
      <c r="V228" s="19">
        <f t="shared" si="45"/>
        <v>332348.50039999996</v>
      </c>
      <c r="W228" s="6">
        <f t="shared" si="48"/>
        <v>6646970</v>
      </c>
      <c r="X228" s="6">
        <f t="shared" si="49"/>
        <v>11689154</v>
      </c>
      <c r="Y228" s="4">
        <v>0</v>
      </c>
      <c r="Z228" s="18">
        <v>0</v>
      </c>
      <c r="AA228" s="6">
        <f t="shared" si="50"/>
        <v>11689154</v>
      </c>
      <c r="AB228" s="4"/>
      <c r="AC228" s="23">
        <v>0</v>
      </c>
      <c r="AD228" s="23">
        <v>0</v>
      </c>
      <c r="AE228" s="1">
        <f t="shared" si="55"/>
        <v>11689154</v>
      </c>
      <c r="AF228" s="12" t="str">
        <f t="shared" si="51"/>
        <v xml:space="preserve"> </v>
      </c>
      <c r="AG228" s="12" t="str">
        <f t="shared" si="52"/>
        <v xml:space="preserve"> </v>
      </c>
    </row>
    <row r="229" spans="1:33" ht="14.1" customHeight="1">
      <c r="A229" s="25" t="s">
        <v>147</v>
      </c>
      <c r="B229" s="25" t="s">
        <v>548</v>
      </c>
      <c r="C229" s="25" t="s">
        <v>48</v>
      </c>
      <c r="D229" s="25" t="s">
        <v>555</v>
      </c>
      <c r="E229" s="7">
        <v>1180.52</v>
      </c>
      <c r="F229" s="5">
        <f t="shared" si="53"/>
        <v>1827444.96</v>
      </c>
      <c r="G229" s="26">
        <v>223461.45</v>
      </c>
      <c r="H229" s="27">
        <v>126147</v>
      </c>
      <c r="I229" s="5">
        <f t="shared" si="42"/>
        <v>94610.25</v>
      </c>
      <c r="J229" s="28">
        <v>75889</v>
      </c>
      <c r="K229" s="28">
        <v>52101</v>
      </c>
      <c r="L229" s="28">
        <v>292559</v>
      </c>
      <c r="M229" s="28">
        <v>36509</v>
      </c>
      <c r="N229" s="5">
        <f t="shared" si="46"/>
        <v>775129.7</v>
      </c>
      <c r="O229" s="6">
        <f t="shared" si="47"/>
        <v>1052315</v>
      </c>
      <c r="P229" s="29">
        <v>90</v>
      </c>
      <c r="Q229" s="29">
        <v>175</v>
      </c>
      <c r="R229" s="6">
        <f t="shared" si="43"/>
        <v>21893</v>
      </c>
      <c r="S229" s="19">
        <f t="shared" si="54"/>
        <v>85209.933600000004</v>
      </c>
      <c r="T229" s="30">
        <v>13891429</v>
      </c>
      <c r="U229" s="19">
        <f t="shared" si="44"/>
        <v>13891.429</v>
      </c>
      <c r="V229" s="19">
        <f t="shared" si="45"/>
        <v>71318.5046</v>
      </c>
      <c r="W229" s="6">
        <f t="shared" si="48"/>
        <v>1426370</v>
      </c>
      <c r="X229" s="6">
        <f t="shared" si="49"/>
        <v>2500578</v>
      </c>
      <c r="Y229" s="4">
        <v>0</v>
      </c>
      <c r="Z229" s="18">
        <v>0</v>
      </c>
      <c r="AA229" s="6">
        <f t="shared" si="50"/>
        <v>2500578</v>
      </c>
      <c r="AB229" s="4"/>
      <c r="AC229" s="23">
        <v>0</v>
      </c>
      <c r="AD229" s="23">
        <v>15547</v>
      </c>
      <c r="AE229" s="1">
        <f t="shared" si="55"/>
        <v>2485031</v>
      </c>
      <c r="AF229" s="12" t="str">
        <f t="shared" si="51"/>
        <v xml:space="preserve"> </v>
      </c>
      <c r="AG229" s="12" t="str">
        <f t="shared" si="52"/>
        <v xml:space="preserve"> </v>
      </c>
    </row>
    <row r="230" spans="1:33" ht="14.1" customHeight="1">
      <c r="A230" s="25" t="s">
        <v>49</v>
      </c>
      <c r="B230" s="25" t="s">
        <v>556</v>
      </c>
      <c r="C230" s="25" t="s">
        <v>198</v>
      </c>
      <c r="D230" s="25" t="s">
        <v>557</v>
      </c>
      <c r="E230" s="7">
        <v>410.62</v>
      </c>
      <c r="F230" s="5">
        <f t="shared" si="53"/>
        <v>635639.76</v>
      </c>
      <c r="G230" s="26">
        <v>130221.3</v>
      </c>
      <c r="H230" s="27">
        <v>49720</v>
      </c>
      <c r="I230" s="5">
        <f t="shared" si="42"/>
        <v>37290</v>
      </c>
      <c r="J230" s="28">
        <v>23203</v>
      </c>
      <c r="K230" s="28">
        <v>112021</v>
      </c>
      <c r="L230" s="28">
        <v>100804</v>
      </c>
      <c r="M230" s="28">
        <v>68321</v>
      </c>
      <c r="N230" s="5">
        <f t="shared" si="46"/>
        <v>471860.3</v>
      </c>
      <c r="O230" s="6">
        <f t="shared" si="47"/>
        <v>163779</v>
      </c>
      <c r="P230" s="29">
        <v>95</v>
      </c>
      <c r="Q230" s="29">
        <v>136</v>
      </c>
      <c r="R230" s="6">
        <f t="shared" si="43"/>
        <v>17959</v>
      </c>
      <c r="S230" s="19">
        <f t="shared" si="54"/>
        <v>29638.551599999999</v>
      </c>
      <c r="T230" s="30">
        <v>8143921</v>
      </c>
      <c r="U230" s="19">
        <f t="shared" si="44"/>
        <v>8143.9210000000003</v>
      </c>
      <c r="V230" s="19">
        <f t="shared" si="45"/>
        <v>21494.630599999997</v>
      </c>
      <c r="W230" s="6">
        <f t="shared" si="48"/>
        <v>429893</v>
      </c>
      <c r="X230" s="6">
        <f t="shared" si="49"/>
        <v>611631</v>
      </c>
      <c r="Y230" s="4">
        <v>0</v>
      </c>
      <c r="Z230" s="18">
        <v>0</v>
      </c>
      <c r="AA230" s="6">
        <f t="shared" si="50"/>
        <v>611631</v>
      </c>
      <c r="AB230" s="4"/>
      <c r="AC230" s="23">
        <v>0</v>
      </c>
      <c r="AD230" s="23">
        <v>107</v>
      </c>
      <c r="AE230" s="1">
        <f t="shared" si="55"/>
        <v>611524</v>
      </c>
      <c r="AF230" s="12" t="str">
        <f t="shared" si="51"/>
        <v xml:space="preserve"> </v>
      </c>
      <c r="AG230" s="12" t="str">
        <f t="shared" si="52"/>
        <v xml:space="preserve"> </v>
      </c>
    </row>
    <row r="231" spans="1:33" ht="14.1" customHeight="1">
      <c r="A231" s="25" t="s">
        <v>49</v>
      </c>
      <c r="B231" s="25" t="s">
        <v>556</v>
      </c>
      <c r="C231" s="25" t="s">
        <v>100</v>
      </c>
      <c r="D231" s="25" t="s">
        <v>558</v>
      </c>
      <c r="E231" s="7">
        <v>444.3</v>
      </c>
      <c r="F231" s="5">
        <f t="shared" si="53"/>
        <v>687776.4</v>
      </c>
      <c r="G231" s="26">
        <v>209332.63</v>
      </c>
      <c r="H231" s="27">
        <v>41851</v>
      </c>
      <c r="I231" s="5">
        <f t="shared" si="42"/>
        <v>31388.25</v>
      </c>
      <c r="J231" s="28">
        <v>19528</v>
      </c>
      <c r="K231" s="28">
        <v>93324</v>
      </c>
      <c r="L231" s="28">
        <v>61175</v>
      </c>
      <c r="M231" s="28">
        <v>58966</v>
      </c>
      <c r="N231" s="5">
        <f t="shared" si="46"/>
        <v>473713.88</v>
      </c>
      <c r="O231" s="6">
        <f t="shared" si="47"/>
        <v>214063</v>
      </c>
      <c r="P231" s="29">
        <v>101</v>
      </c>
      <c r="Q231" s="29">
        <v>203</v>
      </c>
      <c r="R231" s="6">
        <f t="shared" si="43"/>
        <v>28499</v>
      </c>
      <c r="S231" s="19">
        <f t="shared" si="54"/>
        <v>32069.574000000001</v>
      </c>
      <c r="T231" s="30">
        <v>12918213</v>
      </c>
      <c r="U231" s="19">
        <f t="shared" si="44"/>
        <v>12918.213</v>
      </c>
      <c r="V231" s="19">
        <f t="shared" si="45"/>
        <v>19151.361000000001</v>
      </c>
      <c r="W231" s="6">
        <f t="shared" si="48"/>
        <v>383027</v>
      </c>
      <c r="X231" s="6">
        <f t="shared" si="49"/>
        <v>625589</v>
      </c>
      <c r="Y231" s="4">
        <v>0</v>
      </c>
      <c r="Z231" s="18">
        <v>0</v>
      </c>
      <c r="AA231" s="6">
        <f t="shared" si="50"/>
        <v>625589</v>
      </c>
      <c r="AB231" s="4"/>
      <c r="AC231" s="23">
        <v>0</v>
      </c>
      <c r="AD231" s="23">
        <v>0</v>
      </c>
      <c r="AE231" s="1">
        <f t="shared" si="55"/>
        <v>625589</v>
      </c>
      <c r="AF231" s="12" t="str">
        <f t="shared" si="51"/>
        <v xml:space="preserve"> </v>
      </c>
      <c r="AG231" s="12" t="str">
        <f t="shared" si="52"/>
        <v xml:space="preserve"> </v>
      </c>
    </row>
    <row r="232" spans="1:33" ht="14.1" customHeight="1">
      <c r="A232" s="25" t="s">
        <v>49</v>
      </c>
      <c r="B232" s="25" t="s">
        <v>556</v>
      </c>
      <c r="C232" s="25" t="s">
        <v>60</v>
      </c>
      <c r="D232" s="25" t="s">
        <v>559</v>
      </c>
      <c r="E232" s="7">
        <v>1815.51</v>
      </c>
      <c r="F232" s="5">
        <f t="shared" si="53"/>
        <v>2810409.48</v>
      </c>
      <c r="G232" s="26">
        <v>776417.64</v>
      </c>
      <c r="H232" s="27">
        <v>245379</v>
      </c>
      <c r="I232" s="5">
        <f t="shared" si="42"/>
        <v>184034.25</v>
      </c>
      <c r="J232" s="28">
        <v>114494</v>
      </c>
      <c r="K232" s="28">
        <v>551731</v>
      </c>
      <c r="L232" s="28">
        <v>457848</v>
      </c>
      <c r="M232" s="28">
        <v>98287</v>
      </c>
      <c r="N232" s="5">
        <f t="shared" si="46"/>
        <v>2182811.89</v>
      </c>
      <c r="O232" s="6">
        <f t="shared" si="47"/>
        <v>627598</v>
      </c>
      <c r="P232" s="29">
        <v>75</v>
      </c>
      <c r="Q232" s="29">
        <v>545</v>
      </c>
      <c r="R232" s="6">
        <f t="shared" si="43"/>
        <v>56816</v>
      </c>
      <c r="S232" s="19">
        <f t="shared" si="54"/>
        <v>131043.51179999999</v>
      </c>
      <c r="T232" s="30">
        <v>48405090</v>
      </c>
      <c r="U232" s="19">
        <f t="shared" si="44"/>
        <v>48405.09</v>
      </c>
      <c r="V232" s="19">
        <f t="shared" si="45"/>
        <v>82638.421799999996</v>
      </c>
      <c r="W232" s="6">
        <f t="shared" si="48"/>
        <v>1652768</v>
      </c>
      <c r="X232" s="6">
        <f t="shared" si="49"/>
        <v>2337182</v>
      </c>
      <c r="Y232" s="4">
        <v>0</v>
      </c>
      <c r="Z232" s="18">
        <v>0</v>
      </c>
      <c r="AA232" s="6">
        <f t="shared" si="50"/>
        <v>2337182</v>
      </c>
      <c r="AB232" s="4"/>
      <c r="AC232" s="23">
        <v>0</v>
      </c>
      <c r="AD232" s="23">
        <v>0</v>
      </c>
      <c r="AE232" s="1">
        <f t="shared" si="55"/>
        <v>2337182</v>
      </c>
      <c r="AF232" s="12" t="str">
        <f t="shared" si="51"/>
        <v xml:space="preserve"> </v>
      </c>
      <c r="AG232" s="12" t="str">
        <f t="shared" si="52"/>
        <v xml:space="preserve"> </v>
      </c>
    </row>
    <row r="233" spans="1:33" ht="14.1" customHeight="1">
      <c r="A233" s="25" t="s">
        <v>49</v>
      </c>
      <c r="B233" s="25" t="s">
        <v>556</v>
      </c>
      <c r="C233" s="25" t="s">
        <v>14</v>
      </c>
      <c r="D233" s="25" t="s">
        <v>560</v>
      </c>
      <c r="E233" s="7">
        <v>1347.34</v>
      </c>
      <c r="F233" s="5">
        <f t="shared" si="53"/>
        <v>2085682.3199999998</v>
      </c>
      <c r="G233" s="26">
        <v>506282.57</v>
      </c>
      <c r="H233" s="27">
        <v>167292</v>
      </c>
      <c r="I233" s="5">
        <f t="shared" si="42"/>
        <v>125469</v>
      </c>
      <c r="J233" s="28">
        <v>78060</v>
      </c>
      <c r="K233" s="28">
        <v>375712</v>
      </c>
      <c r="L233" s="28">
        <v>313769</v>
      </c>
      <c r="M233" s="28">
        <v>93778</v>
      </c>
      <c r="N233" s="5">
        <f t="shared" si="46"/>
        <v>1493070.57</v>
      </c>
      <c r="O233" s="6">
        <f t="shared" si="47"/>
        <v>592612</v>
      </c>
      <c r="P233" s="29">
        <v>88</v>
      </c>
      <c r="Q233" s="29">
        <v>410</v>
      </c>
      <c r="R233" s="6">
        <f t="shared" si="43"/>
        <v>50151</v>
      </c>
      <c r="S233" s="19">
        <f t="shared" si="54"/>
        <v>97251.001199999999</v>
      </c>
      <c r="T233" s="30">
        <v>31761119</v>
      </c>
      <c r="U233" s="19">
        <f t="shared" si="44"/>
        <v>31761.118999999999</v>
      </c>
      <c r="V233" s="19">
        <f t="shared" si="45"/>
        <v>65489.8822</v>
      </c>
      <c r="W233" s="6">
        <f t="shared" si="48"/>
        <v>1309798</v>
      </c>
      <c r="X233" s="6">
        <f t="shared" si="49"/>
        <v>1952561</v>
      </c>
      <c r="Y233" s="4">
        <v>0</v>
      </c>
      <c r="Z233" s="18">
        <v>0</v>
      </c>
      <c r="AA233" s="6">
        <f t="shared" si="50"/>
        <v>1952561</v>
      </c>
      <c r="AB233" s="4"/>
      <c r="AC233" s="23">
        <v>0</v>
      </c>
      <c r="AD233" s="23">
        <v>0</v>
      </c>
      <c r="AE233" s="1">
        <f t="shared" si="55"/>
        <v>1952561</v>
      </c>
      <c r="AF233" s="12" t="str">
        <f t="shared" si="51"/>
        <v xml:space="preserve"> </v>
      </c>
      <c r="AG233" s="12" t="str">
        <f t="shared" si="52"/>
        <v xml:space="preserve"> </v>
      </c>
    </row>
    <row r="234" spans="1:33" ht="14.1" customHeight="1">
      <c r="A234" s="25" t="s">
        <v>49</v>
      </c>
      <c r="B234" s="25" t="s">
        <v>556</v>
      </c>
      <c r="C234" s="25" t="s">
        <v>193</v>
      </c>
      <c r="D234" s="25" t="s">
        <v>561</v>
      </c>
      <c r="E234" s="7">
        <v>703.05</v>
      </c>
      <c r="F234" s="5">
        <f t="shared" si="53"/>
        <v>1088321.3999999999</v>
      </c>
      <c r="G234" s="26">
        <v>718816.13</v>
      </c>
      <c r="H234" s="27">
        <v>104546</v>
      </c>
      <c r="I234" s="5">
        <f t="shared" si="42"/>
        <v>78409.5</v>
      </c>
      <c r="J234" s="28">
        <v>48788</v>
      </c>
      <c r="K234" s="28">
        <v>233904</v>
      </c>
      <c r="L234" s="28">
        <v>149235</v>
      </c>
      <c r="M234" s="28">
        <v>65014</v>
      </c>
      <c r="N234" s="5">
        <f t="shared" si="46"/>
        <v>1294166.6299999999</v>
      </c>
      <c r="O234" s="6">
        <f t="shared" si="47"/>
        <v>0</v>
      </c>
      <c r="P234" s="29">
        <v>79</v>
      </c>
      <c r="Q234" s="29">
        <v>297</v>
      </c>
      <c r="R234" s="6">
        <f t="shared" si="43"/>
        <v>32614</v>
      </c>
      <c r="S234" s="19">
        <f t="shared" si="54"/>
        <v>50746.148999999998</v>
      </c>
      <c r="T234" s="30">
        <v>46673215</v>
      </c>
      <c r="U234" s="19">
        <f t="shared" si="44"/>
        <v>46673.214999999997</v>
      </c>
      <c r="V234" s="19">
        <f t="shared" si="45"/>
        <v>4072.9340000000011</v>
      </c>
      <c r="W234" s="6">
        <f t="shared" si="48"/>
        <v>81459</v>
      </c>
      <c r="X234" s="6">
        <f t="shared" si="49"/>
        <v>114073</v>
      </c>
      <c r="Y234" s="4">
        <v>0</v>
      </c>
      <c r="Z234" s="18">
        <v>0</v>
      </c>
      <c r="AA234" s="6">
        <f t="shared" si="50"/>
        <v>114073</v>
      </c>
      <c r="AB234" s="4"/>
      <c r="AC234" s="23">
        <v>0</v>
      </c>
      <c r="AD234" s="23">
        <v>0</v>
      </c>
      <c r="AE234" s="1">
        <f t="shared" si="55"/>
        <v>114073</v>
      </c>
      <c r="AF234" s="12">
        <f t="shared" si="51"/>
        <v>1</v>
      </c>
      <c r="AG234" s="12" t="str">
        <f t="shared" si="52"/>
        <v xml:space="preserve"> </v>
      </c>
    </row>
    <row r="235" spans="1:33" ht="14.1" customHeight="1">
      <c r="A235" s="25" t="s">
        <v>49</v>
      </c>
      <c r="B235" s="25" t="s">
        <v>556</v>
      </c>
      <c r="C235" s="25" t="s">
        <v>101</v>
      </c>
      <c r="D235" s="25" t="s">
        <v>562</v>
      </c>
      <c r="E235" s="7">
        <v>489.82</v>
      </c>
      <c r="F235" s="5">
        <f t="shared" si="53"/>
        <v>758241.36</v>
      </c>
      <c r="G235" s="26">
        <v>370743.18</v>
      </c>
      <c r="H235" s="27">
        <v>59317</v>
      </c>
      <c r="I235" s="5">
        <f t="shared" si="42"/>
        <v>44487.75</v>
      </c>
      <c r="J235" s="28">
        <v>27679</v>
      </c>
      <c r="K235" s="28">
        <v>131797</v>
      </c>
      <c r="L235" s="28">
        <v>124627</v>
      </c>
      <c r="M235" s="28">
        <v>38288</v>
      </c>
      <c r="N235" s="5">
        <f t="shared" si="46"/>
        <v>737621.92999999993</v>
      </c>
      <c r="O235" s="6">
        <f t="shared" si="47"/>
        <v>20619</v>
      </c>
      <c r="P235" s="29">
        <v>114</v>
      </c>
      <c r="Q235" s="29">
        <v>116</v>
      </c>
      <c r="R235" s="6">
        <f t="shared" si="43"/>
        <v>18381</v>
      </c>
      <c r="S235" s="19">
        <f t="shared" si="54"/>
        <v>35355.207600000002</v>
      </c>
      <c r="T235" s="30">
        <v>22899517</v>
      </c>
      <c r="U235" s="19">
        <f t="shared" si="44"/>
        <v>22899.517</v>
      </c>
      <c r="V235" s="19">
        <f t="shared" si="45"/>
        <v>12455.690600000002</v>
      </c>
      <c r="W235" s="6">
        <f t="shared" si="48"/>
        <v>249114</v>
      </c>
      <c r="X235" s="6">
        <f t="shared" si="49"/>
        <v>288114</v>
      </c>
      <c r="Y235" s="4">
        <v>0</v>
      </c>
      <c r="Z235" s="18">
        <v>0</v>
      </c>
      <c r="AA235" s="6">
        <f t="shared" si="50"/>
        <v>288114</v>
      </c>
      <c r="AB235" s="4"/>
      <c r="AC235" s="23">
        <v>0</v>
      </c>
      <c r="AD235" s="23">
        <v>0</v>
      </c>
      <c r="AE235" s="1">
        <f t="shared" si="55"/>
        <v>288114</v>
      </c>
      <c r="AF235" s="12" t="str">
        <f t="shared" si="51"/>
        <v xml:space="preserve"> </v>
      </c>
      <c r="AG235" s="12" t="str">
        <f t="shared" si="52"/>
        <v xml:space="preserve"> </v>
      </c>
    </row>
    <row r="236" spans="1:33" ht="14.1" customHeight="1">
      <c r="A236" s="25" t="s">
        <v>218</v>
      </c>
      <c r="B236" s="25" t="s">
        <v>563</v>
      </c>
      <c r="C236" s="25" t="s">
        <v>55</v>
      </c>
      <c r="D236" s="25" t="s">
        <v>564</v>
      </c>
      <c r="E236" s="7">
        <v>1287.3</v>
      </c>
      <c r="F236" s="5">
        <f t="shared" si="53"/>
        <v>1992740.4</v>
      </c>
      <c r="G236" s="26">
        <v>260544.64000000001</v>
      </c>
      <c r="H236" s="27">
        <v>104697</v>
      </c>
      <c r="I236" s="5">
        <f t="shared" si="42"/>
        <v>78522.75</v>
      </c>
      <c r="J236" s="28">
        <v>79190</v>
      </c>
      <c r="K236" s="28">
        <v>40805</v>
      </c>
      <c r="L236" s="28">
        <v>353860</v>
      </c>
      <c r="M236" s="28">
        <v>48706</v>
      </c>
      <c r="N236" s="5">
        <f t="shared" si="46"/>
        <v>861628.39</v>
      </c>
      <c r="O236" s="6">
        <f t="shared" si="47"/>
        <v>1131112</v>
      </c>
      <c r="P236" s="29">
        <v>90</v>
      </c>
      <c r="Q236" s="29">
        <v>210</v>
      </c>
      <c r="R236" s="6">
        <f t="shared" si="43"/>
        <v>26271</v>
      </c>
      <c r="S236" s="19">
        <f t="shared" si="54"/>
        <v>92917.313999999998</v>
      </c>
      <c r="T236" s="30">
        <v>15994146</v>
      </c>
      <c r="U236" s="19">
        <f t="shared" si="44"/>
        <v>15994.146000000001</v>
      </c>
      <c r="V236" s="19">
        <f t="shared" si="45"/>
        <v>76923.168000000005</v>
      </c>
      <c r="W236" s="6">
        <f t="shared" si="48"/>
        <v>1538463</v>
      </c>
      <c r="X236" s="6">
        <f t="shared" si="49"/>
        <v>2695846</v>
      </c>
      <c r="Y236" s="4">
        <v>0</v>
      </c>
      <c r="Z236" s="18">
        <v>0</v>
      </c>
      <c r="AA236" s="6">
        <f t="shared" si="50"/>
        <v>2695846</v>
      </c>
      <c r="AB236" s="4"/>
      <c r="AC236" s="23">
        <v>0</v>
      </c>
      <c r="AD236" s="23">
        <v>0</v>
      </c>
      <c r="AE236" s="1">
        <f t="shared" si="55"/>
        <v>2695846</v>
      </c>
      <c r="AF236" s="12" t="str">
        <f t="shared" si="51"/>
        <v xml:space="preserve"> </v>
      </c>
      <c r="AG236" s="12" t="str">
        <f t="shared" si="52"/>
        <v xml:space="preserve"> </v>
      </c>
    </row>
    <row r="237" spans="1:33" ht="14.1" customHeight="1">
      <c r="A237" s="25" t="s">
        <v>218</v>
      </c>
      <c r="B237" s="25" t="s">
        <v>563</v>
      </c>
      <c r="C237" s="25" t="s">
        <v>198</v>
      </c>
      <c r="D237" s="25" t="s">
        <v>565</v>
      </c>
      <c r="E237" s="7">
        <v>190.88</v>
      </c>
      <c r="F237" s="5">
        <f t="shared" si="53"/>
        <v>295482.23999999999</v>
      </c>
      <c r="G237" s="26">
        <v>95992.49</v>
      </c>
      <c r="H237" s="27">
        <v>13177</v>
      </c>
      <c r="I237" s="5">
        <f t="shared" si="42"/>
        <v>9882.75</v>
      </c>
      <c r="J237" s="28">
        <v>9953</v>
      </c>
      <c r="K237" s="28">
        <v>5154</v>
      </c>
      <c r="L237" s="28">
        <v>76411</v>
      </c>
      <c r="M237" s="28">
        <v>29855</v>
      </c>
      <c r="N237" s="5">
        <f t="shared" si="46"/>
        <v>227248.24</v>
      </c>
      <c r="O237" s="6">
        <f t="shared" si="47"/>
        <v>68234</v>
      </c>
      <c r="P237" s="29">
        <v>167</v>
      </c>
      <c r="Q237" s="29">
        <v>30</v>
      </c>
      <c r="R237" s="6">
        <f t="shared" si="43"/>
        <v>6964</v>
      </c>
      <c r="S237" s="19">
        <f t="shared" si="54"/>
        <v>13777.7184</v>
      </c>
      <c r="T237" s="30">
        <v>5783587</v>
      </c>
      <c r="U237" s="19">
        <f t="shared" si="44"/>
        <v>5783.5870000000004</v>
      </c>
      <c r="V237" s="19">
        <f t="shared" si="45"/>
        <v>7994.1313999999993</v>
      </c>
      <c r="W237" s="6">
        <f t="shared" si="48"/>
        <v>159883</v>
      </c>
      <c r="X237" s="6">
        <f t="shared" si="49"/>
        <v>235081</v>
      </c>
      <c r="Y237" s="4">
        <v>0</v>
      </c>
      <c r="Z237" s="18">
        <v>0</v>
      </c>
      <c r="AA237" s="6">
        <f t="shared" si="50"/>
        <v>235081</v>
      </c>
      <c r="AB237" s="4"/>
      <c r="AC237" s="23">
        <v>0</v>
      </c>
      <c r="AD237" s="23">
        <v>0</v>
      </c>
      <c r="AE237" s="1">
        <f t="shared" si="55"/>
        <v>235081</v>
      </c>
      <c r="AF237" s="12" t="str">
        <f t="shared" si="51"/>
        <v xml:space="preserve"> </v>
      </c>
      <c r="AG237" s="12" t="str">
        <f t="shared" si="52"/>
        <v xml:space="preserve"> </v>
      </c>
    </row>
    <row r="238" spans="1:33" ht="14.1" customHeight="1">
      <c r="A238" s="25" t="s">
        <v>218</v>
      </c>
      <c r="B238" s="25" t="s">
        <v>563</v>
      </c>
      <c r="C238" s="25" t="s">
        <v>100</v>
      </c>
      <c r="D238" s="25" t="s">
        <v>566</v>
      </c>
      <c r="E238" s="7">
        <v>547.12</v>
      </c>
      <c r="F238" s="5">
        <f t="shared" si="53"/>
        <v>846941.76</v>
      </c>
      <c r="G238" s="26">
        <v>459971.92</v>
      </c>
      <c r="H238" s="27">
        <v>32675</v>
      </c>
      <c r="I238" s="5">
        <f t="shared" si="42"/>
        <v>24506.25</v>
      </c>
      <c r="J238" s="28">
        <v>24685</v>
      </c>
      <c r="K238" s="28">
        <v>12787</v>
      </c>
      <c r="L238" s="28">
        <v>157481</v>
      </c>
      <c r="M238" s="28">
        <v>90936</v>
      </c>
      <c r="N238" s="5">
        <f t="shared" si="46"/>
        <v>770367.16999999993</v>
      </c>
      <c r="O238" s="6">
        <f t="shared" si="47"/>
        <v>76575</v>
      </c>
      <c r="P238" s="29">
        <v>167</v>
      </c>
      <c r="Q238" s="29">
        <v>116</v>
      </c>
      <c r="R238" s="6">
        <f t="shared" si="43"/>
        <v>26927</v>
      </c>
      <c r="S238" s="19">
        <f t="shared" si="54"/>
        <v>39491.121599999999</v>
      </c>
      <c r="T238" s="30">
        <v>27658711</v>
      </c>
      <c r="U238" s="19">
        <f t="shared" si="44"/>
        <v>27658.710999999999</v>
      </c>
      <c r="V238" s="19">
        <f t="shared" si="45"/>
        <v>11832.410599999999</v>
      </c>
      <c r="W238" s="6">
        <f t="shared" si="48"/>
        <v>236648</v>
      </c>
      <c r="X238" s="6">
        <f t="shared" si="49"/>
        <v>340150</v>
      </c>
      <c r="Y238" s="4">
        <v>0</v>
      </c>
      <c r="Z238" s="18">
        <v>0</v>
      </c>
      <c r="AA238" s="6">
        <f t="shared" si="50"/>
        <v>340150</v>
      </c>
      <c r="AB238" s="4"/>
      <c r="AC238" s="23">
        <v>0</v>
      </c>
      <c r="AD238" s="23">
        <v>0</v>
      </c>
      <c r="AE238" s="1">
        <f t="shared" si="55"/>
        <v>340150</v>
      </c>
      <c r="AF238" s="12" t="str">
        <f t="shared" si="51"/>
        <v xml:space="preserve"> </v>
      </c>
      <c r="AG238" s="12" t="str">
        <f t="shared" si="52"/>
        <v xml:space="preserve"> </v>
      </c>
    </row>
    <row r="239" spans="1:33" ht="14.1" customHeight="1">
      <c r="A239" s="25" t="s">
        <v>218</v>
      </c>
      <c r="B239" s="25" t="s">
        <v>563</v>
      </c>
      <c r="C239" s="25" t="s">
        <v>220</v>
      </c>
      <c r="D239" s="25" t="s">
        <v>567</v>
      </c>
      <c r="E239" s="7">
        <v>1015.37</v>
      </c>
      <c r="F239" s="5">
        <f t="shared" si="53"/>
        <v>1571792.76</v>
      </c>
      <c r="G239" s="26">
        <v>272892.32</v>
      </c>
      <c r="H239" s="27">
        <v>67261</v>
      </c>
      <c r="I239" s="5">
        <f t="shared" si="42"/>
        <v>50445.75</v>
      </c>
      <c r="J239" s="28">
        <v>50892</v>
      </c>
      <c r="K239" s="28">
        <v>26183</v>
      </c>
      <c r="L239" s="28">
        <v>236015</v>
      </c>
      <c r="M239" s="28">
        <v>91198</v>
      </c>
      <c r="N239" s="5">
        <f t="shared" si="46"/>
        <v>727626.07000000007</v>
      </c>
      <c r="O239" s="6">
        <f t="shared" si="47"/>
        <v>844167</v>
      </c>
      <c r="P239" s="29">
        <v>125</v>
      </c>
      <c r="Q239" s="29">
        <v>278</v>
      </c>
      <c r="R239" s="6">
        <f t="shared" si="43"/>
        <v>48303</v>
      </c>
      <c r="S239" s="19">
        <f t="shared" si="54"/>
        <v>73289.406600000002</v>
      </c>
      <c r="T239" s="30">
        <v>16359017</v>
      </c>
      <c r="U239" s="19">
        <f t="shared" si="44"/>
        <v>16359.017</v>
      </c>
      <c r="V239" s="19">
        <f t="shared" si="45"/>
        <v>56930.389600000002</v>
      </c>
      <c r="W239" s="6">
        <f t="shared" si="48"/>
        <v>1138608</v>
      </c>
      <c r="X239" s="6">
        <f t="shared" si="49"/>
        <v>2031078</v>
      </c>
      <c r="Y239" s="4">
        <v>0</v>
      </c>
      <c r="Z239" s="18">
        <v>0</v>
      </c>
      <c r="AA239" s="6">
        <f t="shared" si="50"/>
        <v>2031078</v>
      </c>
      <c r="AB239" s="4"/>
      <c r="AC239" s="23">
        <v>0</v>
      </c>
      <c r="AD239" s="23">
        <v>0</v>
      </c>
      <c r="AE239" s="1">
        <f t="shared" si="55"/>
        <v>2031078</v>
      </c>
      <c r="AF239" s="12" t="str">
        <f t="shared" si="51"/>
        <v xml:space="preserve"> </v>
      </c>
      <c r="AG239" s="12" t="str">
        <f t="shared" si="52"/>
        <v xml:space="preserve"> </v>
      </c>
    </row>
    <row r="240" spans="1:33" ht="14.1" customHeight="1">
      <c r="A240" s="25" t="s">
        <v>80</v>
      </c>
      <c r="B240" s="25" t="s">
        <v>568</v>
      </c>
      <c r="C240" s="25" t="s">
        <v>55</v>
      </c>
      <c r="D240" s="25" t="s">
        <v>569</v>
      </c>
      <c r="E240" s="7">
        <v>1507.99</v>
      </c>
      <c r="F240" s="5">
        <f t="shared" si="53"/>
        <v>2334368.52</v>
      </c>
      <c r="G240" s="26">
        <v>525173.57999999996</v>
      </c>
      <c r="H240" s="27">
        <v>143640</v>
      </c>
      <c r="I240" s="5">
        <f t="shared" si="42"/>
        <v>107730</v>
      </c>
      <c r="J240" s="28">
        <v>99313</v>
      </c>
      <c r="K240" s="28">
        <v>2507963</v>
      </c>
      <c r="L240" s="28">
        <v>334713</v>
      </c>
      <c r="M240" s="28">
        <v>73342</v>
      </c>
      <c r="N240" s="5">
        <f t="shared" si="46"/>
        <v>3648234.58</v>
      </c>
      <c r="O240" s="6">
        <f t="shared" si="47"/>
        <v>0</v>
      </c>
      <c r="P240" s="29">
        <v>62</v>
      </c>
      <c r="Q240" s="29">
        <v>853</v>
      </c>
      <c r="R240" s="6">
        <f t="shared" si="43"/>
        <v>73512</v>
      </c>
      <c r="S240" s="19">
        <f t="shared" si="54"/>
        <v>108846.7182</v>
      </c>
      <c r="T240" s="30">
        <v>33904040</v>
      </c>
      <c r="U240" s="19">
        <f t="shared" si="44"/>
        <v>33904.04</v>
      </c>
      <c r="V240" s="19">
        <f t="shared" si="45"/>
        <v>74942.678199999995</v>
      </c>
      <c r="W240" s="6">
        <f t="shared" si="48"/>
        <v>1498854</v>
      </c>
      <c r="X240" s="6">
        <f t="shared" si="49"/>
        <v>1572366</v>
      </c>
      <c r="Y240" s="4">
        <v>0</v>
      </c>
      <c r="Z240" s="18">
        <v>0</v>
      </c>
      <c r="AA240" s="6">
        <f t="shared" si="50"/>
        <v>1572366</v>
      </c>
      <c r="AB240" s="4"/>
      <c r="AC240" s="23">
        <v>0</v>
      </c>
      <c r="AD240" s="23">
        <v>0</v>
      </c>
      <c r="AE240" s="1">
        <f t="shared" si="55"/>
        <v>1572366</v>
      </c>
      <c r="AF240" s="12">
        <f t="shared" si="51"/>
        <v>1</v>
      </c>
      <c r="AG240" s="12" t="str">
        <f t="shared" si="52"/>
        <v xml:space="preserve"> </v>
      </c>
    </row>
    <row r="241" spans="1:33" ht="14.1" customHeight="1">
      <c r="A241" s="25" t="s">
        <v>80</v>
      </c>
      <c r="B241" s="25" t="s">
        <v>568</v>
      </c>
      <c r="C241" s="25" t="s">
        <v>198</v>
      </c>
      <c r="D241" s="25" t="s">
        <v>570</v>
      </c>
      <c r="E241" s="7">
        <v>389.1</v>
      </c>
      <c r="F241" s="5">
        <f t="shared" si="53"/>
        <v>602326.80000000005</v>
      </c>
      <c r="G241" s="26">
        <v>241149.86</v>
      </c>
      <c r="H241" s="27">
        <v>31278</v>
      </c>
      <c r="I241" s="5">
        <f t="shared" si="42"/>
        <v>23458.5</v>
      </c>
      <c r="J241" s="28">
        <v>21653</v>
      </c>
      <c r="K241" s="28">
        <v>541728</v>
      </c>
      <c r="L241" s="28">
        <v>81627</v>
      </c>
      <c r="M241" s="28">
        <v>22797</v>
      </c>
      <c r="N241" s="5">
        <f t="shared" si="46"/>
        <v>932413.36</v>
      </c>
      <c r="O241" s="6">
        <f t="shared" si="47"/>
        <v>0</v>
      </c>
      <c r="P241" s="29">
        <v>88</v>
      </c>
      <c r="Q241" s="29">
        <v>212</v>
      </c>
      <c r="R241" s="6">
        <f t="shared" si="43"/>
        <v>25932</v>
      </c>
      <c r="S241" s="19">
        <f t="shared" si="54"/>
        <v>28085.238000000001</v>
      </c>
      <c r="T241" s="30">
        <v>15442733</v>
      </c>
      <c r="U241" s="19">
        <f t="shared" si="44"/>
        <v>15442.733</v>
      </c>
      <c r="V241" s="19">
        <f t="shared" si="45"/>
        <v>12642.505000000001</v>
      </c>
      <c r="W241" s="6">
        <f t="shared" si="48"/>
        <v>252850</v>
      </c>
      <c r="X241" s="6">
        <f t="shared" si="49"/>
        <v>278782</v>
      </c>
      <c r="Y241" s="4">
        <v>0</v>
      </c>
      <c r="Z241" s="18">
        <v>0</v>
      </c>
      <c r="AA241" s="6">
        <f t="shared" si="50"/>
        <v>278782</v>
      </c>
      <c r="AB241" s="4"/>
      <c r="AC241" s="23">
        <v>0</v>
      </c>
      <c r="AD241" s="23">
        <v>0</v>
      </c>
      <c r="AE241" s="1">
        <f t="shared" si="55"/>
        <v>278782</v>
      </c>
      <c r="AF241" s="12">
        <f t="shared" si="51"/>
        <v>1</v>
      </c>
      <c r="AG241" s="12" t="str">
        <f t="shared" si="52"/>
        <v xml:space="preserve"> </v>
      </c>
    </row>
    <row r="242" spans="1:33" ht="14.1" customHeight="1">
      <c r="A242" s="25" t="s">
        <v>80</v>
      </c>
      <c r="B242" s="25" t="s">
        <v>568</v>
      </c>
      <c r="C242" s="25" t="s">
        <v>100</v>
      </c>
      <c r="D242" s="25" t="s">
        <v>571</v>
      </c>
      <c r="E242" s="7">
        <v>304.44</v>
      </c>
      <c r="F242" s="5">
        <f t="shared" si="53"/>
        <v>471273.12</v>
      </c>
      <c r="G242" s="26">
        <v>91905.61</v>
      </c>
      <c r="H242" s="27">
        <v>25982</v>
      </c>
      <c r="I242" s="5">
        <f t="shared" si="42"/>
        <v>19486.5</v>
      </c>
      <c r="J242" s="28">
        <v>17926</v>
      </c>
      <c r="K242" s="28">
        <v>452366</v>
      </c>
      <c r="L242" s="28">
        <v>75648</v>
      </c>
      <c r="M242" s="28">
        <v>23144</v>
      </c>
      <c r="N242" s="5">
        <f t="shared" si="46"/>
        <v>680476.11</v>
      </c>
      <c r="O242" s="6">
        <f t="shared" si="47"/>
        <v>0</v>
      </c>
      <c r="P242" s="29">
        <v>95</v>
      </c>
      <c r="Q242" s="29">
        <v>157</v>
      </c>
      <c r="R242" s="6">
        <f t="shared" si="43"/>
        <v>20732</v>
      </c>
      <c r="S242" s="19">
        <f t="shared" si="54"/>
        <v>21974.479200000002</v>
      </c>
      <c r="T242" s="30">
        <v>5634924</v>
      </c>
      <c r="U242" s="19">
        <f t="shared" si="44"/>
        <v>5634.924</v>
      </c>
      <c r="V242" s="19">
        <f t="shared" si="45"/>
        <v>16339.555200000003</v>
      </c>
      <c r="W242" s="6">
        <f t="shared" si="48"/>
        <v>326791</v>
      </c>
      <c r="X242" s="6">
        <f t="shared" si="49"/>
        <v>347523</v>
      </c>
      <c r="Y242" s="4">
        <v>0</v>
      </c>
      <c r="Z242" s="18">
        <v>0</v>
      </c>
      <c r="AA242" s="6">
        <f t="shared" si="50"/>
        <v>347523</v>
      </c>
      <c r="AB242" s="4"/>
      <c r="AC242" s="23">
        <v>0</v>
      </c>
      <c r="AD242" s="23">
        <v>0</v>
      </c>
      <c r="AE242" s="1">
        <f t="shared" si="55"/>
        <v>347523</v>
      </c>
      <c r="AF242" s="12">
        <f t="shared" si="51"/>
        <v>1</v>
      </c>
      <c r="AG242" s="12" t="str">
        <f t="shared" si="52"/>
        <v xml:space="preserve"> </v>
      </c>
    </row>
    <row r="243" spans="1:33" ht="14.1" customHeight="1">
      <c r="A243" s="25" t="s">
        <v>80</v>
      </c>
      <c r="B243" s="25" t="s">
        <v>568</v>
      </c>
      <c r="C243" s="25" t="s">
        <v>220</v>
      </c>
      <c r="D243" s="25" t="s">
        <v>572</v>
      </c>
      <c r="E243" s="7">
        <v>468.86</v>
      </c>
      <c r="F243" s="5">
        <f t="shared" si="53"/>
        <v>725795.28</v>
      </c>
      <c r="G243" s="26">
        <v>147353.32999999999</v>
      </c>
      <c r="H243" s="27">
        <v>41800</v>
      </c>
      <c r="I243" s="5">
        <f t="shared" si="42"/>
        <v>31350</v>
      </c>
      <c r="J243" s="28">
        <v>29066</v>
      </c>
      <c r="K243" s="28">
        <v>731568</v>
      </c>
      <c r="L243" s="28">
        <v>93860</v>
      </c>
      <c r="M243" s="28">
        <v>35585</v>
      </c>
      <c r="N243" s="5">
        <f t="shared" si="46"/>
        <v>1068782.33</v>
      </c>
      <c r="O243" s="6">
        <f t="shared" si="47"/>
        <v>0</v>
      </c>
      <c r="P243" s="29">
        <v>86</v>
      </c>
      <c r="Q243" s="29">
        <v>211</v>
      </c>
      <c r="R243" s="6">
        <f t="shared" si="43"/>
        <v>25223</v>
      </c>
      <c r="S243" s="19">
        <f t="shared" si="54"/>
        <v>33842.3148</v>
      </c>
      <c r="T243" s="30">
        <v>9101503</v>
      </c>
      <c r="U243" s="19">
        <f t="shared" si="44"/>
        <v>9101.5030000000006</v>
      </c>
      <c r="V243" s="19">
        <f t="shared" si="45"/>
        <v>24740.811799999999</v>
      </c>
      <c r="W243" s="6">
        <f t="shared" si="48"/>
        <v>494816</v>
      </c>
      <c r="X243" s="6">
        <f t="shared" si="49"/>
        <v>520039</v>
      </c>
      <c r="Y243" s="4">
        <v>0</v>
      </c>
      <c r="Z243" s="18">
        <v>0</v>
      </c>
      <c r="AA243" s="6">
        <f t="shared" si="50"/>
        <v>520039</v>
      </c>
      <c r="AB243" s="4"/>
      <c r="AC243" s="23">
        <v>0</v>
      </c>
      <c r="AD243" s="23">
        <v>0</v>
      </c>
      <c r="AE243" s="1">
        <f t="shared" si="55"/>
        <v>520039</v>
      </c>
      <c r="AF243" s="12">
        <f t="shared" si="51"/>
        <v>1</v>
      </c>
      <c r="AG243" s="12" t="str">
        <f t="shared" si="52"/>
        <v xml:space="preserve"> </v>
      </c>
    </row>
    <row r="244" spans="1:33" ht="14.1" customHeight="1">
      <c r="A244" s="25" t="s">
        <v>58</v>
      </c>
      <c r="B244" s="25" t="s">
        <v>573</v>
      </c>
      <c r="C244" s="25" t="s">
        <v>26</v>
      </c>
      <c r="D244" s="25" t="s">
        <v>574</v>
      </c>
      <c r="E244" s="7">
        <v>222.96</v>
      </c>
      <c r="F244" s="5">
        <f t="shared" si="53"/>
        <v>345142.08</v>
      </c>
      <c r="G244" s="26">
        <v>69443.44</v>
      </c>
      <c r="H244" s="27">
        <v>10343</v>
      </c>
      <c r="I244" s="5">
        <f t="shared" si="42"/>
        <v>7757.25</v>
      </c>
      <c r="J244" s="28">
        <v>12152</v>
      </c>
      <c r="K244" s="28">
        <v>0</v>
      </c>
      <c r="L244" s="28">
        <v>0</v>
      </c>
      <c r="M244" s="28">
        <v>2844</v>
      </c>
      <c r="N244" s="5">
        <f t="shared" si="46"/>
        <v>92196.69</v>
      </c>
      <c r="O244" s="6">
        <f t="shared" si="47"/>
        <v>252945</v>
      </c>
      <c r="P244" s="29">
        <v>57</v>
      </c>
      <c r="Q244" s="29">
        <v>30</v>
      </c>
      <c r="R244" s="6">
        <f t="shared" si="43"/>
        <v>2377</v>
      </c>
      <c r="S244" s="19">
        <f t="shared" si="54"/>
        <v>16093.2528</v>
      </c>
      <c r="T244" s="30">
        <v>4310580</v>
      </c>
      <c r="U244" s="19">
        <f t="shared" si="44"/>
        <v>4310.58</v>
      </c>
      <c r="V244" s="19">
        <f t="shared" si="45"/>
        <v>11782.6728</v>
      </c>
      <c r="W244" s="6">
        <f t="shared" si="48"/>
        <v>235653</v>
      </c>
      <c r="X244" s="6">
        <f t="shared" si="49"/>
        <v>490975</v>
      </c>
      <c r="Y244" s="4">
        <v>0</v>
      </c>
      <c r="Z244" s="18">
        <v>0</v>
      </c>
      <c r="AA244" s="6">
        <f t="shared" si="50"/>
        <v>490975</v>
      </c>
      <c r="AB244" s="4"/>
      <c r="AC244" s="23">
        <v>0</v>
      </c>
      <c r="AD244" s="23">
        <v>0</v>
      </c>
      <c r="AE244" s="1">
        <f t="shared" si="55"/>
        <v>490975</v>
      </c>
      <c r="AF244" s="12" t="str">
        <f t="shared" si="51"/>
        <v xml:space="preserve"> </v>
      </c>
      <c r="AG244" s="12" t="str">
        <f t="shared" si="52"/>
        <v xml:space="preserve"> </v>
      </c>
    </row>
    <row r="245" spans="1:33" ht="14.1" customHeight="1">
      <c r="A245" s="25" t="s">
        <v>58</v>
      </c>
      <c r="B245" s="25" t="s">
        <v>573</v>
      </c>
      <c r="C245" s="25" t="s">
        <v>84</v>
      </c>
      <c r="D245" s="25" t="s">
        <v>575</v>
      </c>
      <c r="E245" s="7">
        <v>219.15</v>
      </c>
      <c r="F245" s="5">
        <f t="shared" si="53"/>
        <v>339244.2</v>
      </c>
      <c r="G245" s="26">
        <v>71520.55</v>
      </c>
      <c r="H245" s="27">
        <v>9211</v>
      </c>
      <c r="I245" s="5">
        <f t="shared" si="42"/>
        <v>6908.25</v>
      </c>
      <c r="J245" s="28">
        <v>10810</v>
      </c>
      <c r="K245" s="28">
        <v>0</v>
      </c>
      <c r="L245" s="28">
        <v>0</v>
      </c>
      <c r="M245" s="28">
        <v>15277</v>
      </c>
      <c r="N245" s="5">
        <f t="shared" si="46"/>
        <v>104515.8</v>
      </c>
      <c r="O245" s="6">
        <f t="shared" si="47"/>
        <v>234728</v>
      </c>
      <c r="P245" s="29">
        <v>95</v>
      </c>
      <c r="Q245" s="29">
        <v>55</v>
      </c>
      <c r="R245" s="6">
        <f t="shared" si="43"/>
        <v>7263</v>
      </c>
      <c r="S245" s="19">
        <f t="shared" si="54"/>
        <v>15818.246999999999</v>
      </c>
      <c r="T245" s="30">
        <v>4274988</v>
      </c>
      <c r="U245" s="19">
        <f t="shared" si="44"/>
        <v>4274.9880000000003</v>
      </c>
      <c r="V245" s="19">
        <f t="shared" si="45"/>
        <v>11543.258999999998</v>
      </c>
      <c r="W245" s="6">
        <f t="shared" si="48"/>
        <v>230865</v>
      </c>
      <c r="X245" s="6">
        <f t="shared" si="49"/>
        <v>472856</v>
      </c>
      <c r="Y245" s="4">
        <v>0</v>
      </c>
      <c r="Z245" s="18">
        <v>0</v>
      </c>
      <c r="AA245" s="6">
        <f t="shared" si="50"/>
        <v>472856</v>
      </c>
      <c r="AB245" s="4"/>
      <c r="AC245" s="23">
        <v>0</v>
      </c>
      <c r="AD245" s="23">
        <v>0</v>
      </c>
      <c r="AE245" s="1">
        <f t="shared" si="55"/>
        <v>472856</v>
      </c>
      <c r="AF245" s="12" t="str">
        <f t="shared" si="51"/>
        <v xml:space="preserve"> </v>
      </c>
      <c r="AG245" s="12" t="str">
        <f t="shared" si="52"/>
        <v xml:space="preserve"> </v>
      </c>
    </row>
    <row r="246" spans="1:33" ht="14.1" customHeight="1">
      <c r="A246" s="25" t="s">
        <v>58</v>
      </c>
      <c r="B246" s="25" t="s">
        <v>573</v>
      </c>
      <c r="C246" s="25" t="s">
        <v>224</v>
      </c>
      <c r="D246" s="25" t="s">
        <v>576</v>
      </c>
      <c r="E246" s="7">
        <v>509.69</v>
      </c>
      <c r="F246" s="5">
        <f t="shared" si="53"/>
        <v>789000.12</v>
      </c>
      <c r="G246" s="26">
        <v>55009.07</v>
      </c>
      <c r="H246" s="27">
        <v>24895</v>
      </c>
      <c r="I246" s="5">
        <f t="shared" si="42"/>
        <v>18671.25</v>
      </c>
      <c r="J246" s="28">
        <v>29008</v>
      </c>
      <c r="K246" s="28">
        <v>0</v>
      </c>
      <c r="L246" s="28">
        <v>0</v>
      </c>
      <c r="M246" s="28">
        <v>15821</v>
      </c>
      <c r="N246" s="5">
        <f t="shared" si="46"/>
        <v>118509.32</v>
      </c>
      <c r="O246" s="6">
        <f t="shared" si="47"/>
        <v>670491</v>
      </c>
      <c r="P246" s="29">
        <v>90</v>
      </c>
      <c r="Q246" s="29">
        <v>212</v>
      </c>
      <c r="R246" s="6">
        <f t="shared" si="43"/>
        <v>26521</v>
      </c>
      <c r="S246" s="19">
        <f t="shared" si="54"/>
        <v>36789.424200000001</v>
      </c>
      <c r="T246" s="30">
        <v>3303848</v>
      </c>
      <c r="U246" s="19">
        <f t="shared" si="44"/>
        <v>3303.848</v>
      </c>
      <c r="V246" s="19">
        <f t="shared" si="45"/>
        <v>33485.576200000003</v>
      </c>
      <c r="W246" s="6">
        <f t="shared" si="48"/>
        <v>669712</v>
      </c>
      <c r="X246" s="6">
        <f t="shared" si="49"/>
        <v>1366724</v>
      </c>
      <c r="Y246" s="4">
        <v>0</v>
      </c>
      <c r="Z246" s="18">
        <v>0</v>
      </c>
      <c r="AA246" s="6">
        <f t="shared" si="50"/>
        <v>1366724</v>
      </c>
      <c r="AB246" s="4"/>
      <c r="AC246" s="23">
        <v>0</v>
      </c>
      <c r="AD246" s="23">
        <v>0</v>
      </c>
      <c r="AE246" s="1">
        <f t="shared" si="55"/>
        <v>1366724</v>
      </c>
      <c r="AF246" s="12" t="str">
        <f t="shared" si="51"/>
        <v xml:space="preserve"> </v>
      </c>
      <c r="AG246" s="12" t="str">
        <f t="shared" si="52"/>
        <v xml:space="preserve"> </v>
      </c>
    </row>
    <row r="247" spans="1:33" ht="14.1" customHeight="1">
      <c r="A247" s="25" t="s">
        <v>58</v>
      </c>
      <c r="B247" s="25" t="s">
        <v>573</v>
      </c>
      <c r="C247" s="25" t="s">
        <v>85</v>
      </c>
      <c r="D247" s="25" t="s">
        <v>577</v>
      </c>
      <c r="E247" s="7">
        <v>145.26</v>
      </c>
      <c r="F247" s="5">
        <f t="shared" si="53"/>
        <v>224862.47999999998</v>
      </c>
      <c r="G247" s="26">
        <v>50760.340000000004</v>
      </c>
      <c r="H247" s="27">
        <v>6571</v>
      </c>
      <c r="I247" s="5">
        <f t="shared" si="42"/>
        <v>4928.25</v>
      </c>
      <c r="J247" s="28">
        <v>7666</v>
      </c>
      <c r="K247" s="28">
        <v>0</v>
      </c>
      <c r="L247" s="28">
        <v>0</v>
      </c>
      <c r="M247" s="28">
        <v>8478</v>
      </c>
      <c r="N247" s="5">
        <f t="shared" si="46"/>
        <v>71832.59</v>
      </c>
      <c r="O247" s="6">
        <f t="shared" si="47"/>
        <v>153030</v>
      </c>
      <c r="P247" s="29">
        <v>121</v>
      </c>
      <c r="Q247" s="29">
        <v>54</v>
      </c>
      <c r="R247" s="6">
        <f t="shared" si="43"/>
        <v>9082</v>
      </c>
      <c r="S247" s="19">
        <f t="shared" si="54"/>
        <v>10484.8668</v>
      </c>
      <c r="T247" s="30">
        <v>3128182</v>
      </c>
      <c r="U247" s="19">
        <f t="shared" si="44"/>
        <v>3128.1819999999998</v>
      </c>
      <c r="V247" s="19">
        <f t="shared" si="45"/>
        <v>7356.6848</v>
      </c>
      <c r="W247" s="6">
        <f t="shared" si="48"/>
        <v>147134</v>
      </c>
      <c r="X247" s="6">
        <f t="shared" si="49"/>
        <v>309246</v>
      </c>
      <c r="Y247" s="4">
        <v>0</v>
      </c>
      <c r="Z247" s="18">
        <v>0</v>
      </c>
      <c r="AA247" s="6">
        <f t="shared" si="50"/>
        <v>309246</v>
      </c>
      <c r="AB247" s="4"/>
      <c r="AC247" s="23">
        <v>0</v>
      </c>
      <c r="AD247" s="23">
        <v>11798</v>
      </c>
      <c r="AE247" s="1">
        <f t="shared" si="55"/>
        <v>297448</v>
      </c>
      <c r="AF247" s="12" t="str">
        <f t="shared" si="51"/>
        <v xml:space="preserve"> </v>
      </c>
      <c r="AG247" s="12" t="str">
        <f t="shared" si="52"/>
        <v xml:space="preserve"> </v>
      </c>
    </row>
    <row r="248" spans="1:33" ht="14.1" customHeight="1">
      <c r="A248" s="25" t="s">
        <v>58</v>
      </c>
      <c r="B248" s="25" t="s">
        <v>573</v>
      </c>
      <c r="C248" s="25" t="s">
        <v>198</v>
      </c>
      <c r="D248" s="25" t="s">
        <v>578</v>
      </c>
      <c r="E248" s="7">
        <v>1855.68</v>
      </c>
      <c r="F248" s="5">
        <f t="shared" si="53"/>
        <v>2872592.64</v>
      </c>
      <c r="G248" s="26">
        <v>473944.79</v>
      </c>
      <c r="H248" s="27">
        <v>100106</v>
      </c>
      <c r="I248" s="5">
        <f t="shared" si="42"/>
        <v>75079.5</v>
      </c>
      <c r="J248" s="28">
        <v>116924</v>
      </c>
      <c r="K248" s="28">
        <v>161997</v>
      </c>
      <c r="L248" s="28">
        <v>451431</v>
      </c>
      <c r="M248" s="28">
        <v>83981</v>
      </c>
      <c r="N248" s="5">
        <f t="shared" si="46"/>
        <v>1363357.29</v>
      </c>
      <c r="O248" s="6">
        <f t="shared" si="47"/>
        <v>1509235</v>
      </c>
      <c r="P248" s="29">
        <v>53</v>
      </c>
      <c r="Q248" s="29">
        <v>901</v>
      </c>
      <c r="R248" s="6">
        <f t="shared" si="43"/>
        <v>66377</v>
      </c>
      <c r="S248" s="19">
        <f t="shared" si="54"/>
        <v>133942.98240000001</v>
      </c>
      <c r="T248" s="30">
        <v>29695789</v>
      </c>
      <c r="U248" s="19">
        <f t="shared" si="44"/>
        <v>29695.789000000001</v>
      </c>
      <c r="V248" s="19">
        <f t="shared" si="45"/>
        <v>104247.1934</v>
      </c>
      <c r="W248" s="6">
        <f t="shared" si="48"/>
        <v>2084944</v>
      </c>
      <c r="X248" s="6">
        <f t="shared" si="49"/>
        <v>3660556</v>
      </c>
      <c r="Y248" s="4">
        <v>0</v>
      </c>
      <c r="Z248" s="18">
        <v>0</v>
      </c>
      <c r="AA248" s="6">
        <f t="shared" si="50"/>
        <v>3660556</v>
      </c>
      <c r="AB248" s="4"/>
      <c r="AC248" s="23">
        <v>0</v>
      </c>
      <c r="AD248" s="23">
        <v>0</v>
      </c>
      <c r="AE248" s="1">
        <f t="shared" si="55"/>
        <v>3660556</v>
      </c>
      <c r="AF248" s="12" t="str">
        <f t="shared" si="51"/>
        <v xml:space="preserve"> </v>
      </c>
      <c r="AG248" s="12" t="str">
        <f t="shared" si="52"/>
        <v xml:space="preserve"> </v>
      </c>
    </row>
    <row r="249" spans="1:33" ht="14.1" customHeight="1">
      <c r="A249" s="25" t="s">
        <v>58</v>
      </c>
      <c r="B249" s="25" t="s">
        <v>573</v>
      </c>
      <c r="C249" s="25" t="s">
        <v>100</v>
      </c>
      <c r="D249" s="25" t="s">
        <v>579</v>
      </c>
      <c r="E249" s="7">
        <v>1730.81</v>
      </c>
      <c r="F249" s="5">
        <f t="shared" si="53"/>
        <v>2679293.88</v>
      </c>
      <c r="G249" s="26">
        <v>290750.90000000002</v>
      </c>
      <c r="H249" s="27">
        <v>79987</v>
      </c>
      <c r="I249" s="5">
        <f t="shared" si="42"/>
        <v>59990.25</v>
      </c>
      <c r="J249" s="28">
        <v>93544</v>
      </c>
      <c r="K249" s="28">
        <v>129290</v>
      </c>
      <c r="L249" s="28">
        <v>282727</v>
      </c>
      <c r="M249" s="28">
        <v>28882</v>
      </c>
      <c r="N249" s="5">
        <f t="shared" si="46"/>
        <v>885184.15</v>
      </c>
      <c r="O249" s="6">
        <f t="shared" si="47"/>
        <v>1794110</v>
      </c>
      <c r="P249" s="29">
        <v>75</v>
      </c>
      <c r="Q249" s="29">
        <v>791</v>
      </c>
      <c r="R249" s="6">
        <f t="shared" si="43"/>
        <v>82462</v>
      </c>
      <c r="S249" s="19">
        <f t="shared" si="54"/>
        <v>124929.8658</v>
      </c>
      <c r="T249" s="30">
        <v>18355486</v>
      </c>
      <c r="U249" s="19">
        <f t="shared" si="44"/>
        <v>18355.486000000001</v>
      </c>
      <c r="V249" s="19">
        <f t="shared" si="45"/>
        <v>106574.3798</v>
      </c>
      <c r="W249" s="6">
        <f t="shared" si="48"/>
        <v>2131488</v>
      </c>
      <c r="X249" s="6">
        <f t="shared" si="49"/>
        <v>4008060</v>
      </c>
      <c r="Y249" s="4">
        <v>0</v>
      </c>
      <c r="Z249" s="18">
        <v>0</v>
      </c>
      <c r="AA249" s="6">
        <f t="shared" si="50"/>
        <v>4008060</v>
      </c>
      <c r="AB249" s="4"/>
      <c r="AC249" s="23">
        <v>0</v>
      </c>
      <c r="AD249" s="23">
        <v>0</v>
      </c>
      <c r="AE249" s="1">
        <f t="shared" si="55"/>
        <v>4008060</v>
      </c>
      <c r="AF249" s="12" t="str">
        <f t="shared" si="51"/>
        <v xml:space="preserve"> </v>
      </c>
      <c r="AG249" s="12" t="str">
        <f t="shared" si="52"/>
        <v xml:space="preserve"> </v>
      </c>
    </row>
    <row r="250" spans="1:33" ht="14.1" customHeight="1">
      <c r="A250" s="25" t="s">
        <v>58</v>
      </c>
      <c r="B250" s="25" t="s">
        <v>573</v>
      </c>
      <c r="C250" s="25" t="s">
        <v>60</v>
      </c>
      <c r="D250" s="25" t="s">
        <v>580</v>
      </c>
      <c r="E250" s="7">
        <v>1303.27</v>
      </c>
      <c r="F250" s="5">
        <f t="shared" si="53"/>
        <v>2017461.96</v>
      </c>
      <c r="G250" s="26">
        <v>333103.32</v>
      </c>
      <c r="H250" s="27">
        <v>72319</v>
      </c>
      <c r="I250" s="5">
        <f t="shared" si="42"/>
        <v>54239.25</v>
      </c>
      <c r="J250" s="28">
        <v>84504</v>
      </c>
      <c r="K250" s="28">
        <v>117011</v>
      </c>
      <c r="L250" s="28">
        <v>278309</v>
      </c>
      <c r="M250" s="28">
        <v>48580</v>
      </c>
      <c r="N250" s="5">
        <f t="shared" si="46"/>
        <v>915746.57000000007</v>
      </c>
      <c r="O250" s="6">
        <f t="shared" si="47"/>
        <v>1101715</v>
      </c>
      <c r="P250" s="29">
        <v>33</v>
      </c>
      <c r="Q250" s="29">
        <v>748</v>
      </c>
      <c r="R250" s="6">
        <f t="shared" si="43"/>
        <v>34311</v>
      </c>
      <c r="S250" s="19">
        <f t="shared" si="54"/>
        <v>94070.028600000005</v>
      </c>
      <c r="T250" s="30">
        <v>21069154</v>
      </c>
      <c r="U250" s="19">
        <f t="shared" si="44"/>
        <v>21069.153999999999</v>
      </c>
      <c r="V250" s="19">
        <f t="shared" si="45"/>
        <v>73000.87460000001</v>
      </c>
      <c r="W250" s="6">
        <f t="shared" si="48"/>
        <v>1460017</v>
      </c>
      <c r="X250" s="6">
        <f t="shared" si="49"/>
        <v>2596043</v>
      </c>
      <c r="Y250" s="4">
        <v>0</v>
      </c>
      <c r="Z250" s="18">
        <v>0</v>
      </c>
      <c r="AA250" s="6">
        <f t="shared" si="50"/>
        <v>2596043</v>
      </c>
      <c r="AB250" s="4"/>
      <c r="AC250" s="23">
        <v>0</v>
      </c>
      <c r="AD250" s="23">
        <v>0</v>
      </c>
      <c r="AE250" s="1">
        <f t="shared" si="55"/>
        <v>2596043</v>
      </c>
      <c r="AF250" s="12" t="str">
        <f t="shared" si="51"/>
        <v xml:space="preserve"> </v>
      </c>
      <c r="AG250" s="12" t="str">
        <f t="shared" si="52"/>
        <v xml:space="preserve"> </v>
      </c>
    </row>
    <row r="251" spans="1:33" ht="14.1" customHeight="1">
      <c r="A251" s="25" t="s">
        <v>58</v>
      </c>
      <c r="B251" s="25" t="s">
        <v>573</v>
      </c>
      <c r="C251" s="25" t="s">
        <v>14</v>
      </c>
      <c r="D251" s="25" t="s">
        <v>581</v>
      </c>
      <c r="E251" s="7">
        <v>433.75</v>
      </c>
      <c r="F251" s="5">
        <f t="shared" si="53"/>
        <v>671445</v>
      </c>
      <c r="G251" s="26">
        <v>102898.69</v>
      </c>
      <c r="H251" s="27">
        <v>19438</v>
      </c>
      <c r="I251" s="5">
        <f t="shared" si="42"/>
        <v>14578.5</v>
      </c>
      <c r="J251" s="28">
        <v>22623</v>
      </c>
      <c r="K251" s="28">
        <v>31655</v>
      </c>
      <c r="L251" s="28">
        <v>102670</v>
      </c>
      <c r="M251" s="28">
        <v>30255</v>
      </c>
      <c r="N251" s="5">
        <f t="shared" si="46"/>
        <v>304680.19</v>
      </c>
      <c r="O251" s="6">
        <f t="shared" si="47"/>
        <v>366765</v>
      </c>
      <c r="P251" s="29">
        <v>95</v>
      </c>
      <c r="Q251" s="29">
        <v>191</v>
      </c>
      <c r="R251" s="6">
        <f t="shared" si="43"/>
        <v>25222</v>
      </c>
      <c r="S251" s="19">
        <f t="shared" si="54"/>
        <v>31308.075000000001</v>
      </c>
      <c r="T251" s="30">
        <v>6147259</v>
      </c>
      <c r="U251" s="19">
        <f t="shared" si="44"/>
        <v>6147.259</v>
      </c>
      <c r="V251" s="19">
        <f t="shared" si="45"/>
        <v>25160.815999999999</v>
      </c>
      <c r="W251" s="6">
        <f t="shared" si="48"/>
        <v>503216</v>
      </c>
      <c r="X251" s="6">
        <f t="shared" si="49"/>
        <v>895203</v>
      </c>
      <c r="Y251" s="4">
        <v>0</v>
      </c>
      <c r="Z251" s="18">
        <v>0</v>
      </c>
      <c r="AA251" s="6">
        <f t="shared" si="50"/>
        <v>895203</v>
      </c>
      <c r="AB251" s="4"/>
      <c r="AC251" s="23">
        <v>3701</v>
      </c>
      <c r="AD251" s="23">
        <v>0</v>
      </c>
      <c r="AE251" s="1">
        <f t="shared" si="55"/>
        <v>898904</v>
      </c>
      <c r="AF251" s="12" t="str">
        <f t="shared" si="51"/>
        <v xml:space="preserve"> </v>
      </c>
      <c r="AG251" s="12" t="str">
        <f t="shared" si="52"/>
        <v xml:space="preserve"> </v>
      </c>
    </row>
    <row r="252" spans="1:33" ht="14.1" customHeight="1">
      <c r="A252" s="25" t="s">
        <v>58</v>
      </c>
      <c r="B252" s="25" t="s">
        <v>573</v>
      </c>
      <c r="C252" s="25" t="s">
        <v>251</v>
      </c>
      <c r="D252" s="25" t="s">
        <v>582</v>
      </c>
      <c r="E252" s="7">
        <v>653.71</v>
      </c>
      <c r="F252" s="5">
        <f t="shared" si="53"/>
        <v>1011943.0800000001</v>
      </c>
      <c r="G252" s="26">
        <v>175490.29</v>
      </c>
      <c r="H252" s="27">
        <v>32756</v>
      </c>
      <c r="I252" s="5">
        <f t="shared" si="42"/>
        <v>24567</v>
      </c>
      <c r="J252" s="28">
        <v>38259</v>
      </c>
      <c r="K252" s="28">
        <v>53457</v>
      </c>
      <c r="L252" s="28">
        <v>145793</v>
      </c>
      <c r="M252" s="28">
        <v>19340</v>
      </c>
      <c r="N252" s="5">
        <f t="shared" si="46"/>
        <v>456906.29000000004</v>
      </c>
      <c r="O252" s="6">
        <f t="shared" si="47"/>
        <v>555037</v>
      </c>
      <c r="P252" s="29">
        <v>68</v>
      </c>
      <c r="Q252" s="29">
        <v>278</v>
      </c>
      <c r="R252" s="6">
        <f t="shared" si="43"/>
        <v>26277</v>
      </c>
      <c r="S252" s="19">
        <f t="shared" si="54"/>
        <v>47184.787799999998</v>
      </c>
      <c r="T252" s="30">
        <v>10483291</v>
      </c>
      <c r="U252" s="19">
        <f t="shared" si="44"/>
        <v>10483.290999999999</v>
      </c>
      <c r="V252" s="19">
        <f t="shared" si="45"/>
        <v>36701.496800000001</v>
      </c>
      <c r="W252" s="6">
        <f t="shared" si="48"/>
        <v>734030</v>
      </c>
      <c r="X252" s="6">
        <f t="shared" si="49"/>
        <v>1315344</v>
      </c>
      <c r="Y252" s="4">
        <v>0</v>
      </c>
      <c r="Z252" s="18">
        <v>0</v>
      </c>
      <c r="AA252" s="6">
        <f t="shared" si="50"/>
        <v>1315344</v>
      </c>
      <c r="AB252" s="4"/>
      <c r="AC252" s="23">
        <v>0</v>
      </c>
      <c r="AD252" s="23">
        <v>0</v>
      </c>
      <c r="AE252" s="1">
        <f t="shared" si="55"/>
        <v>1315344</v>
      </c>
      <c r="AF252" s="12" t="str">
        <f t="shared" si="51"/>
        <v xml:space="preserve"> </v>
      </c>
      <c r="AG252" s="12" t="str">
        <f t="shared" si="52"/>
        <v xml:space="preserve"> </v>
      </c>
    </row>
    <row r="253" spans="1:33" ht="14.1" customHeight="1">
      <c r="A253" s="25" t="s">
        <v>58</v>
      </c>
      <c r="B253" s="25" t="s">
        <v>573</v>
      </c>
      <c r="C253" s="25" t="s">
        <v>27</v>
      </c>
      <c r="D253" s="25" t="s">
        <v>583</v>
      </c>
      <c r="E253" s="7">
        <v>1139.73</v>
      </c>
      <c r="F253" s="5">
        <f t="shared" si="53"/>
        <v>1764302.04</v>
      </c>
      <c r="G253" s="26">
        <v>294082.39</v>
      </c>
      <c r="H253" s="27">
        <v>60855</v>
      </c>
      <c r="I253" s="5">
        <f t="shared" si="42"/>
        <v>45641.25</v>
      </c>
      <c r="J253" s="28">
        <v>71025</v>
      </c>
      <c r="K253" s="28">
        <v>98566</v>
      </c>
      <c r="L253" s="28">
        <v>212264</v>
      </c>
      <c r="M253" s="28">
        <v>22651</v>
      </c>
      <c r="N253" s="5">
        <f t="shared" si="46"/>
        <v>744229.64</v>
      </c>
      <c r="O253" s="6">
        <f t="shared" si="47"/>
        <v>1020072</v>
      </c>
      <c r="P253" s="29">
        <v>57</v>
      </c>
      <c r="Q253" s="29">
        <v>510</v>
      </c>
      <c r="R253" s="6">
        <f t="shared" si="43"/>
        <v>40407</v>
      </c>
      <c r="S253" s="19">
        <f t="shared" si="54"/>
        <v>82265.7114</v>
      </c>
      <c r="T253" s="30">
        <v>18577536</v>
      </c>
      <c r="U253" s="19">
        <f t="shared" si="44"/>
        <v>18577.536</v>
      </c>
      <c r="V253" s="19">
        <f t="shared" si="45"/>
        <v>63688.1754</v>
      </c>
      <c r="W253" s="6">
        <f t="shared" si="48"/>
        <v>1273764</v>
      </c>
      <c r="X253" s="6">
        <f t="shared" si="49"/>
        <v>2334243</v>
      </c>
      <c r="Y253" s="4">
        <v>0</v>
      </c>
      <c r="Z253" s="18">
        <v>0</v>
      </c>
      <c r="AA253" s="6">
        <f t="shared" si="50"/>
        <v>2334243</v>
      </c>
      <c r="AB253" s="4"/>
      <c r="AC253" s="23">
        <v>0</v>
      </c>
      <c r="AD253" s="23">
        <v>0</v>
      </c>
      <c r="AE253" s="1">
        <f t="shared" si="55"/>
        <v>2334243</v>
      </c>
      <c r="AF253" s="12" t="str">
        <f t="shared" si="51"/>
        <v xml:space="preserve"> </v>
      </c>
      <c r="AG253" s="12" t="str">
        <f t="shared" si="52"/>
        <v xml:space="preserve"> </v>
      </c>
    </row>
    <row r="254" spans="1:33" ht="14.1" customHeight="1">
      <c r="A254" s="25" t="s">
        <v>58</v>
      </c>
      <c r="B254" s="25" t="s">
        <v>573</v>
      </c>
      <c r="C254" s="25" t="s">
        <v>92</v>
      </c>
      <c r="D254" s="25" t="s">
        <v>584</v>
      </c>
      <c r="E254" s="7">
        <v>435.39</v>
      </c>
      <c r="F254" s="5">
        <f t="shared" si="53"/>
        <v>673983.72</v>
      </c>
      <c r="G254" s="26">
        <v>97585.71</v>
      </c>
      <c r="H254" s="27">
        <v>20510</v>
      </c>
      <c r="I254" s="5">
        <f t="shared" si="42"/>
        <v>15382.5</v>
      </c>
      <c r="J254" s="28">
        <v>23910</v>
      </c>
      <c r="K254" s="28">
        <v>33298</v>
      </c>
      <c r="L254" s="28">
        <v>88651</v>
      </c>
      <c r="M254" s="28">
        <v>13998</v>
      </c>
      <c r="N254" s="5">
        <f t="shared" si="46"/>
        <v>272825.21000000002</v>
      </c>
      <c r="O254" s="6">
        <f t="shared" si="47"/>
        <v>401159</v>
      </c>
      <c r="P254" s="29">
        <v>81</v>
      </c>
      <c r="Q254" s="29">
        <v>138</v>
      </c>
      <c r="R254" s="6">
        <f t="shared" si="43"/>
        <v>15537</v>
      </c>
      <c r="S254" s="19">
        <f t="shared" si="54"/>
        <v>31426.450199999999</v>
      </c>
      <c r="T254" s="30">
        <v>5961253</v>
      </c>
      <c r="U254" s="19">
        <f t="shared" si="44"/>
        <v>5961.2529999999997</v>
      </c>
      <c r="V254" s="19">
        <f t="shared" si="45"/>
        <v>25465.197199999999</v>
      </c>
      <c r="W254" s="6">
        <f t="shared" si="48"/>
        <v>509304</v>
      </c>
      <c r="X254" s="6">
        <f t="shared" si="49"/>
        <v>926000</v>
      </c>
      <c r="Y254" s="4">
        <v>0</v>
      </c>
      <c r="Z254" s="18">
        <v>0</v>
      </c>
      <c r="AA254" s="6">
        <f t="shared" si="50"/>
        <v>926000</v>
      </c>
      <c r="AB254" s="4"/>
      <c r="AC254" s="23">
        <v>0</v>
      </c>
      <c r="AD254" s="23">
        <v>0</v>
      </c>
      <c r="AE254" s="1">
        <f t="shared" si="55"/>
        <v>926000</v>
      </c>
      <c r="AF254" s="12" t="str">
        <f t="shared" si="51"/>
        <v xml:space="preserve"> </v>
      </c>
      <c r="AG254" s="12" t="str">
        <f t="shared" si="52"/>
        <v xml:space="preserve"> </v>
      </c>
    </row>
    <row r="255" spans="1:33" ht="14.1" customHeight="1">
      <c r="A255" s="25" t="s">
        <v>58</v>
      </c>
      <c r="B255" s="25" t="s">
        <v>573</v>
      </c>
      <c r="C255" s="25" t="s">
        <v>18</v>
      </c>
      <c r="D255" s="25" t="s">
        <v>585</v>
      </c>
      <c r="E255" s="7">
        <v>3676.87</v>
      </c>
      <c r="F255" s="5">
        <f t="shared" si="53"/>
        <v>5691794.7599999998</v>
      </c>
      <c r="G255" s="26">
        <v>874372.64</v>
      </c>
      <c r="H255" s="27">
        <v>182825</v>
      </c>
      <c r="I255" s="5">
        <f t="shared" si="42"/>
        <v>137118.75</v>
      </c>
      <c r="J255" s="28">
        <v>213821</v>
      </c>
      <c r="K255" s="28">
        <v>295543</v>
      </c>
      <c r="L255" s="28">
        <v>605906</v>
      </c>
      <c r="M255" s="28">
        <v>25916</v>
      </c>
      <c r="N255" s="5">
        <f t="shared" si="46"/>
        <v>2152677.39</v>
      </c>
      <c r="O255" s="6">
        <f t="shared" si="47"/>
        <v>3539117</v>
      </c>
      <c r="P255" s="29">
        <v>33</v>
      </c>
      <c r="Q255" s="29">
        <v>1806</v>
      </c>
      <c r="R255" s="6">
        <f t="shared" si="43"/>
        <v>82841</v>
      </c>
      <c r="S255" s="19">
        <f t="shared" si="54"/>
        <v>265396.47659999999</v>
      </c>
      <c r="T255" s="30">
        <v>55165466</v>
      </c>
      <c r="U255" s="19">
        <f t="shared" si="44"/>
        <v>55165.466</v>
      </c>
      <c r="V255" s="19">
        <f t="shared" si="45"/>
        <v>210231.01059999998</v>
      </c>
      <c r="W255" s="6">
        <f t="shared" si="48"/>
        <v>4204620</v>
      </c>
      <c r="X255" s="6">
        <f t="shared" si="49"/>
        <v>7826578</v>
      </c>
      <c r="Y255" s="4">
        <v>0</v>
      </c>
      <c r="Z255" s="18">
        <v>0</v>
      </c>
      <c r="AA255" s="6">
        <f t="shared" si="50"/>
        <v>7826578</v>
      </c>
      <c r="AB255" s="4"/>
      <c r="AC255" s="23">
        <v>0</v>
      </c>
      <c r="AD255" s="23">
        <v>0</v>
      </c>
      <c r="AE255" s="1">
        <f t="shared" si="55"/>
        <v>7826578</v>
      </c>
      <c r="AF255" s="12" t="str">
        <f t="shared" si="51"/>
        <v xml:space="preserve"> </v>
      </c>
      <c r="AG255" s="12" t="str">
        <f t="shared" si="52"/>
        <v xml:space="preserve"> </v>
      </c>
    </row>
    <row r="256" spans="1:33" ht="14.1" customHeight="1">
      <c r="A256" s="25" t="s">
        <v>58</v>
      </c>
      <c r="B256" s="25" t="s">
        <v>573</v>
      </c>
      <c r="C256" s="25" t="s">
        <v>95</v>
      </c>
      <c r="D256" s="25" t="s">
        <v>586</v>
      </c>
      <c r="E256" s="7">
        <v>930.67</v>
      </c>
      <c r="F256" s="5">
        <f t="shared" si="53"/>
        <v>1440677.16</v>
      </c>
      <c r="G256" s="26">
        <v>119492.46</v>
      </c>
      <c r="H256" s="27">
        <v>44900</v>
      </c>
      <c r="I256" s="5">
        <f t="shared" si="42"/>
        <v>33675</v>
      </c>
      <c r="J256" s="28">
        <v>52390</v>
      </c>
      <c r="K256" s="28">
        <v>72819</v>
      </c>
      <c r="L256" s="28">
        <v>135112</v>
      </c>
      <c r="M256" s="28">
        <v>10572</v>
      </c>
      <c r="N256" s="5">
        <f t="shared" si="46"/>
        <v>424060.46</v>
      </c>
      <c r="O256" s="6">
        <f t="shared" si="47"/>
        <v>1016617</v>
      </c>
      <c r="P256" s="29">
        <v>79</v>
      </c>
      <c r="Q256" s="29">
        <v>304</v>
      </c>
      <c r="R256" s="6">
        <f t="shared" si="43"/>
        <v>33382</v>
      </c>
      <c r="S256" s="19">
        <f t="shared" si="54"/>
        <v>67175.760599999994</v>
      </c>
      <c r="T256" s="30">
        <v>7233200</v>
      </c>
      <c r="U256" s="19">
        <f t="shared" si="44"/>
        <v>7233.2</v>
      </c>
      <c r="V256" s="19">
        <f t="shared" si="45"/>
        <v>59942.560599999997</v>
      </c>
      <c r="W256" s="6">
        <f t="shared" si="48"/>
        <v>1198851</v>
      </c>
      <c r="X256" s="6">
        <f t="shared" si="49"/>
        <v>2248850</v>
      </c>
      <c r="Y256" s="4">
        <v>0</v>
      </c>
      <c r="Z256" s="18">
        <v>0</v>
      </c>
      <c r="AA256" s="6">
        <f t="shared" si="50"/>
        <v>2248850</v>
      </c>
      <c r="AB256" s="4"/>
      <c r="AC256" s="23">
        <v>0</v>
      </c>
      <c r="AD256" s="23">
        <v>0</v>
      </c>
      <c r="AE256" s="1">
        <f t="shared" si="55"/>
        <v>2248850</v>
      </c>
      <c r="AF256" s="12" t="str">
        <f t="shared" si="51"/>
        <v xml:space="preserve"> </v>
      </c>
      <c r="AG256" s="12" t="str">
        <f t="shared" si="52"/>
        <v xml:space="preserve"> </v>
      </c>
    </row>
    <row r="257" spans="1:33" ht="14.1" customHeight="1">
      <c r="A257" s="25" t="s">
        <v>58</v>
      </c>
      <c r="B257" s="25" t="s">
        <v>573</v>
      </c>
      <c r="C257" s="25" t="s">
        <v>229</v>
      </c>
      <c r="D257" s="25" t="s">
        <v>587</v>
      </c>
      <c r="E257" s="7">
        <v>1115.32</v>
      </c>
      <c r="F257" s="5">
        <f t="shared" si="53"/>
        <v>1726515.3599999999</v>
      </c>
      <c r="G257" s="26">
        <v>90361.56</v>
      </c>
      <c r="H257" s="27">
        <v>51407</v>
      </c>
      <c r="I257" s="5">
        <f t="shared" si="42"/>
        <v>38555.25</v>
      </c>
      <c r="J257" s="28">
        <v>60192</v>
      </c>
      <c r="K257" s="28">
        <v>82885</v>
      </c>
      <c r="L257" s="28">
        <v>211559</v>
      </c>
      <c r="M257" s="28">
        <v>12826</v>
      </c>
      <c r="N257" s="5">
        <f t="shared" si="46"/>
        <v>496378.81</v>
      </c>
      <c r="O257" s="6">
        <f t="shared" si="47"/>
        <v>1230137</v>
      </c>
      <c r="P257" s="29">
        <v>70</v>
      </c>
      <c r="Q257" s="29">
        <v>609</v>
      </c>
      <c r="R257" s="6">
        <f t="shared" si="43"/>
        <v>59256</v>
      </c>
      <c r="S257" s="19">
        <f t="shared" si="54"/>
        <v>80503.797600000005</v>
      </c>
      <c r="T257" s="30">
        <v>5668246</v>
      </c>
      <c r="U257" s="19">
        <f t="shared" si="44"/>
        <v>5668.2460000000001</v>
      </c>
      <c r="V257" s="19">
        <f t="shared" si="45"/>
        <v>74835.551600000006</v>
      </c>
      <c r="W257" s="6">
        <f t="shared" si="48"/>
        <v>1496711</v>
      </c>
      <c r="X257" s="6">
        <f t="shared" si="49"/>
        <v>2786104</v>
      </c>
      <c r="Y257" s="4">
        <v>0</v>
      </c>
      <c r="Z257" s="18">
        <v>0</v>
      </c>
      <c r="AA257" s="6">
        <f t="shared" si="50"/>
        <v>2786104</v>
      </c>
      <c r="AB257" s="4"/>
      <c r="AC257" s="23">
        <v>0</v>
      </c>
      <c r="AD257" s="23">
        <v>0</v>
      </c>
      <c r="AE257" s="1">
        <f t="shared" si="55"/>
        <v>2786104</v>
      </c>
      <c r="AF257" s="12" t="str">
        <f t="shared" si="51"/>
        <v xml:space="preserve"> </v>
      </c>
      <c r="AG257" s="12" t="str">
        <f t="shared" si="52"/>
        <v xml:space="preserve"> </v>
      </c>
    </row>
    <row r="258" spans="1:33" ht="14.1" customHeight="1">
      <c r="A258" s="25" t="s">
        <v>58</v>
      </c>
      <c r="B258" s="25" t="s">
        <v>573</v>
      </c>
      <c r="C258" s="25" t="s">
        <v>230</v>
      </c>
      <c r="D258" s="25" t="s">
        <v>588</v>
      </c>
      <c r="E258" s="7">
        <v>439.63</v>
      </c>
      <c r="F258" s="5">
        <f t="shared" si="53"/>
        <v>680547.24</v>
      </c>
      <c r="G258" s="26">
        <v>59884.99</v>
      </c>
      <c r="H258" s="27">
        <v>15164</v>
      </c>
      <c r="I258" s="5">
        <f t="shared" si="42"/>
        <v>11373</v>
      </c>
      <c r="J258" s="28">
        <v>17698</v>
      </c>
      <c r="K258" s="28">
        <v>24529</v>
      </c>
      <c r="L258" s="28">
        <v>78528</v>
      </c>
      <c r="M258" s="28">
        <v>27682</v>
      </c>
      <c r="N258" s="5">
        <f t="shared" si="46"/>
        <v>219694.99</v>
      </c>
      <c r="O258" s="6">
        <f t="shared" si="47"/>
        <v>460852</v>
      </c>
      <c r="P258" s="29">
        <v>143</v>
      </c>
      <c r="Q258" s="29">
        <v>133</v>
      </c>
      <c r="R258" s="6">
        <f t="shared" ref="R258:R320" si="56">ROUND(SUM(P258*Q258*1.39),0)</f>
        <v>26436</v>
      </c>
      <c r="S258" s="19">
        <f t="shared" si="54"/>
        <v>31732.493399999999</v>
      </c>
      <c r="T258" s="30">
        <v>3655982</v>
      </c>
      <c r="U258" s="19">
        <f t="shared" si="44"/>
        <v>3655.982</v>
      </c>
      <c r="V258" s="19">
        <f t="shared" si="45"/>
        <v>28076.511399999999</v>
      </c>
      <c r="W258" s="6">
        <f t="shared" si="48"/>
        <v>561530</v>
      </c>
      <c r="X258" s="6">
        <f t="shared" si="49"/>
        <v>1048818</v>
      </c>
      <c r="Y258" s="4">
        <v>0</v>
      </c>
      <c r="Z258" s="18">
        <v>0</v>
      </c>
      <c r="AA258" s="6">
        <f t="shared" si="50"/>
        <v>1048818</v>
      </c>
      <c r="AB258" s="4"/>
      <c r="AC258" s="23">
        <v>0</v>
      </c>
      <c r="AD258" s="23">
        <v>0</v>
      </c>
      <c r="AE258" s="1">
        <f t="shared" si="55"/>
        <v>1048818</v>
      </c>
      <c r="AF258" s="12" t="str">
        <f t="shared" si="51"/>
        <v xml:space="preserve"> </v>
      </c>
      <c r="AG258" s="12" t="str">
        <f t="shared" si="52"/>
        <v xml:space="preserve"> </v>
      </c>
    </row>
    <row r="259" spans="1:33" ht="14.1" customHeight="1">
      <c r="A259" s="25" t="s">
        <v>58</v>
      </c>
      <c r="B259" s="25" t="s">
        <v>573</v>
      </c>
      <c r="C259" s="25" t="s">
        <v>171</v>
      </c>
      <c r="D259" s="25" t="s">
        <v>589</v>
      </c>
      <c r="E259" s="7">
        <v>775.45</v>
      </c>
      <c r="F259" s="5">
        <f t="shared" si="53"/>
        <v>1200396.6000000001</v>
      </c>
      <c r="G259" s="26">
        <v>96038.92</v>
      </c>
      <c r="H259" s="27">
        <v>37592</v>
      </c>
      <c r="I259" s="5">
        <f t="shared" ref="I259:I321" si="57">ROUND(H259*0.75,2)</f>
        <v>28194</v>
      </c>
      <c r="J259" s="28">
        <v>43973</v>
      </c>
      <c r="K259" s="28">
        <v>60768</v>
      </c>
      <c r="L259" s="28">
        <v>92022</v>
      </c>
      <c r="M259" s="28">
        <v>12498</v>
      </c>
      <c r="N259" s="5">
        <f t="shared" si="46"/>
        <v>333493.92</v>
      </c>
      <c r="O259" s="6">
        <f t="shared" si="47"/>
        <v>866903</v>
      </c>
      <c r="P259" s="29">
        <v>57</v>
      </c>
      <c r="Q259" s="29">
        <v>245</v>
      </c>
      <c r="R259" s="6">
        <f t="shared" si="56"/>
        <v>19411</v>
      </c>
      <c r="S259" s="19">
        <f t="shared" si="54"/>
        <v>55971.981</v>
      </c>
      <c r="T259" s="30">
        <v>5873940</v>
      </c>
      <c r="U259" s="19">
        <f t="shared" ref="U259:U321" si="58">ROUND(T259/1000,4)</f>
        <v>5873.94</v>
      </c>
      <c r="V259" s="19">
        <f t="shared" ref="V259:V321" si="59">IF(S259-U259&lt;0,0,S259-U259)</f>
        <v>50098.040999999997</v>
      </c>
      <c r="W259" s="6">
        <f t="shared" si="48"/>
        <v>1001961</v>
      </c>
      <c r="X259" s="6">
        <f t="shared" si="49"/>
        <v>1888275</v>
      </c>
      <c r="Y259" s="4">
        <v>0</v>
      </c>
      <c r="Z259" s="18">
        <v>0</v>
      </c>
      <c r="AA259" s="6">
        <f t="shared" si="50"/>
        <v>1888275</v>
      </c>
      <c r="AB259" s="4"/>
      <c r="AC259" s="23">
        <v>0</v>
      </c>
      <c r="AD259" s="23">
        <v>0</v>
      </c>
      <c r="AE259" s="1">
        <f t="shared" si="55"/>
        <v>1888275</v>
      </c>
      <c r="AF259" s="12" t="str">
        <f t="shared" si="51"/>
        <v xml:space="preserve"> </v>
      </c>
      <c r="AG259" s="12" t="str">
        <f t="shared" si="52"/>
        <v xml:space="preserve"> </v>
      </c>
    </row>
    <row r="260" spans="1:33" ht="14.1" customHeight="1">
      <c r="A260" s="25" t="s">
        <v>58</v>
      </c>
      <c r="B260" s="25" t="s">
        <v>573</v>
      </c>
      <c r="C260" s="25" t="s">
        <v>172</v>
      </c>
      <c r="D260" s="25" t="s">
        <v>590</v>
      </c>
      <c r="E260" s="7">
        <v>598.72</v>
      </c>
      <c r="F260" s="5">
        <f t="shared" si="53"/>
        <v>926818.56</v>
      </c>
      <c r="G260" s="26">
        <v>84685.75</v>
      </c>
      <c r="H260" s="27">
        <v>30508</v>
      </c>
      <c r="I260" s="5">
        <f t="shared" si="57"/>
        <v>22881</v>
      </c>
      <c r="J260" s="28">
        <v>35569</v>
      </c>
      <c r="K260" s="28">
        <v>49541</v>
      </c>
      <c r="L260" s="28">
        <v>160798</v>
      </c>
      <c r="M260" s="28">
        <v>0</v>
      </c>
      <c r="N260" s="5">
        <f t="shared" ref="N260:N323" si="60">SUM(G260+I260+J260+K260+L260+M260)</f>
        <v>353474.75</v>
      </c>
      <c r="O260" s="6">
        <f t="shared" ref="O260:O323" si="61">IF(F260&gt;N260,ROUND(SUM(F260-N260),0),0)</f>
        <v>573344</v>
      </c>
      <c r="P260" s="29">
        <v>84</v>
      </c>
      <c r="Q260" s="29">
        <v>8</v>
      </c>
      <c r="R260" s="6">
        <f t="shared" si="56"/>
        <v>934</v>
      </c>
      <c r="S260" s="19">
        <f t="shared" si="54"/>
        <v>43215.609600000003</v>
      </c>
      <c r="T260" s="30">
        <v>5336216</v>
      </c>
      <c r="U260" s="19">
        <f t="shared" si="58"/>
        <v>5336.2160000000003</v>
      </c>
      <c r="V260" s="19">
        <f t="shared" si="59"/>
        <v>37879.393600000003</v>
      </c>
      <c r="W260" s="6">
        <f t="shared" ref="W260:W323" si="62">IF(V260&gt;0,ROUND(SUM(V260*$W$2),0),0)</f>
        <v>757588</v>
      </c>
      <c r="X260" s="6">
        <f t="shared" ref="X260:X323" si="63">SUM(O260+R260+W260)</f>
        <v>1331866</v>
      </c>
      <c r="Y260" s="4">
        <v>0</v>
      </c>
      <c r="Z260" s="18">
        <v>0</v>
      </c>
      <c r="AA260" s="6">
        <f t="shared" ref="AA260:AA323" si="64">ROUND(X260+Z260,0)</f>
        <v>1331866</v>
      </c>
      <c r="AB260" s="4"/>
      <c r="AC260" s="23">
        <v>0</v>
      </c>
      <c r="AD260" s="23">
        <v>0</v>
      </c>
      <c r="AE260" s="1">
        <f t="shared" si="55"/>
        <v>1331866</v>
      </c>
      <c r="AF260" s="12" t="str">
        <f t="shared" ref="AF260:AF323" si="65">IF(O260&gt;0," ",1)</f>
        <v xml:space="preserve"> </v>
      </c>
      <c r="AG260" s="12" t="str">
        <f t="shared" ref="AG260:AG323" si="66">IF(W260&gt;0," ",1)</f>
        <v xml:space="preserve"> </v>
      </c>
    </row>
    <row r="261" spans="1:33" ht="14.1" customHeight="1">
      <c r="A261" s="25" t="s">
        <v>173</v>
      </c>
      <c r="B261" s="25" t="s">
        <v>591</v>
      </c>
      <c r="C261" s="25" t="s">
        <v>66</v>
      </c>
      <c r="D261" s="25" t="s">
        <v>592</v>
      </c>
      <c r="E261" s="7">
        <v>240.18</v>
      </c>
      <c r="F261" s="5">
        <f t="shared" ref="F261:F324" si="67">SUM(E261*$F$3)</f>
        <v>371798.64</v>
      </c>
      <c r="G261" s="26">
        <v>64672.959999999999</v>
      </c>
      <c r="H261" s="27">
        <v>12262</v>
      </c>
      <c r="I261" s="5">
        <f t="shared" si="57"/>
        <v>9196.5</v>
      </c>
      <c r="J261" s="28">
        <v>12510</v>
      </c>
      <c r="K261" s="28">
        <v>0</v>
      </c>
      <c r="L261" s="28">
        <v>0</v>
      </c>
      <c r="M261" s="28">
        <v>31695</v>
      </c>
      <c r="N261" s="5">
        <f t="shared" si="60"/>
        <v>118074.45999999999</v>
      </c>
      <c r="O261" s="6">
        <f t="shared" si="61"/>
        <v>253724</v>
      </c>
      <c r="P261" s="29">
        <v>79</v>
      </c>
      <c r="Q261" s="29">
        <v>123</v>
      </c>
      <c r="R261" s="6">
        <f t="shared" si="56"/>
        <v>13507</v>
      </c>
      <c r="S261" s="19">
        <f t="shared" ref="S261:S324" si="68">ROUND(SUM(E261*$S$3),4)</f>
        <v>17336.1924</v>
      </c>
      <c r="T261" s="30">
        <v>3861072</v>
      </c>
      <c r="U261" s="19">
        <f t="shared" si="58"/>
        <v>3861.0720000000001</v>
      </c>
      <c r="V261" s="19">
        <f t="shared" si="59"/>
        <v>13475.1204</v>
      </c>
      <c r="W261" s="6">
        <f t="shared" si="62"/>
        <v>269502</v>
      </c>
      <c r="X261" s="6">
        <f t="shared" si="63"/>
        <v>536733</v>
      </c>
      <c r="Y261" s="4">
        <v>0</v>
      </c>
      <c r="Z261" s="18">
        <v>0</v>
      </c>
      <c r="AA261" s="6">
        <f t="shared" si="64"/>
        <v>536733</v>
      </c>
      <c r="AB261" s="4"/>
      <c r="AC261" s="23">
        <v>0</v>
      </c>
      <c r="AD261" s="23">
        <v>0</v>
      </c>
      <c r="AE261" s="1">
        <f t="shared" ref="AE261:AE324" si="69">SUM(AA261-AB261+AC261-AD261)</f>
        <v>536733</v>
      </c>
      <c r="AF261" s="12" t="str">
        <f t="shared" si="65"/>
        <v xml:space="preserve"> </v>
      </c>
      <c r="AG261" s="12" t="str">
        <f t="shared" si="66"/>
        <v xml:space="preserve"> </v>
      </c>
    </row>
    <row r="262" spans="1:33" ht="14.1" customHeight="1">
      <c r="A262" s="25" t="s">
        <v>173</v>
      </c>
      <c r="B262" s="25" t="s">
        <v>591</v>
      </c>
      <c r="C262" s="25" t="s">
        <v>55</v>
      </c>
      <c r="D262" s="25" t="s">
        <v>593</v>
      </c>
      <c r="E262" s="7">
        <v>1699.02</v>
      </c>
      <c r="F262" s="5">
        <f t="shared" si="67"/>
        <v>2630082.96</v>
      </c>
      <c r="G262" s="26">
        <v>495168.6</v>
      </c>
      <c r="H262" s="27">
        <v>112054</v>
      </c>
      <c r="I262" s="5">
        <f t="shared" si="57"/>
        <v>84040.5</v>
      </c>
      <c r="J262" s="28">
        <v>114569</v>
      </c>
      <c r="K262" s="28">
        <v>292943</v>
      </c>
      <c r="L262" s="28">
        <v>365153</v>
      </c>
      <c r="M262" s="28">
        <v>58350</v>
      </c>
      <c r="N262" s="5">
        <f t="shared" si="60"/>
        <v>1410224.1</v>
      </c>
      <c r="O262" s="6">
        <f t="shared" si="61"/>
        <v>1219859</v>
      </c>
      <c r="P262" s="29">
        <v>46</v>
      </c>
      <c r="Q262" s="29">
        <v>898</v>
      </c>
      <c r="R262" s="6">
        <f t="shared" si="56"/>
        <v>57418</v>
      </c>
      <c r="S262" s="19">
        <f t="shared" si="68"/>
        <v>122635.26360000001</v>
      </c>
      <c r="T262" s="30">
        <v>30397090</v>
      </c>
      <c r="U262" s="19">
        <f t="shared" si="58"/>
        <v>30397.09</v>
      </c>
      <c r="V262" s="19">
        <f t="shared" si="59"/>
        <v>92238.173600000009</v>
      </c>
      <c r="W262" s="6">
        <f t="shared" si="62"/>
        <v>1844763</v>
      </c>
      <c r="X262" s="6">
        <f t="shared" si="63"/>
        <v>3122040</v>
      </c>
      <c r="Y262" s="4">
        <v>0</v>
      </c>
      <c r="Z262" s="18">
        <v>0</v>
      </c>
      <c r="AA262" s="6">
        <f t="shared" si="64"/>
        <v>3122040</v>
      </c>
      <c r="AB262" s="4"/>
      <c r="AC262" s="23">
        <v>0</v>
      </c>
      <c r="AD262" s="23">
        <v>0</v>
      </c>
      <c r="AE262" s="1">
        <f t="shared" si="69"/>
        <v>3122040</v>
      </c>
      <c r="AF262" s="12" t="str">
        <f t="shared" si="65"/>
        <v xml:space="preserve"> </v>
      </c>
      <c r="AG262" s="12" t="str">
        <f t="shared" si="66"/>
        <v xml:space="preserve"> </v>
      </c>
    </row>
    <row r="263" spans="1:33" ht="14.1" customHeight="1">
      <c r="A263" s="25" t="s">
        <v>173</v>
      </c>
      <c r="B263" s="25" t="s">
        <v>591</v>
      </c>
      <c r="C263" s="25" t="s">
        <v>100</v>
      </c>
      <c r="D263" s="25" t="s">
        <v>594</v>
      </c>
      <c r="E263" s="7">
        <v>581.07000000000005</v>
      </c>
      <c r="F263" s="5">
        <f t="shared" si="67"/>
        <v>899496.3600000001</v>
      </c>
      <c r="G263" s="26">
        <v>140071.92000000001</v>
      </c>
      <c r="H263" s="27">
        <v>35961</v>
      </c>
      <c r="I263" s="5">
        <f t="shared" si="57"/>
        <v>26970.75</v>
      </c>
      <c r="J263" s="28">
        <v>36760</v>
      </c>
      <c r="K263" s="28">
        <v>94302</v>
      </c>
      <c r="L263" s="28">
        <v>140611</v>
      </c>
      <c r="M263" s="28">
        <v>22057</v>
      </c>
      <c r="N263" s="5">
        <f t="shared" si="60"/>
        <v>460772.67000000004</v>
      </c>
      <c r="O263" s="6">
        <f t="shared" si="61"/>
        <v>438724</v>
      </c>
      <c r="P263" s="29">
        <v>81</v>
      </c>
      <c r="Q263" s="29">
        <v>170</v>
      </c>
      <c r="R263" s="6">
        <f t="shared" si="56"/>
        <v>19140</v>
      </c>
      <c r="S263" s="19">
        <f t="shared" si="68"/>
        <v>41941.632599999997</v>
      </c>
      <c r="T263" s="30">
        <v>8776436</v>
      </c>
      <c r="U263" s="19">
        <f t="shared" si="58"/>
        <v>8776.4359999999997</v>
      </c>
      <c r="V263" s="19">
        <f t="shared" si="59"/>
        <v>33165.196599999996</v>
      </c>
      <c r="W263" s="6">
        <f t="shared" si="62"/>
        <v>663304</v>
      </c>
      <c r="X263" s="6">
        <f t="shared" si="63"/>
        <v>1121168</v>
      </c>
      <c r="Y263" s="4">
        <v>0</v>
      </c>
      <c r="Z263" s="18">
        <v>0</v>
      </c>
      <c r="AA263" s="6">
        <f t="shared" si="64"/>
        <v>1121168</v>
      </c>
      <c r="AB263" s="4"/>
      <c r="AC263" s="23">
        <v>0</v>
      </c>
      <c r="AD263" s="23">
        <v>0</v>
      </c>
      <c r="AE263" s="1">
        <f t="shared" si="69"/>
        <v>1121168</v>
      </c>
      <c r="AF263" s="12" t="str">
        <f t="shared" si="65"/>
        <v xml:space="preserve"> </v>
      </c>
      <c r="AG263" s="12" t="str">
        <f t="shared" si="66"/>
        <v xml:space="preserve"> </v>
      </c>
    </row>
    <row r="264" spans="1:33" ht="14.1" customHeight="1">
      <c r="A264" s="25" t="s">
        <v>173</v>
      </c>
      <c r="B264" s="25" t="s">
        <v>591</v>
      </c>
      <c r="C264" s="25" t="s">
        <v>220</v>
      </c>
      <c r="D264" s="25" t="s">
        <v>595</v>
      </c>
      <c r="E264" s="7">
        <v>944.31</v>
      </c>
      <c r="F264" s="5">
        <f t="shared" si="67"/>
        <v>1461791.88</v>
      </c>
      <c r="G264" s="26">
        <v>274455.3</v>
      </c>
      <c r="H264" s="27">
        <v>62046</v>
      </c>
      <c r="I264" s="5">
        <f t="shared" si="57"/>
        <v>46534.5</v>
      </c>
      <c r="J264" s="28">
        <v>63418</v>
      </c>
      <c r="K264" s="28">
        <v>162966</v>
      </c>
      <c r="L264" s="28">
        <v>219302</v>
      </c>
      <c r="M264" s="28">
        <v>63673</v>
      </c>
      <c r="N264" s="5">
        <f t="shared" si="60"/>
        <v>830348.80000000005</v>
      </c>
      <c r="O264" s="6">
        <f t="shared" si="61"/>
        <v>631443</v>
      </c>
      <c r="P264" s="29">
        <v>62</v>
      </c>
      <c r="Q264" s="29">
        <v>548</v>
      </c>
      <c r="R264" s="6">
        <f t="shared" si="56"/>
        <v>47227</v>
      </c>
      <c r="S264" s="19">
        <f t="shared" si="68"/>
        <v>68160.295800000007</v>
      </c>
      <c r="T264" s="30">
        <v>17041653</v>
      </c>
      <c r="U264" s="19">
        <f t="shared" si="58"/>
        <v>17041.652999999998</v>
      </c>
      <c r="V264" s="19">
        <f t="shared" si="59"/>
        <v>51118.642800000009</v>
      </c>
      <c r="W264" s="6">
        <f t="shared" si="62"/>
        <v>1022373</v>
      </c>
      <c r="X264" s="6">
        <f t="shared" si="63"/>
        <v>1701043</v>
      </c>
      <c r="Y264" s="4">
        <v>0</v>
      </c>
      <c r="Z264" s="18">
        <v>0</v>
      </c>
      <c r="AA264" s="6">
        <f t="shared" si="64"/>
        <v>1701043</v>
      </c>
      <c r="AB264" s="4"/>
      <c r="AC264" s="23">
        <v>0</v>
      </c>
      <c r="AD264" s="23">
        <v>0</v>
      </c>
      <c r="AE264" s="1">
        <f t="shared" si="69"/>
        <v>1701043</v>
      </c>
      <c r="AF264" s="12" t="str">
        <f t="shared" si="65"/>
        <v xml:space="preserve"> </v>
      </c>
      <c r="AG264" s="12" t="str">
        <f t="shared" si="66"/>
        <v xml:space="preserve"> </v>
      </c>
    </row>
    <row r="265" spans="1:33" ht="14.1" customHeight="1">
      <c r="A265" s="25" t="s">
        <v>173</v>
      </c>
      <c r="B265" s="25" t="s">
        <v>591</v>
      </c>
      <c r="C265" s="25" t="s">
        <v>62</v>
      </c>
      <c r="D265" s="25" t="s">
        <v>596</v>
      </c>
      <c r="E265" s="7">
        <v>1320.74</v>
      </c>
      <c r="F265" s="5">
        <f t="shared" si="67"/>
        <v>2044505.52</v>
      </c>
      <c r="G265" s="26">
        <v>524023.39</v>
      </c>
      <c r="H265" s="27">
        <v>81409</v>
      </c>
      <c r="I265" s="5">
        <f t="shared" si="57"/>
        <v>61056.75</v>
      </c>
      <c r="J265" s="28">
        <v>83233</v>
      </c>
      <c r="K265" s="28">
        <v>212320</v>
      </c>
      <c r="L265" s="28">
        <v>293022</v>
      </c>
      <c r="M265" s="28">
        <v>94202</v>
      </c>
      <c r="N265" s="5">
        <f t="shared" si="60"/>
        <v>1267857.1400000001</v>
      </c>
      <c r="O265" s="6">
        <f t="shared" si="61"/>
        <v>776648</v>
      </c>
      <c r="P265" s="29">
        <v>84</v>
      </c>
      <c r="Q265" s="29">
        <v>437</v>
      </c>
      <c r="R265" s="6">
        <f t="shared" si="56"/>
        <v>51024</v>
      </c>
      <c r="S265" s="19">
        <f t="shared" si="68"/>
        <v>95331.013200000001</v>
      </c>
      <c r="T265" s="30">
        <v>33082285</v>
      </c>
      <c r="U265" s="19">
        <f t="shared" si="58"/>
        <v>33082.285000000003</v>
      </c>
      <c r="V265" s="19">
        <f t="shared" si="59"/>
        <v>62248.728199999998</v>
      </c>
      <c r="W265" s="6">
        <f t="shared" si="62"/>
        <v>1244975</v>
      </c>
      <c r="X265" s="6">
        <f t="shared" si="63"/>
        <v>2072647</v>
      </c>
      <c r="Y265" s="4">
        <v>0</v>
      </c>
      <c r="Z265" s="18">
        <v>0</v>
      </c>
      <c r="AA265" s="6">
        <f t="shared" si="64"/>
        <v>2072647</v>
      </c>
      <c r="AB265" s="4"/>
      <c r="AC265" s="23">
        <v>0</v>
      </c>
      <c r="AD265" s="23">
        <v>0</v>
      </c>
      <c r="AE265" s="1">
        <f t="shared" si="69"/>
        <v>2072647</v>
      </c>
      <c r="AF265" s="12" t="str">
        <f t="shared" si="65"/>
        <v xml:space="preserve"> </v>
      </c>
      <c r="AG265" s="12" t="str">
        <f t="shared" si="66"/>
        <v xml:space="preserve"> </v>
      </c>
    </row>
    <row r="266" spans="1:33" ht="14.1" customHeight="1">
      <c r="A266" s="25" t="s">
        <v>173</v>
      </c>
      <c r="B266" s="25" t="s">
        <v>591</v>
      </c>
      <c r="C266" s="25" t="s">
        <v>34</v>
      </c>
      <c r="D266" s="25" t="s">
        <v>597</v>
      </c>
      <c r="E266" s="7">
        <v>1324.25</v>
      </c>
      <c r="F266" s="5">
        <f t="shared" si="67"/>
        <v>2049939</v>
      </c>
      <c r="G266" s="26">
        <v>251909.14</v>
      </c>
      <c r="H266" s="27">
        <v>81727</v>
      </c>
      <c r="I266" s="5">
        <f t="shared" si="57"/>
        <v>61295.25</v>
      </c>
      <c r="J266" s="28">
        <v>83547</v>
      </c>
      <c r="K266" s="28">
        <v>213947</v>
      </c>
      <c r="L266" s="28">
        <v>294048</v>
      </c>
      <c r="M266" s="28">
        <v>67057</v>
      </c>
      <c r="N266" s="5">
        <f t="shared" si="60"/>
        <v>971803.39</v>
      </c>
      <c r="O266" s="6">
        <f t="shared" si="61"/>
        <v>1078136</v>
      </c>
      <c r="P266" s="29">
        <v>66</v>
      </c>
      <c r="Q266" s="29">
        <v>652</v>
      </c>
      <c r="R266" s="6">
        <f t="shared" si="56"/>
        <v>59814</v>
      </c>
      <c r="S266" s="19">
        <f t="shared" si="68"/>
        <v>95584.365000000005</v>
      </c>
      <c r="T266" s="30">
        <v>15234950</v>
      </c>
      <c r="U266" s="19">
        <f t="shared" si="58"/>
        <v>15234.95</v>
      </c>
      <c r="V266" s="19">
        <f t="shared" si="59"/>
        <v>80349.415000000008</v>
      </c>
      <c r="W266" s="6">
        <f t="shared" si="62"/>
        <v>1606988</v>
      </c>
      <c r="X266" s="6">
        <f t="shared" si="63"/>
        <v>2744938</v>
      </c>
      <c r="Y266" s="4">
        <v>0</v>
      </c>
      <c r="Z266" s="18">
        <v>0</v>
      </c>
      <c r="AA266" s="6">
        <f t="shared" si="64"/>
        <v>2744938</v>
      </c>
      <c r="AB266" s="4"/>
      <c r="AC266" s="23">
        <v>540</v>
      </c>
      <c r="AD266" s="23">
        <v>0</v>
      </c>
      <c r="AE266" s="1">
        <f t="shared" si="69"/>
        <v>2745478</v>
      </c>
      <c r="AF266" s="12" t="str">
        <f t="shared" si="65"/>
        <v xml:space="preserve"> </v>
      </c>
      <c r="AG266" s="12" t="str">
        <f t="shared" si="66"/>
        <v xml:space="preserve"> </v>
      </c>
    </row>
    <row r="267" spans="1:33" ht="14.1" customHeight="1">
      <c r="A267" s="25" t="s">
        <v>173</v>
      </c>
      <c r="B267" s="25" t="s">
        <v>591</v>
      </c>
      <c r="C267" s="25" t="s">
        <v>174</v>
      </c>
      <c r="D267" s="25" t="s">
        <v>598</v>
      </c>
      <c r="E267" s="7">
        <v>1615.31</v>
      </c>
      <c r="F267" s="5">
        <f t="shared" si="67"/>
        <v>2500499.88</v>
      </c>
      <c r="G267" s="26">
        <v>310058.25</v>
      </c>
      <c r="H267" s="27">
        <v>99183</v>
      </c>
      <c r="I267" s="5">
        <f t="shared" si="57"/>
        <v>74387.25</v>
      </c>
      <c r="J267" s="28">
        <v>101404</v>
      </c>
      <c r="K267" s="28">
        <v>258985</v>
      </c>
      <c r="L267" s="28">
        <v>335752</v>
      </c>
      <c r="M267" s="28">
        <v>140596</v>
      </c>
      <c r="N267" s="5">
        <f t="shared" si="60"/>
        <v>1221182.5</v>
      </c>
      <c r="O267" s="6">
        <f t="shared" si="61"/>
        <v>1279317</v>
      </c>
      <c r="P267" s="29">
        <v>62</v>
      </c>
      <c r="Q267" s="29">
        <v>686</v>
      </c>
      <c r="R267" s="6">
        <f t="shared" si="56"/>
        <v>59119</v>
      </c>
      <c r="S267" s="19">
        <f t="shared" si="68"/>
        <v>116593.07580000001</v>
      </c>
      <c r="T267" s="30">
        <v>18856878</v>
      </c>
      <c r="U267" s="19">
        <f t="shared" si="58"/>
        <v>18856.878000000001</v>
      </c>
      <c r="V267" s="19">
        <f t="shared" si="59"/>
        <v>97736.197800000009</v>
      </c>
      <c r="W267" s="6">
        <f t="shared" si="62"/>
        <v>1954724</v>
      </c>
      <c r="X267" s="6">
        <f t="shared" si="63"/>
        <v>3293160</v>
      </c>
      <c r="Y267" s="4">
        <v>0</v>
      </c>
      <c r="Z267" s="18">
        <v>0</v>
      </c>
      <c r="AA267" s="6">
        <f t="shared" si="64"/>
        <v>3293160</v>
      </c>
      <c r="AB267" s="4"/>
      <c r="AC267" s="23">
        <v>0</v>
      </c>
      <c r="AD267" s="23">
        <v>0</v>
      </c>
      <c r="AE267" s="1">
        <f t="shared" si="69"/>
        <v>3293160</v>
      </c>
      <c r="AF267" s="12" t="str">
        <f t="shared" si="65"/>
        <v xml:space="preserve"> </v>
      </c>
      <c r="AG267" s="12" t="str">
        <f t="shared" si="66"/>
        <v xml:space="preserve"> </v>
      </c>
    </row>
    <row r="268" spans="1:33" ht="14.1" customHeight="1">
      <c r="A268" s="25" t="s">
        <v>173</v>
      </c>
      <c r="B268" s="25" t="s">
        <v>591</v>
      </c>
      <c r="C268" s="25" t="s">
        <v>101</v>
      </c>
      <c r="D268" s="25" t="s">
        <v>599</v>
      </c>
      <c r="E268" s="7">
        <v>370.68</v>
      </c>
      <c r="F268" s="5">
        <f t="shared" si="67"/>
        <v>573812.64</v>
      </c>
      <c r="G268" s="26">
        <v>82595.27</v>
      </c>
      <c r="H268" s="27">
        <v>20172</v>
      </c>
      <c r="I268" s="5">
        <f t="shared" si="57"/>
        <v>15129</v>
      </c>
      <c r="J268" s="28">
        <v>20625</v>
      </c>
      <c r="K268" s="28">
        <v>52550</v>
      </c>
      <c r="L268" s="28">
        <v>79660</v>
      </c>
      <c r="M268" s="28">
        <v>40203</v>
      </c>
      <c r="N268" s="5">
        <f t="shared" si="60"/>
        <v>290762.27</v>
      </c>
      <c r="O268" s="6">
        <f t="shared" si="61"/>
        <v>283050</v>
      </c>
      <c r="P268" s="29">
        <v>84</v>
      </c>
      <c r="Q268" s="29">
        <v>100</v>
      </c>
      <c r="R268" s="6">
        <f t="shared" si="56"/>
        <v>11676</v>
      </c>
      <c r="S268" s="19">
        <f t="shared" si="68"/>
        <v>26755.682400000002</v>
      </c>
      <c r="T268" s="30">
        <v>5027101</v>
      </c>
      <c r="U268" s="19">
        <f t="shared" si="58"/>
        <v>5027.1009999999997</v>
      </c>
      <c r="V268" s="19">
        <f t="shared" si="59"/>
        <v>21728.581400000003</v>
      </c>
      <c r="W268" s="6">
        <f t="shared" si="62"/>
        <v>434572</v>
      </c>
      <c r="X268" s="6">
        <f t="shared" si="63"/>
        <v>729298</v>
      </c>
      <c r="Y268" s="4">
        <v>0</v>
      </c>
      <c r="Z268" s="18">
        <v>0</v>
      </c>
      <c r="AA268" s="6">
        <f t="shared" si="64"/>
        <v>729298</v>
      </c>
      <c r="AB268" s="4"/>
      <c r="AC268" s="23">
        <v>0</v>
      </c>
      <c r="AD268" s="23">
        <v>0</v>
      </c>
      <c r="AE268" s="1">
        <f t="shared" si="69"/>
        <v>729298</v>
      </c>
      <c r="AF268" s="12" t="str">
        <f t="shared" si="65"/>
        <v xml:space="preserve"> </v>
      </c>
      <c r="AG268" s="12" t="str">
        <f t="shared" si="66"/>
        <v xml:space="preserve"> </v>
      </c>
    </row>
    <row r="269" spans="1:33" ht="14.1" customHeight="1">
      <c r="A269" s="25" t="s">
        <v>173</v>
      </c>
      <c r="B269" s="25" t="s">
        <v>591</v>
      </c>
      <c r="C269" s="25" t="s">
        <v>175</v>
      </c>
      <c r="D269" s="25" t="s">
        <v>600</v>
      </c>
      <c r="E269" s="7">
        <v>645.1</v>
      </c>
      <c r="F269" s="5">
        <f t="shared" si="67"/>
        <v>998614.8</v>
      </c>
      <c r="G269" s="26">
        <v>81983.59</v>
      </c>
      <c r="H269" s="27">
        <v>38865</v>
      </c>
      <c r="I269" s="5">
        <f t="shared" si="57"/>
        <v>29148.75</v>
      </c>
      <c r="J269" s="28">
        <v>39726</v>
      </c>
      <c r="K269" s="28">
        <v>102002</v>
      </c>
      <c r="L269" s="28">
        <v>99942</v>
      </c>
      <c r="M269" s="28">
        <v>21926</v>
      </c>
      <c r="N269" s="5">
        <f t="shared" si="60"/>
        <v>374728.33999999997</v>
      </c>
      <c r="O269" s="6">
        <f t="shared" si="61"/>
        <v>623886</v>
      </c>
      <c r="P269" s="29">
        <v>57</v>
      </c>
      <c r="Q269" s="29">
        <v>325</v>
      </c>
      <c r="R269" s="6">
        <f t="shared" si="56"/>
        <v>25750</v>
      </c>
      <c r="S269" s="19">
        <f t="shared" si="68"/>
        <v>46563.317999999999</v>
      </c>
      <c r="T269" s="30">
        <v>4848231</v>
      </c>
      <c r="U269" s="19">
        <f t="shared" si="58"/>
        <v>4848.2309999999998</v>
      </c>
      <c r="V269" s="19">
        <f t="shared" si="59"/>
        <v>41715.087</v>
      </c>
      <c r="W269" s="6">
        <f t="shared" si="62"/>
        <v>834302</v>
      </c>
      <c r="X269" s="6">
        <f t="shared" si="63"/>
        <v>1483938</v>
      </c>
      <c r="Y269" s="4">
        <v>0</v>
      </c>
      <c r="Z269" s="18">
        <v>0</v>
      </c>
      <c r="AA269" s="6">
        <f t="shared" si="64"/>
        <v>1483938</v>
      </c>
      <c r="AB269" s="4"/>
      <c r="AC269" s="23">
        <v>0</v>
      </c>
      <c r="AD269" s="23">
        <v>0</v>
      </c>
      <c r="AE269" s="1">
        <f t="shared" si="69"/>
        <v>1483938</v>
      </c>
      <c r="AF269" s="12" t="str">
        <f t="shared" si="65"/>
        <v xml:space="preserve"> </v>
      </c>
      <c r="AG269" s="12" t="str">
        <f t="shared" si="66"/>
        <v xml:space="preserve"> </v>
      </c>
    </row>
    <row r="270" spans="1:33" ht="14.1" customHeight="1">
      <c r="A270" s="25" t="s">
        <v>67</v>
      </c>
      <c r="B270" s="25" t="s">
        <v>601</v>
      </c>
      <c r="C270" s="25" t="s">
        <v>55</v>
      </c>
      <c r="D270" s="25" t="s">
        <v>602</v>
      </c>
      <c r="E270" s="7">
        <v>4863.67</v>
      </c>
      <c r="F270" s="5">
        <f t="shared" si="67"/>
        <v>7528961.1600000001</v>
      </c>
      <c r="G270" s="26">
        <v>1729282.91</v>
      </c>
      <c r="H270" s="27">
        <v>456987</v>
      </c>
      <c r="I270" s="5">
        <f t="shared" si="57"/>
        <v>342740.25</v>
      </c>
      <c r="J270" s="28">
        <v>306250</v>
      </c>
      <c r="K270" s="28">
        <v>527958</v>
      </c>
      <c r="L270" s="28">
        <v>1204292</v>
      </c>
      <c r="M270" s="28">
        <v>68118</v>
      </c>
      <c r="N270" s="5">
        <f t="shared" si="60"/>
        <v>4178641.16</v>
      </c>
      <c r="O270" s="6">
        <f t="shared" si="61"/>
        <v>3350320</v>
      </c>
      <c r="P270" s="29">
        <v>40</v>
      </c>
      <c r="Q270" s="29">
        <v>1799</v>
      </c>
      <c r="R270" s="6">
        <f t="shared" si="56"/>
        <v>100024</v>
      </c>
      <c r="S270" s="19">
        <f t="shared" si="68"/>
        <v>351059.70059999998</v>
      </c>
      <c r="T270" s="30">
        <v>109171901</v>
      </c>
      <c r="U270" s="19">
        <f t="shared" si="58"/>
        <v>109171.901</v>
      </c>
      <c r="V270" s="19">
        <f t="shared" si="59"/>
        <v>241887.79959999997</v>
      </c>
      <c r="W270" s="6">
        <f t="shared" si="62"/>
        <v>4837756</v>
      </c>
      <c r="X270" s="6">
        <f t="shared" si="63"/>
        <v>8288100</v>
      </c>
      <c r="Y270" s="4">
        <v>0</v>
      </c>
      <c r="Z270" s="18">
        <v>0</v>
      </c>
      <c r="AA270" s="6">
        <f t="shared" si="64"/>
        <v>8288100</v>
      </c>
      <c r="AB270" s="4"/>
      <c r="AC270" s="23">
        <v>0</v>
      </c>
      <c r="AD270" s="23">
        <v>0</v>
      </c>
      <c r="AE270" s="1">
        <f t="shared" si="69"/>
        <v>8288100</v>
      </c>
      <c r="AF270" s="12" t="str">
        <f t="shared" si="65"/>
        <v xml:space="preserve"> </v>
      </c>
      <c r="AG270" s="12" t="str">
        <f t="shared" si="66"/>
        <v xml:space="preserve"> </v>
      </c>
    </row>
    <row r="271" spans="1:33" ht="14.1" customHeight="1">
      <c r="A271" s="25" t="s">
        <v>67</v>
      </c>
      <c r="B271" s="25" t="s">
        <v>601</v>
      </c>
      <c r="C271" s="25" t="s">
        <v>198</v>
      </c>
      <c r="D271" s="25" t="s">
        <v>603</v>
      </c>
      <c r="E271" s="7">
        <v>979.34</v>
      </c>
      <c r="F271" s="5">
        <f t="shared" si="67"/>
        <v>1516018.32</v>
      </c>
      <c r="G271" s="26">
        <v>291301.96999999997</v>
      </c>
      <c r="H271" s="27">
        <v>89592</v>
      </c>
      <c r="I271" s="5">
        <f t="shared" si="57"/>
        <v>67194</v>
      </c>
      <c r="J271" s="28">
        <v>60029</v>
      </c>
      <c r="K271" s="28">
        <v>104002</v>
      </c>
      <c r="L271" s="28">
        <v>230480</v>
      </c>
      <c r="M271" s="28">
        <v>36396</v>
      </c>
      <c r="N271" s="5">
        <f t="shared" si="60"/>
        <v>789402.97</v>
      </c>
      <c r="O271" s="6">
        <f t="shared" si="61"/>
        <v>726615</v>
      </c>
      <c r="P271" s="29">
        <v>70</v>
      </c>
      <c r="Q271" s="29">
        <v>498</v>
      </c>
      <c r="R271" s="6">
        <f t="shared" si="56"/>
        <v>48455</v>
      </c>
      <c r="S271" s="19">
        <f t="shared" si="68"/>
        <v>70688.761199999994</v>
      </c>
      <c r="T271" s="30">
        <v>18282730</v>
      </c>
      <c r="U271" s="19">
        <f t="shared" si="58"/>
        <v>18282.73</v>
      </c>
      <c r="V271" s="19">
        <f t="shared" si="59"/>
        <v>52406.031199999998</v>
      </c>
      <c r="W271" s="6">
        <f t="shared" si="62"/>
        <v>1048121</v>
      </c>
      <c r="X271" s="6">
        <f t="shared" si="63"/>
        <v>1823191</v>
      </c>
      <c r="Y271" s="4">
        <v>0</v>
      </c>
      <c r="Z271" s="18">
        <v>0</v>
      </c>
      <c r="AA271" s="6">
        <f t="shared" si="64"/>
        <v>1823191</v>
      </c>
      <c r="AB271" s="4"/>
      <c r="AC271" s="23">
        <v>0</v>
      </c>
      <c r="AD271" s="23">
        <v>0</v>
      </c>
      <c r="AE271" s="1">
        <f t="shared" si="69"/>
        <v>1823191</v>
      </c>
      <c r="AF271" s="12" t="str">
        <f t="shared" si="65"/>
        <v xml:space="preserve"> </v>
      </c>
      <c r="AG271" s="12" t="str">
        <f t="shared" si="66"/>
        <v xml:space="preserve"> </v>
      </c>
    </row>
    <row r="272" spans="1:33" ht="14.1" customHeight="1">
      <c r="A272" s="25" t="s">
        <v>67</v>
      </c>
      <c r="B272" s="25" t="s">
        <v>601</v>
      </c>
      <c r="C272" s="25" t="s">
        <v>100</v>
      </c>
      <c r="D272" s="25" t="s">
        <v>604</v>
      </c>
      <c r="E272" s="7">
        <v>468.51</v>
      </c>
      <c r="F272" s="5">
        <f t="shared" si="67"/>
        <v>725253.48</v>
      </c>
      <c r="G272" s="26">
        <v>185850.79</v>
      </c>
      <c r="H272" s="27">
        <v>31514</v>
      </c>
      <c r="I272" s="5">
        <f t="shared" si="57"/>
        <v>23635.5</v>
      </c>
      <c r="J272" s="28">
        <v>21111</v>
      </c>
      <c r="K272" s="28">
        <v>36785</v>
      </c>
      <c r="L272" s="28">
        <v>92515</v>
      </c>
      <c r="M272" s="28">
        <v>156222</v>
      </c>
      <c r="N272" s="5">
        <f t="shared" si="60"/>
        <v>516119.29000000004</v>
      </c>
      <c r="O272" s="6">
        <f t="shared" si="61"/>
        <v>209134</v>
      </c>
      <c r="P272" s="29">
        <v>108</v>
      </c>
      <c r="Q272" s="29">
        <v>190</v>
      </c>
      <c r="R272" s="6">
        <f t="shared" si="56"/>
        <v>28523</v>
      </c>
      <c r="S272" s="19">
        <f t="shared" si="68"/>
        <v>33817.051800000001</v>
      </c>
      <c r="T272" s="30">
        <v>11546793</v>
      </c>
      <c r="U272" s="19">
        <f t="shared" si="58"/>
        <v>11546.793</v>
      </c>
      <c r="V272" s="19">
        <f t="shared" si="59"/>
        <v>22270.258800000003</v>
      </c>
      <c r="W272" s="6">
        <f t="shared" si="62"/>
        <v>445405</v>
      </c>
      <c r="X272" s="6">
        <f t="shared" si="63"/>
        <v>683062</v>
      </c>
      <c r="Y272" s="4">
        <v>0</v>
      </c>
      <c r="Z272" s="18">
        <v>0</v>
      </c>
      <c r="AA272" s="6">
        <f t="shared" si="64"/>
        <v>683062</v>
      </c>
      <c r="AB272" s="4"/>
      <c r="AC272" s="23">
        <v>0</v>
      </c>
      <c r="AD272" s="23">
        <v>0</v>
      </c>
      <c r="AE272" s="1">
        <f t="shared" si="69"/>
        <v>683062</v>
      </c>
      <c r="AF272" s="12" t="str">
        <f t="shared" si="65"/>
        <v xml:space="preserve"> </v>
      </c>
      <c r="AG272" s="12" t="str">
        <f t="shared" si="66"/>
        <v xml:space="preserve"> </v>
      </c>
    </row>
    <row r="273" spans="1:33" ht="14.1" customHeight="1">
      <c r="A273" s="25" t="s">
        <v>67</v>
      </c>
      <c r="B273" s="25" t="s">
        <v>601</v>
      </c>
      <c r="C273" s="25" t="s">
        <v>42</v>
      </c>
      <c r="D273" s="25" t="s">
        <v>605</v>
      </c>
      <c r="E273" s="7">
        <v>664.67</v>
      </c>
      <c r="F273" s="5">
        <f t="shared" si="67"/>
        <v>1028909.1599999999</v>
      </c>
      <c r="G273" s="26">
        <v>209719.98</v>
      </c>
      <c r="H273" s="27">
        <v>55182</v>
      </c>
      <c r="I273" s="5">
        <f t="shared" si="57"/>
        <v>41386.5</v>
      </c>
      <c r="J273" s="28">
        <v>36988</v>
      </c>
      <c r="K273" s="28">
        <v>63411</v>
      </c>
      <c r="L273" s="28">
        <v>127187</v>
      </c>
      <c r="M273" s="28">
        <v>200431</v>
      </c>
      <c r="N273" s="5">
        <f t="shared" si="60"/>
        <v>679123.48</v>
      </c>
      <c r="O273" s="6">
        <f t="shared" si="61"/>
        <v>349786</v>
      </c>
      <c r="P273" s="29">
        <v>88</v>
      </c>
      <c r="Q273" s="29">
        <v>278</v>
      </c>
      <c r="R273" s="6">
        <f t="shared" si="56"/>
        <v>34005</v>
      </c>
      <c r="S273" s="19">
        <f t="shared" si="68"/>
        <v>47975.880599999997</v>
      </c>
      <c r="T273" s="30">
        <v>13086894</v>
      </c>
      <c r="U273" s="19">
        <f t="shared" si="58"/>
        <v>13086.894</v>
      </c>
      <c r="V273" s="19">
        <f t="shared" si="59"/>
        <v>34888.986599999997</v>
      </c>
      <c r="W273" s="6">
        <f t="shared" si="62"/>
        <v>697780</v>
      </c>
      <c r="X273" s="6">
        <f t="shared" si="63"/>
        <v>1081571</v>
      </c>
      <c r="Y273" s="4">
        <v>0</v>
      </c>
      <c r="Z273" s="18">
        <v>0</v>
      </c>
      <c r="AA273" s="6">
        <f t="shared" si="64"/>
        <v>1081571</v>
      </c>
      <c r="AB273" s="4"/>
      <c r="AC273" s="23">
        <v>0</v>
      </c>
      <c r="AD273" s="23">
        <v>0</v>
      </c>
      <c r="AE273" s="1">
        <f t="shared" si="69"/>
        <v>1081571</v>
      </c>
      <c r="AF273" s="12" t="str">
        <f t="shared" si="65"/>
        <v xml:space="preserve"> </v>
      </c>
      <c r="AG273" s="12" t="str">
        <f t="shared" si="66"/>
        <v xml:space="preserve"> </v>
      </c>
    </row>
    <row r="274" spans="1:33" ht="14.1" customHeight="1">
      <c r="A274" s="25" t="s">
        <v>204</v>
      </c>
      <c r="B274" s="25" t="s">
        <v>606</v>
      </c>
      <c r="C274" s="25" t="s">
        <v>166</v>
      </c>
      <c r="D274" s="25" t="s">
        <v>607</v>
      </c>
      <c r="E274" s="7">
        <v>181.69</v>
      </c>
      <c r="F274" s="5">
        <f t="shared" si="67"/>
        <v>281256.12</v>
      </c>
      <c r="G274" s="26">
        <v>82836.45</v>
      </c>
      <c r="H274" s="27">
        <v>10937</v>
      </c>
      <c r="I274" s="5">
        <f t="shared" si="57"/>
        <v>8202.75</v>
      </c>
      <c r="J274" s="28">
        <v>8583</v>
      </c>
      <c r="K274" s="28">
        <v>0</v>
      </c>
      <c r="L274" s="28">
        <v>0</v>
      </c>
      <c r="M274" s="28">
        <v>19756</v>
      </c>
      <c r="N274" s="5">
        <f t="shared" si="60"/>
        <v>119378.2</v>
      </c>
      <c r="O274" s="6">
        <f t="shared" si="61"/>
        <v>161878</v>
      </c>
      <c r="P274" s="29">
        <v>84</v>
      </c>
      <c r="Q274" s="29">
        <v>96</v>
      </c>
      <c r="R274" s="6">
        <f t="shared" si="56"/>
        <v>11209</v>
      </c>
      <c r="S274" s="19">
        <f t="shared" si="68"/>
        <v>13114.3842</v>
      </c>
      <c r="T274" s="30">
        <v>5078875</v>
      </c>
      <c r="U274" s="19">
        <f t="shared" si="58"/>
        <v>5078.875</v>
      </c>
      <c r="V274" s="19">
        <f t="shared" si="59"/>
        <v>8035.5092000000004</v>
      </c>
      <c r="W274" s="6">
        <f t="shared" si="62"/>
        <v>160710</v>
      </c>
      <c r="X274" s="6">
        <f t="shared" si="63"/>
        <v>333797</v>
      </c>
      <c r="Y274" s="4">
        <v>0</v>
      </c>
      <c r="Z274" s="18">
        <v>0</v>
      </c>
      <c r="AA274" s="6">
        <f t="shared" si="64"/>
        <v>333797</v>
      </c>
      <c r="AB274" s="4"/>
      <c r="AC274" s="23">
        <v>0</v>
      </c>
      <c r="AD274" s="23">
        <v>0</v>
      </c>
      <c r="AE274" s="1">
        <f t="shared" si="69"/>
        <v>333797</v>
      </c>
      <c r="AF274" s="12" t="str">
        <f t="shared" si="65"/>
        <v xml:space="preserve"> </v>
      </c>
      <c r="AG274" s="12" t="str">
        <f t="shared" si="66"/>
        <v xml:space="preserve"> </v>
      </c>
    </row>
    <row r="275" spans="1:33" ht="14.1" customHeight="1">
      <c r="A275" s="25" t="s">
        <v>204</v>
      </c>
      <c r="B275" s="25" t="s">
        <v>606</v>
      </c>
      <c r="C275" s="25" t="s">
        <v>220</v>
      </c>
      <c r="D275" s="25" t="s">
        <v>608</v>
      </c>
      <c r="E275" s="7">
        <v>490.11</v>
      </c>
      <c r="F275" s="5">
        <f t="shared" si="67"/>
        <v>758690.28</v>
      </c>
      <c r="G275" s="26">
        <v>201491.1</v>
      </c>
      <c r="H275" s="27">
        <v>35787</v>
      </c>
      <c r="I275" s="5">
        <f t="shared" si="57"/>
        <v>26840.25</v>
      </c>
      <c r="J275" s="28">
        <v>28515</v>
      </c>
      <c r="K275" s="28">
        <v>54068</v>
      </c>
      <c r="L275" s="28">
        <v>99053</v>
      </c>
      <c r="M275" s="28">
        <v>44862</v>
      </c>
      <c r="N275" s="5">
        <f t="shared" si="60"/>
        <v>454829.35</v>
      </c>
      <c r="O275" s="6">
        <f t="shared" si="61"/>
        <v>303861</v>
      </c>
      <c r="P275" s="29">
        <v>73</v>
      </c>
      <c r="Q275" s="29">
        <v>193</v>
      </c>
      <c r="R275" s="6">
        <f t="shared" si="56"/>
        <v>19584</v>
      </c>
      <c r="S275" s="19">
        <f t="shared" si="68"/>
        <v>35376.139799999997</v>
      </c>
      <c r="T275" s="30">
        <v>12422386</v>
      </c>
      <c r="U275" s="19">
        <f t="shared" si="58"/>
        <v>12422.386</v>
      </c>
      <c r="V275" s="19">
        <f t="shared" si="59"/>
        <v>22953.753799999999</v>
      </c>
      <c r="W275" s="6">
        <f t="shared" si="62"/>
        <v>459075</v>
      </c>
      <c r="X275" s="6">
        <f t="shared" si="63"/>
        <v>782520</v>
      </c>
      <c r="Y275" s="4">
        <v>0</v>
      </c>
      <c r="Z275" s="18">
        <v>0</v>
      </c>
      <c r="AA275" s="6">
        <f t="shared" si="64"/>
        <v>782520</v>
      </c>
      <c r="AB275" s="4"/>
      <c r="AC275" s="23">
        <v>0</v>
      </c>
      <c r="AD275" s="23">
        <v>0</v>
      </c>
      <c r="AE275" s="1">
        <f t="shared" si="69"/>
        <v>782520</v>
      </c>
      <c r="AF275" s="12" t="str">
        <f t="shared" si="65"/>
        <v xml:space="preserve"> </v>
      </c>
      <c r="AG275" s="12" t="str">
        <f t="shared" si="66"/>
        <v xml:space="preserve"> </v>
      </c>
    </row>
    <row r="276" spans="1:33" ht="14.1" customHeight="1">
      <c r="A276" s="25" t="s">
        <v>204</v>
      </c>
      <c r="B276" s="25" t="s">
        <v>606</v>
      </c>
      <c r="C276" s="25" t="s">
        <v>236</v>
      </c>
      <c r="D276" s="25" t="s">
        <v>609</v>
      </c>
      <c r="E276" s="7">
        <v>626.01</v>
      </c>
      <c r="F276" s="5">
        <f t="shared" si="67"/>
        <v>969063.48</v>
      </c>
      <c r="G276" s="26">
        <v>212111.6</v>
      </c>
      <c r="H276" s="27">
        <v>32562</v>
      </c>
      <c r="I276" s="5">
        <f t="shared" si="57"/>
        <v>24421.5</v>
      </c>
      <c r="J276" s="28">
        <v>28689</v>
      </c>
      <c r="K276" s="28">
        <v>54213</v>
      </c>
      <c r="L276" s="28">
        <v>107049</v>
      </c>
      <c r="M276" s="28">
        <v>159667</v>
      </c>
      <c r="N276" s="5">
        <f t="shared" si="60"/>
        <v>586151.1</v>
      </c>
      <c r="O276" s="6">
        <f t="shared" si="61"/>
        <v>382912</v>
      </c>
      <c r="P276" s="29">
        <v>92</v>
      </c>
      <c r="Q276" s="29">
        <v>268</v>
      </c>
      <c r="R276" s="6">
        <f t="shared" si="56"/>
        <v>34272</v>
      </c>
      <c r="S276" s="19">
        <f t="shared" si="68"/>
        <v>45185.4018</v>
      </c>
      <c r="T276" s="30">
        <v>12462491</v>
      </c>
      <c r="U276" s="19">
        <f t="shared" si="58"/>
        <v>12462.491</v>
      </c>
      <c r="V276" s="19">
        <f t="shared" si="59"/>
        <v>32722.910799999998</v>
      </c>
      <c r="W276" s="6">
        <f t="shared" si="62"/>
        <v>654458</v>
      </c>
      <c r="X276" s="6">
        <f t="shared" si="63"/>
        <v>1071642</v>
      </c>
      <c r="Y276" s="4">
        <v>0</v>
      </c>
      <c r="Z276" s="18">
        <v>0</v>
      </c>
      <c r="AA276" s="6">
        <f t="shared" si="64"/>
        <v>1071642</v>
      </c>
      <c r="AB276" s="4"/>
      <c r="AC276" s="23">
        <v>0</v>
      </c>
      <c r="AD276" s="23">
        <v>0</v>
      </c>
      <c r="AE276" s="1">
        <f t="shared" si="69"/>
        <v>1071642</v>
      </c>
      <c r="AF276" s="12" t="str">
        <f t="shared" si="65"/>
        <v xml:space="preserve"> </v>
      </c>
      <c r="AG276" s="12" t="str">
        <f t="shared" si="66"/>
        <v xml:space="preserve"> </v>
      </c>
    </row>
    <row r="277" spans="1:33" ht="14.1" customHeight="1">
      <c r="A277" s="25" t="s">
        <v>204</v>
      </c>
      <c r="B277" s="25" t="s">
        <v>606</v>
      </c>
      <c r="C277" s="25" t="s">
        <v>14</v>
      </c>
      <c r="D277" s="25" t="s">
        <v>610</v>
      </c>
      <c r="E277" s="7">
        <v>1454.48</v>
      </c>
      <c r="F277" s="5">
        <f t="shared" si="67"/>
        <v>2251535.04</v>
      </c>
      <c r="G277" s="26">
        <v>292174.82</v>
      </c>
      <c r="H277" s="27">
        <v>103025</v>
      </c>
      <c r="I277" s="5">
        <f t="shared" si="57"/>
        <v>77268.75</v>
      </c>
      <c r="J277" s="28">
        <v>90724</v>
      </c>
      <c r="K277" s="28">
        <v>172259</v>
      </c>
      <c r="L277" s="28">
        <v>292909</v>
      </c>
      <c r="M277" s="28">
        <v>103809</v>
      </c>
      <c r="N277" s="5">
        <f t="shared" si="60"/>
        <v>1029144.5700000001</v>
      </c>
      <c r="O277" s="6">
        <f t="shared" si="61"/>
        <v>1222390</v>
      </c>
      <c r="P277" s="29">
        <v>66</v>
      </c>
      <c r="Q277" s="29">
        <v>665</v>
      </c>
      <c r="R277" s="6">
        <f t="shared" si="56"/>
        <v>61007</v>
      </c>
      <c r="S277" s="19">
        <f t="shared" si="68"/>
        <v>104984.3664</v>
      </c>
      <c r="T277" s="30">
        <v>18609861</v>
      </c>
      <c r="U277" s="19">
        <f t="shared" si="58"/>
        <v>18609.861000000001</v>
      </c>
      <c r="V277" s="19">
        <f t="shared" si="59"/>
        <v>86374.505399999995</v>
      </c>
      <c r="W277" s="6">
        <f t="shared" si="62"/>
        <v>1727490</v>
      </c>
      <c r="X277" s="6">
        <f t="shared" si="63"/>
        <v>3010887</v>
      </c>
      <c r="Y277" s="4">
        <v>0</v>
      </c>
      <c r="Z277" s="18">
        <v>0</v>
      </c>
      <c r="AA277" s="6">
        <f t="shared" si="64"/>
        <v>3010887</v>
      </c>
      <c r="AB277" s="4"/>
      <c r="AC277" s="23">
        <v>0</v>
      </c>
      <c r="AD277" s="23">
        <v>0</v>
      </c>
      <c r="AE277" s="1">
        <f t="shared" si="69"/>
        <v>3010887</v>
      </c>
      <c r="AF277" s="12" t="str">
        <f t="shared" si="65"/>
        <v xml:space="preserve"> </v>
      </c>
      <c r="AG277" s="12" t="str">
        <f t="shared" si="66"/>
        <v xml:space="preserve"> </v>
      </c>
    </row>
    <row r="278" spans="1:33" ht="14.1" customHeight="1">
      <c r="A278" s="25" t="s">
        <v>35</v>
      </c>
      <c r="B278" s="25" t="s">
        <v>611</v>
      </c>
      <c r="C278" s="25" t="s">
        <v>55</v>
      </c>
      <c r="D278" s="25" t="s">
        <v>612</v>
      </c>
      <c r="E278" s="7">
        <v>609.32000000000005</v>
      </c>
      <c r="F278" s="5">
        <f t="shared" si="67"/>
        <v>943227.3600000001</v>
      </c>
      <c r="G278" s="26">
        <v>219831.45</v>
      </c>
      <c r="H278" s="27">
        <v>77777</v>
      </c>
      <c r="I278" s="5">
        <f t="shared" si="57"/>
        <v>58332.75</v>
      </c>
      <c r="J278" s="28">
        <v>38429</v>
      </c>
      <c r="K278" s="28">
        <v>687873</v>
      </c>
      <c r="L278" s="28">
        <v>128130</v>
      </c>
      <c r="M278" s="28">
        <v>56230</v>
      </c>
      <c r="N278" s="5">
        <f t="shared" si="60"/>
        <v>1188826.2</v>
      </c>
      <c r="O278" s="6">
        <f t="shared" si="61"/>
        <v>0</v>
      </c>
      <c r="P278" s="29">
        <v>84</v>
      </c>
      <c r="Q278" s="29">
        <v>241</v>
      </c>
      <c r="R278" s="6">
        <f t="shared" si="56"/>
        <v>28139</v>
      </c>
      <c r="S278" s="19">
        <f t="shared" si="68"/>
        <v>43980.717600000004</v>
      </c>
      <c r="T278" s="30">
        <v>12801013</v>
      </c>
      <c r="U278" s="19">
        <f t="shared" si="58"/>
        <v>12801.013000000001</v>
      </c>
      <c r="V278" s="19">
        <f t="shared" si="59"/>
        <v>31179.704600000005</v>
      </c>
      <c r="W278" s="6">
        <f t="shared" si="62"/>
        <v>623594</v>
      </c>
      <c r="X278" s="6">
        <f t="shared" si="63"/>
        <v>651733</v>
      </c>
      <c r="Y278" s="4">
        <v>0</v>
      </c>
      <c r="Z278" s="18">
        <v>0</v>
      </c>
      <c r="AA278" s="6">
        <f t="shared" si="64"/>
        <v>651733</v>
      </c>
      <c r="AB278" s="4"/>
      <c r="AC278" s="23">
        <v>0</v>
      </c>
      <c r="AD278" s="23">
        <v>0</v>
      </c>
      <c r="AE278" s="1">
        <f t="shared" si="69"/>
        <v>651733</v>
      </c>
      <c r="AF278" s="12">
        <f t="shared" si="65"/>
        <v>1</v>
      </c>
      <c r="AG278" s="12" t="str">
        <f t="shared" si="66"/>
        <v xml:space="preserve"> </v>
      </c>
    </row>
    <row r="279" spans="1:33" ht="14.1" customHeight="1">
      <c r="A279" s="25" t="s">
        <v>35</v>
      </c>
      <c r="B279" s="25" t="s">
        <v>611</v>
      </c>
      <c r="C279" s="25" t="s">
        <v>220</v>
      </c>
      <c r="D279" s="25" t="s">
        <v>613</v>
      </c>
      <c r="E279" s="7">
        <v>322.08999999999997</v>
      </c>
      <c r="F279" s="5">
        <f t="shared" si="67"/>
        <v>498595.31999999995</v>
      </c>
      <c r="G279" s="26">
        <v>199201.5</v>
      </c>
      <c r="H279" s="27">
        <v>28507</v>
      </c>
      <c r="I279" s="5">
        <f t="shared" si="57"/>
        <v>21380.25</v>
      </c>
      <c r="J279" s="28">
        <v>14077</v>
      </c>
      <c r="K279" s="28">
        <v>254325</v>
      </c>
      <c r="L279" s="28">
        <v>94345</v>
      </c>
      <c r="M279" s="28">
        <v>91971</v>
      </c>
      <c r="N279" s="5">
        <f t="shared" si="60"/>
        <v>675299.75</v>
      </c>
      <c r="O279" s="6">
        <f t="shared" si="61"/>
        <v>0</v>
      </c>
      <c r="P279" s="29">
        <v>130</v>
      </c>
      <c r="Q279" s="29">
        <v>112</v>
      </c>
      <c r="R279" s="6">
        <f t="shared" si="56"/>
        <v>20238</v>
      </c>
      <c r="S279" s="19">
        <f t="shared" si="68"/>
        <v>23248.456200000001</v>
      </c>
      <c r="T279" s="30">
        <v>11346875</v>
      </c>
      <c r="U279" s="19">
        <f t="shared" si="58"/>
        <v>11346.875</v>
      </c>
      <c r="V279" s="19">
        <f t="shared" si="59"/>
        <v>11901.581200000001</v>
      </c>
      <c r="W279" s="6">
        <f t="shared" si="62"/>
        <v>238032</v>
      </c>
      <c r="X279" s="6">
        <f t="shared" si="63"/>
        <v>258270</v>
      </c>
      <c r="Y279" s="4">
        <v>0</v>
      </c>
      <c r="Z279" s="18">
        <v>0</v>
      </c>
      <c r="AA279" s="6">
        <f t="shared" si="64"/>
        <v>258270</v>
      </c>
      <c r="AB279" s="4"/>
      <c r="AC279" s="23">
        <v>0</v>
      </c>
      <c r="AD279" s="23">
        <v>0</v>
      </c>
      <c r="AE279" s="1">
        <f t="shared" si="69"/>
        <v>258270</v>
      </c>
      <c r="AF279" s="12">
        <f t="shared" si="65"/>
        <v>1</v>
      </c>
      <c r="AG279" s="12" t="str">
        <f t="shared" si="66"/>
        <v xml:space="preserve"> </v>
      </c>
    </row>
    <row r="280" spans="1:33" ht="14.1" customHeight="1">
      <c r="A280" s="25" t="s">
        <v>35</v>
      </c>
      <c r="B280" s="25" t="s">
        <v>611</v>
      </c>
      <c r="C280" s="25" t="s">
        <v>244</v>
      </c>
      <c r="D280" s="25" t="s">
        <v>614</v>
      </c>
      <c r="E280" s="7">
        <v>1221.99</v>
      </c>
      <c r="F280" s="5">
        <f t="shared" si="67"/>
        <v>1891640.52</v>
      </c>
      <c r="G280" s="26">
        <v>502776.35</v>
      </c>
      <c r="H280" s="27">
        <v>127399</v>
      </c>
      <c r="I280" s="5">
        <f t="shared" si="57"/>
        <v>95549.25</v>
      </c>
      <c r="J280" s="28">
        <v>62610</v>
      </c>
      <c r="K280" s="28">
        <v>1133399</v>
      </c>
      <c r="L280" s="28">
        <v>305115</v>
      </c>
      <c r="M280" s="28">
        <v>105107</v>
      </c>
      <c r="N280" s="5">
        <f t="shared" si="60"/>
        <v>2204556.6</v>
      </c>
      <c r="O280" s="6">
        <f t="shared" si="61"/>
        <v>0</v>
      </c>
      <c r="P280" s="29">
        <v>117</v>
      </c>
      <c r="Q280" s="29">
        <v>230</v>
      </c>
      <c r="R280" s="6">
        <f t="shared" si="56"/>
        <v>37405</v>
      </c>
      <c r="S280" s="19">
        <f t="shared" si="68"/>
        <v>88203.238200000007</v>
      </c>
      <c r="T280" s="30">
        <v>29944119</v>
      </c>
      <c r="U280" s="19">
        <f t="shared" si="58"/>
        <v>29944.118999999999</v>
      </c>
      <c r="V280" s="19">
        <f t="shared" si="59"/>
        <v>58259.119200000008</v>
      </c>
      <c r="W280" s="6">
        <f t="shared" si="62"/>
        <v>1165182</v>
      </c>
      <c r="X280" s="6">
        <f t="shared" si="63"/>
        <v>1202587</v>
      </c>
      <c r="Y280" s="4">
        <v>0</v>
      </c>
      <c r="Z280" s="18">
        <v>0</v>
      </c>
      <c r="AA280" s="6">
        <f t="shared" si="64"/>
        <v>1202587</v>
      </c>
      <c r="AB280" s="4"/>
      <c r="AC280" s="23">
        <v>0</v>
      </c>
      <c r="AD280" s="23">
        <v>0</v>
      </c>
      <c r="AE280" s="1">
        <f t="shared" si="69"/>
        <v>1202587</v>
      </c>
      <c r="AF280" s="12">
        <f t="shared" si="65"/>
        <v>1</v>
      </c>
      <c r="AG280" s="12" t="str">
        <f t="shared" si="66"/>
        <v xml:space="preserve"> </v>
      </c>
    </row>
    <row r="281" spans="1:33" ht="14.1" customHeight="1">
      <c r="A281" s="25" t="s">
        <v>35</v>
      </c>
      <c r="B281" s="25" t="s">
        <v>611</v>
      </c>
      <c r="C281" s="25" t="s">
        <v>245</v>
      </c>
      <c r="D281" s="25" t="s">
        <v>615</v>
      </c>
      <c r="E281" s="7">
        <v>479.62</v>
      </c>
      <c r="F281" s="5">
        <f t="shared" si="67"/>
        <v>742451.76</v>
      </c>
      <c r="G281" s="26">
        <v>287363.99</v>
      </c>
      <c r="H281" s="27">
        <v>53888</v>
      </c>
      <c r="I281" s="5">
        <f t="shared" si="57"/>
        <v>40416</v>
      </c>
      <c r="J281" s="28">
        <v>26615</v>
      </c>
      <c r="K281" s="28">
        <v>479629</v>
      </c>
      <c r="L281" s="28">
        <v>177889</v>
      </c>
      <c r="M281" s="28">
        <v>15495</v>
      </c>
      <c r="N281" s="5">
        <f t="shared" si="60"/>
        <v>1027407.99</v>
      </c>
      <c r="O281" s="6">
        <f t="shared" si="61"/>
        <v>0</v>
      </c>
      <c r="P281" s="29">
        <v>97</v>
      </c>
      <c r="Q281" s="29">
        <v>146</v>
      </c>
      <c r="R281" s="6">
        <f t="shared" si="56"/>
        <v>19685</v>
      </c>
      <c r="S281" s="19">
        <f t="shared" si="68"/>
        <v>34618.971599999997</v>
      </c>
      <c r="T281" s="30">
        <v>16467753</v>
      </c>
      <c r="U281" s="19">
        <f t="shared" si="58"/>
        <v>16467.753000000001</v>
      </c>
      <c r="V281" s="19">
        <f t="shared" si="59"/>
        <v>18151.218599999997</v>
      </c>
      <c r="W281" s="6">
        <f t="shared" si="62"/>
        <v>363024</v>
      </c>
      <c r="X281" s="6">
        <f t="shared" si="63"/>
        <v>382709</v>
      </c>
      <c r="Y281" s="4">
        <v>0</v>
      </c>
      <c r="Z281" s="18">
        <v>0</v>
      </c>
      <c r="AA281" s="6">
        <f t="shared" si="64"/>
        <v>382709</v>
      </c>
      <c r="AB281" s="4"/>
      <c r="AC281" s="23">
        <v>0</v>
      </c>
      <c r="AD281" s="23">
        <v>0</v>
      </c>
      <c r="AE281" s="1">
        <f t="shared" si="69"/>
        <v>382709</v>
      </c>
      <c r="AF281" s="12">
        <f t="shared" si="65"/>
        <v>1</v>
      </c>
      <c r="AG281" s="12" t="str">
        <f t="shared" si="66"/>
        <v xml:space="preserve"> </v>
      </c>
    </row>
    <row r="282" spans="1:33" ht="14.1" customHeight="1">
      <c r="A282" s="25" t="s">
        <v>246</v>
      </c>
      <c r="B282" s="25" t="s">
        <v>616</v>
      </c>
      <c r="C282" s="25" t="s">
        <v>198</v>
      </c>
      <c r="D282" s="25" t="s">
        <v>617</v>
      </c>
      <c r="E282" s="7">
        <v>2752.1</v>
      </c>
      <c r="F282" s="5">
        <f t="shared" si="67"/>
        <v>4260250.8</v>
      </c>
      <c r="G282" s="26">
        <v>659249.51</v>
      </c>
      <c r="H282" s="27">
        <v>213170</v>
      </c>
      <c r="I282" s="5">
        <f t="shared" si="57"/>
        <v>159877.5</v>
      </c>
      <c r="J282" s="28">
        <v>164380</v>
      </c>
      <c r="K282" s="28">
        <v>197385</v>
      </c>
      <c r="L282" s="28">
        <v>437565</v>
      </c>
      <c r="M282" s="28">
        <v>120276</v>
      </c>
      <c r="N282" s="5">
        <f t="shared" si="60"/>
        <v>1738733.01</v>
      </c>
      <c r="O282" s="6">
        <f t="shared" si="61"/>
        <v>2521518</v>
      </c>
      <c r="P282" s="29">
        <v>66</v>
      </c>
      <c r="Q282" s="29">
        <v>1033</v>
      </c>
      <c r="R282" s="6">
        <f t="shared" si="56"/>
        <v>94767</v>
      </c>
      <c r="S282" s="19">
        <f t="shared" si="68"/>
        <v>198646.57800000001</v>
      </c>
      <c r="T282" s="30">
        <v>40998104</v>
      </c>
      <c r="U282" s="19">
        <f t="shared" si="58"/>
        <v>40998.103999999999</v>
      </c>
      <c r="V282" s="19">
        <f t="shared" si="59"/>
        <v>157648.47400000002</v>
      </c>
      <c r="W282" s="6">
        <f t="shared" si="62"/>
        <v>3152969</v>
      </c>
      <c r="X282" s="6">
        <f t="shared" si="63"/>
        <v>5769254</v>
      </c>
      <c r="Y282" s="4">
        <v>0</v>
      </c>
      <c r="Z282" s="18">
        <v>0</v>
      </c>
      <c r="AA282" s="6">
        <f t="shared" si="64"/>
        <v>5769254</v>
      </c>
      <c r="AB282" s="4"/>
      <c r="AC282" s="23">
        <v>0</v>
      </c>
      <c r="AD282" s="23">
        <v>0</v>
      </c>
      <c r="AE282" s="1">
        <f t="shared" si="69"/>
        <v>5769254</v>
      </c>
      <c r="AF282" s="12" t="str">
        <f t="shared" si="65"/>
        <v xml:space="preserve"> </v>
      </c>
      <c r="AG282" s="12" t="str">
        <f t="shared" si="66"/>
        <v xml:space="preserve"> </v>
      </c>
    </row>
    <row r="283" spans="1:33" ht="14.1" customHeight="1">
      <c r="A283" s="25" t="s">
        <v>246</v>
      </c>
      <c r="B283" s="25" t="s">
        <v>616</v>
      </c>
      <c r="C283" s="25" t="s">
        <v>100</v>
      </c>
      <c r="D283" s="25" t="s">
        <v>618</v>
      </c>
      <c r="E283" s="7">
        <v>1740.71</v>
      </c>
      <c r="F283" s="5">
        <f t="shared" si="67"/>
        <v>2694619.08</v>
      </c>
      <c r="G283" s="26">
        <v>781710.46</v>
      </c>
      <c r="H283" s="27">
        <v>133465</v>
      </c>
      <c r="I283" s="5">
        <f t="shared" si="57"/>
        <v>100098.75</v>
      </c>
      <c r="J283" s="28">
        <v>103189</v>
      </c>
      <c r="K283" s="28">
        <v>123406</v>
      </c>
      <c r="L283" s="28">
        <v>309699</v>
      </c>
      <c r="M283" s="28">
        <v>116677</v>
      </c>
      <c r="N283" s="5">
        <f t="shared" si="60"/>
        <v>1534780.21</v>
      </c>
      <c r="O283" s="6">
        <f t="shared" si="61"/>
        <v>1159839</v>
      </c>
      <c r="P283" s="29">
        <v>57</v>
      </c>
      <c r="Q283" s="29">
        <v>967</v>
      </c>
      <c r="R283" s="6">
        <f t="shared" si="56"/>
        <v>76615</v>
      </c>
      <c r="S283" s="19">
        <f t="shared" si="68"/>
        <v>125644.44779999999</v>
      </c>
      <c r="T283" s="30">
        <v>48075674</v>
      </c>
      <c r="U283" s="19">
        <f t="shared" si="58"/>
        <v>48075.673999999999</v>
      </c>
      <c r="V283" s="19">
        <f t="shared" si="59"/>
        <v>77568.773799999995</v>
      </c>
      <c r="W283" s="6">
        <f t="shared" si="62"/>
        <v>1551375</v>
      </c>
      <c r="X283" s="6">
        <f t="shared" si="63"/>
        <v>2787829</v>
      </c>
      <c r="Y283" s="4">
        <v>0</v>
      </c>
      <c r="Z283" s="18">
        <v>0</v>
      </c>
      <c r="AA283" s="6">
        <f t="shared" si="64"/>
        <v>2787829</v>
      </c>
      <c r="AB283" s="4"/>
      <c r="AC283" s="23">
        <v>0</v>
      </c>
      <c r="AD283" s="23">
        <v>0</v>
      </c>
      <c r="AE283" s="1">
        <f t="shared" si="69"/>
        <v>2787829</v>
      </c>
      <c r="AF283" s="12" t="str">
        <f t="shared" si="65"/>
        <v xml:space="preserve"> </v>
      </c>
      <c r="AG283" s="12" t="str">
        <f t="shared" si="66"/>
        <v xml:space="preserve"> </v>
      </c>
    </row>
    <row r="284" spans="1:33" ht="14.1" customHeight="1">
      <c r="A284" s="25" t="s">
        <v>102</v>
      </c>
      <c r="B284" s="25" t="s">
        <v>619</v>
      </c>
      <c r="C284" s="25" t="s">
        <v>83</v>
      </c>
      <c r="D284" s="25" t="s">
        <v>620</v>
      </c>
      <c r="E284" s="7">
        <v>197.23</v>
      </c>
      <c r="F284" s="5">
        <f t="shared" si="67"/>
        <v>305312.03999999998</v>
      </c>
      <c r="G284" s="26">
        <v>66648.81</v>
      </c>
      <c r="H284" s="27">
        <v>11298</v>
      </c>
      <c r="I284" s="5">
        <f t="shared" si="57"/>
        <v>8473.5</v>
      </c>
      <c r="J284" s="28">
        <v>9720</v>
      </c>
      <c r="K284" s="28">
        <v>0</v>
      </c>
      <c r="L284" s="28">
        <v>0</v>
      </c>
      <c r="M284" s="28">
        <v>5850</v>
      </c>
      <c r="N284" s="5">
        <f t="shared" si="60"/>
        <v>90692.31</v>
      </c>
      <c r="O284" s="6">
        <f t="shared" si="61"/>
        <v>214620</v>
      </c>
      <c r="P284" s="29">
        <v>81</v>
      </c>
      <c r="Q284" s="29">
        <v>67</v>
      </c>
      <c r="R284" s="6">
        <f t="shared" si="56"/>
        <v>7544</v>
      </c>
      <c r="S284" s="19">
        <f t="shared" si="68"/>
        <v>14236.061400000001</v>
      </c>
      <c r="T284" s="30">
        <v>4145936</v>
      </c>
      <c r="U284" s="19">
        <f t="shared" si="58"/>
        <v>4145.9359999999997</v>
      </c>
      <c r="V284" s="19">
        <f t="shared" si="59"/>
        <v>10090.125400000001</v>
      </c>
      <c r="W284" s="6">
        <f t="shared" si="62"/>
        <v>201803</v>
      </c>
      <c r="X284" s="6">
        <f t="shared" si="63"/>
        <v>423967</v>
      </c>
      <c r="Y284" s="4">
        <v>0</v>
      </c>
      <c r="Z284" s="18">
        <v>0</v>
      </c>
      <c r="AA284" s="6">
        <f t="shared" si="64"/>
        <v>423967</v>
      </c>
      <c r="AB284" s="4"/>
      <c r="AC284" s="23">
        <v>0</v>
      </c>
      <c r="AD284" s="23">
        <v>0</v>
      </c>
      <c r="AE284" s="1">
        <f t="shared" si="69"/>
        <v>423967</v>
      </c>
      <c r="AF284" s="12" t="str">
        <f t="shared" si="65"/>
        <v xml:space="preserve"> </v>
      </c>
      <c r="AG284" s="12" t="str">
        <f t="shared" si="66"/>
        <v xml:space="preserve"> </v>
      </c>
    </row>
    <row r="285" spans="1:33" ht="14.1" customHeight="1">
      <c r="A285" s="25" t="s">
        <v>102</v>
      </c>
      <c r="B285" s="25" t="s">
        <v>619</v>
      </c>
      <c r="C285" s="25" t="s">
        <v>110</v>
      </c>
      <c r="D285" s="25" t="s">
        <v>621</v>
      </c>
      <c r="E285" s="7">
        <v>269.33</v>
      </c>
      <c r="F285" s="5">
        <f t="shared" si="67"/>
        <v>416922.83999999997</v>
      </c>
      <c r="G285" s="26">
        <v>24209.58</v>
      </c>
      <c r="H285" s="27">
        <v>14398</v>
      </c>
      <c r="I285" s="5">
        <f t="shared" si="57"/>
        <v>10798.5</v>
      </c>
      <c r="J285" s="28">
        <v>12371</v>
      </c>
      <c r="K285" s="28">
        <v>0</v>
      </c>
      <c r="L285" s="28">
        <v>0</v>
      </c>
      <c r="M285" s="28">
        <v>10260</v>
      </c>
      <c r="N285" s="5">
        <f t="shared" si="60"/>
        <v>57639.08</v>
      </c>
      <c r="O285" s="6">
        <f t="shared" si="61"/>
        <v>359284</v>
      </c>
      <c r="P285" s="29">
        <v>53</v>
      </c>
      <c r="Q285" s="29">
        <v>134</v>
      </c>
      <c r="R285" s="6">
        <f t="shared" si="56"/>
        <v>9872</v>
      </c>
      <c r="S285" s="19">
        <f t="shared" si="68"/>
        <v>19440.239399999999</v>
      </c>
      <c r="T285" s="30">
        <v>1470813</v>
      </c>
      <c r="U285" s="19">
        <f t="shared" si="58"/>
        <v>1470.8130000000001</v>
      </c>
      <c r="V285" s="19">
        <f t="shared" si="59"/>
        <v>17969.426399999997</v>
      </c>
      <c r="W285" s="6">
        <f t="shared" si="62"/>
        <v>359389</v>
      </c>
      <c r="X285" s="6">
        <f t="shared" si="63"/>
        <v>728545</v>
      </c>
      <c r="Y285" s="4">
        <v>0</v>
      </c>
      <c r="Z285" s="18">
        <v>0</v>
      </c>
      <c r="AA285" s="6">
        <f t="shared" si="64"/>
        <v>728545</v>
      </c>
      <c r="AB285" s="4"/>
      <c r="AC285" s="23">
        <v>0</v>
      </c>
      <c r="AD285" s="23">
        <v>0</v>
      </c>
      <c r="AE285" s="1">
        <f t="shared" si="69"/>
        <v>728545</v>
      </c>
      <c r="AF285" s="12" t="str">
        <f t="shared" si="65"/>
        <v xml:space="preserve"> </v>
      </c>
      <c r="AG285" s="12" t="str">
        <f t="shared" si="66"/>
        <v xml:space="preserve"> </v>
      </c>
    </row>
    <row r="286" spans="1:33" ht="14.1" customHeight="1">
      <c r="A286" s="25" t="s">
        <v>102</v>
      </c>
      <c r="B286" s="25" t="s">
        <v>619</v>
      </c>
      <c r="C286" s="25" t="s">
        <v>185</v>
      </c>
      <c r="D286" s="25" t="s">
        <v>622</v>
      </c>
      <c r="E286" s="7">
        <v>424.3</v>
      </c>
      <c r="F286" s="5">
        <f t="shared" si="67"/>
        <v>656816.4</v>
      </c>
      <c r="G286" s="26">
        <v>219746.27</v>
      </c>
      <c r="H286" s="27">
        <v>29439</v>
      </c>
      <c r="I286" s="5">
        <f t="shared" si="57"/>
        <v>22079.25</v>
      </c>
      <c r="J286" s="28">
        <v>25542</v>
      </c>
      <c r="K286" s="28">
        <v>0</v>
      </c>
      <c r="L286" s="28">
        <v>0</v>
      </c>
      <c r="M286" s="28">
        <v>8092</v>
      </c>
      <c r="N286" s="5">
        <f t="shared" si="60"/>
        <v>275459.52</v>
      </c>
      <c r="O286" s="6">
        <f t="shared" si="61"/>
        <v>381357</v>
      </c>
      <c r="P286" s="29">
        <v>70</v>
      </c>
      <c r="Q286" s="29">
        <v>120</v>
      </c>
      <c r="R286" s="6">
        <f t="shared" si="56"/>
        <v>11676</v>
      </c>
      <c r="S286" s="19">
        <f t="shared" si="68"/>
        <v>30625.973999999998</v>
      </c>
      <c r="T286" s="30">
        <v>13134864</v>
      </c>
      <c r="U286" s="19">
        <f t="shared" si="58"/>
        <v>13134.864</v>
      </c>
      <c r="V286" s="19">
        <f t="shared" si="59"/>
        <v>17491.11</v>
      </c>
      <c r="W286" s="6">
        <f t="shared" si="62"/>
        <v>349822</v>
      </c>
      <c r="X286" s="6">
        <f t="shared" si="63"/>
        <v>742855</v>
      </c>
      <c r="Y286" s="4">
        <v>0</v>
      </c>
      <c r="Z286" s="18">
        <v>0</v>
      </c>
      <c r="AA286" s="6">
        <f t="shared" si="64"/>
        <v>742855</v>
      </c>
      <c r="AB286" s="4"/>
      <c r="AC286" s="23">
        <v>0</v>
      </c>
      <c r="AD286" s="23">
        <v>0</v>
      </c>
      <c r="AE286" s="1">
        <f t="shared" si="69"/>
        <v>742855</v>
      </c>
      <c r="AF286" s="12" t="str">
        <f t="shared" si="65"/>
        <v xml:space="preserve"> </v>
      </c>
      <c r="AG286" s="12" t="str">
        <f t="shared" si="66"/>
        <v xml:space="preserve"> </v>
      </c>
    </row>
    <row r="287" spans="1:33" ht="14.1" customHeight="1">
      <c r="A287" s="25" t="s">
        <v>102</v>
      </c>
      <c r="B287" s="25" t="s">
        <v>619</v>
      </c>
      <c r="C287" s="25" t="s">
        <v>55</v>
      </c>
      <c r="D287" s="25" t="s">
        <v>623</v>
      </c>
      <c r="E287" s="7">
        <v>3798.23</v>
      </c>
      <c r="F287" s="5">
        <f t="shared" si="67"/>
        <v>5879660.04</v>
      </c>
      <c r="G287" s="26">
        <v>1753029.18</v>
      </c>
      <c r="H287" s="27">
        <v>274122</v>
      </c>
      <c r="I287" s="5">
        <f t="shared" si="57"/>
        <v>205591.5</v>
      </c>
      <c r="J287" s="28">
        <v>236345</v>
      </c>
      <c r="K287" s="28">
        <v>3413</v>
      </c>
      <c r="L287" s="28">
        <v>812903</v>
      </c>
      <c r="M287" s="28">
        <v>28247</v>
      </c>
      <c r="N287" s="5">
        <f t="shared" si="60"/>
        <v>3039528.6799999997</v>
      </c>
      <c r="O287" s="6">
        <f t="shared" si="61"/>
        <v>2840131</v>
      </c>
      <c r="P287" s="29">
        <v>44</v>
      </c>
      <c r="Q287" s="29">
        <v>1045</v>
      </c>
      <c r="R287" s="6">
        <f t="shared" si="56"/>
        <v>63912</v>
      </c>
      <c r="S287" s="19">
        <f t="shared" si="68"/>
        <v>274156.2414</v>
      </c>
      <c r="T287" s="30">
        <v>111021481</v>
      </c>
      <c r="U287" s="19">
        <f t="shared" si="58"/>
        <v>111021.481</v>
      </c>
      <c r="V287" s="19">
        <f t="shared" si="59"/>
        <v>163134.7604</v>
      </c>
      <c r="W287" s="6">
        <f t="shared" si="62"/>
        <v>3262695</v>
      </c>
      <c r="X287" s="6">
        <f t="shared" si="63"/>
        <v>6166738</v>
      </c>
      <c r="Y287" s="4">
        <v>0</v>
      </c>
      <c r="Z287" s="18">
        <v>0</v>
      </c>
      <c r="AA287" s="6">
        <f t="shared" si="64"/>
        <v>6166738</v>
      </c>
      <c r="AB287" s="4"/>
      <c r="AC287" s="23">
        <v>0</v>
      </c>
      <c r="AD287" s="23">
        <v>0</v>
      </c>
      <c r="AE287" s="1">
        <f t="shared" si="69"/>
        <v>6166738</v>
      </c>
      <c r="AF287" s="12" t="str">
        <f t="shared" si="65"/>
        <v xml:space="preserve"> </v>
      </c>
      <c r="AG287" s="12" t="str">
        <f t="shared" si="66"/>
        <v xml:space="preserve"> </v>
      </c>
    </row>
    <row r="288" spans="1:33" ht="14.1" customHeight="1">
      <c r="A288" s="25" t="s">
        <v>102</v>
      </c>
      <c r="B288" s="25" t="s">
        <v>619</v>
      </c>
      <c r="C288" s="25" t="s">
        <v>198</v>
      </c>
      <c r="D288" s="25" t="s">
        <v>624</v>
      </c>
      <c r="E288" s="7">
        <v>1469.32</v>
      </c>
      <c r="F288" s="5">
        <f t="shared" si="67"/>
        <v>2274507.36</v>
      </c>
      <c r="G288" s="26">
        <v>391386.3</v>
      </c>
      <c r="H288" s="27">
        <v>108264</v>
      </c>
      <c r="I288" s="5">
        <f t="shared" si="57"/>
        <v>81198</v>
      </c>
      <c r="J288" s="28">
        <v>93347</v>
      </c>
      <c r="K288" s="28">
        <v>1348</v>
      </c>
      <c r="L288" s="28">
        <v>293454</v>
      </c>
      <c r="M288" s="28">
        <v>48192</v>
      </c>
      <c r="N288" s="5">
        <f t="shared" si="60"/>
        <v>908925.3</v>
      </c>
      <c r="O288" s="6">
        <f t="shared" si="61"/>
        <v>1365582</v>
      </c>
      <c r="P288" s="29">
        <v>57</v>
      </c>
      <c r="Q288" s="29">
        <v>935</v>
      </c>
      <c r="R288" s="6">
        <f t="shared" si="56"/>
        <v>74080</v>
      </c>
      <c r="S288" s="19">
        <f t="shared" si="68"/>
        <v>106055.51760000001</v>
      </c>
      <c r="T288" s="30">
        <v>22662785</v>
      </c>
      <c r="U288" s="19">
        <f t="shared" si="58"/>
        <v>22662.785</v>
      </c>
      <c r="V288" s="19">
        <f t="shared" si="59"/>
        <v>83392.732600000003</v>
      </c>
      <c r="W288" s="6">
        <f t="shared" si="62"/>
        <v>1667855</v>
      </c>
      <c r="X288" s="6">
        <f t="shared" si="63"/>
        <v>3107517</v>
      </c>
      <c r="Y288" s="4">
        <v>0</v>
      </c>
      <c r="Z288" s="18">
        <v>0</v>
      </c>
      <c r="AA288" s="6">
        <f t="shared" si="64"/>
        <v>3107517</v>
      </c>
      <c r="AB288" s="4"/>
      <c r="AC288" s="23">
        <v>0</v>
      </c>
      <c r="AD288" s="23">
        <v>0</v>
      </c>
      <c r="AE288" s="1">
        <f t="shared" si="69"/>
        <v>3107517</v>
      </c>
      <c r="AF288" s="12" t="str">
        <f t="shared" si="65"/>
        <v xml:space="preserve"> </v>
      </c>
      <c r="AG288" s="12" t="str">
        <f t="shared" si="66"/>
        <v xml:space="preserve"> </v>
      </c>
    </row>
    <row r="289" spans="1:33" ht="14.1" customHeight="1">
      <c r="A289" s="25" t="s">
        <v>102</v>
      </c>
      <c r="B289" s="25" t="s">
        <v>619</v>
      </c>
      <c r="C289" s="25" t="s">
        <v>14</v>
      </c>
      <c r="D289" s="25" t="s">
        <v>625</v>
      </c>
      <c r="E289" s="7">
        <v>1385.93</v>
      </c>
      <c r="F289" s="5">
        <f t="shared" si="67"/>
        <v>2145419.64</v>
      </c>
      <c r="G289" s="26">
        <v>226001.58</v>
      </c>
      <c r="H289" s="27">
        <v>96262</v>
      </c>
      <c r="I289" s="5">
        <f t="shared" si="57"/>
        <v>72196.5</v>
      </c>
      <c r="J289" s="28">
        <v>83066</v>
      </c>
      <c r="K289" s="28">
        <v>1196</v>
      </c>
      <c r="L289" s="28">
        <v>278002</v>
      </c>
      <c r="M289" s="28">
        <v>26615</v>
      </c>
      <c r="N289" s="5">
        <f t="shared" si="60"/>
        <v>687077.08</v>
      </c>
      <c r="O289" s="6">
        <f t="shared" si="61"/>
        <v>1458343</v>
      </c>
      <c r="P289" s="29">
        <v>46</v>
      </c>
      <c r="Q289" s="29">
        <v>629</v>
      </c>
      <c r="R289" s="6">
        <f t="shared" si="56"/>
        <v>40218</v>
      </c>
      <c r="S289" s="19">
        <f t="shared" si="68"/>
        <v>100036.4274</v>
      </c>
      <c r="T289" s="30">
        <v>13967959</v>
      </c>
      <c r="U289" s="19">
        <f t="shared" si="58"/>
        <v>13967.959000000001</v>
      </c>
      <c r="V289" s="19">
        <f t="shared" si="59"/>
        <v>86068.468399999998</v>
      </c>
      <c r="W289" s="6">
        <f t="shared" si="62"/>
        <v>1721369</v>
      </c>
      <c r="X289" s="6">
        <f t="shared" si="63"/>
        <v>3219930</v>
      </c>
      <c r="Y289" s="4">
        <v>0</v>
      </c>
      <c r="Z289" s="18">
        <v>0</v>
      </c>
      <c r="AA289" s="6">
        <f t="shared" si="64"/>
        <v>3219930</v>
      </c>
      <c r="AB289" s="4"/>
      <c r="AC289" s="23">
        <v>0</v>
      </c>
      <c r="AD289" s="23">
        <v>0</v>
      </c>
      <c r="AE289" s="1">
        <f t="shared" si="69"/>
        <v>3219930</v>
      </c>
      <c r="AF289" s="12" t="str">
        <f t="shared" si="65"/>
        <v xml:space="preserve"> </v>
      </c>
      <c r="AG289" s="12" t="str">
        <f t="shared" si="66"/>
        <v xml:space="preserve"> </v>
      </c>
    </row>
    <row r="290" spans="1:33" ht="14.1" customHeight="1">
      <c r="A290" s="25" t="s">
        <v>102</v>
      </c>
      <c r="B290" s="25" t="s">
        <v>619</v>
      </c>
      <c r="C290" s="25" t="s">
        <v>251</v>
      </c>
      <c r="D290" s="25" t="s">
        <v>626</v>
      </c>
      <c r="E290" s="7">
        <v>2583.5500000000002</v>
      </c>
      <c r="F290" s="5">
        <f t="shared" si="67"/>
        <v>3999335.4000000004</v>
      </c>
      <c r="G290" s="26">
        <v>394483.57</v>
      </c>
      <c r="H290" s="27">
        <v>174767</v>
      </c>
      <c r="I290" s="5">
        <f t="shared" si="57"/>
        <v>131075.25</v>
      </c>
      <c r="J290" s="28">
        <v>150431</v>
      </c>
      <c r="K290" s="28">
        <v>2183</v>
      </c>
      <c r="L290" s="28">
        <v>467150</v>
      </c>
      <c r="M290" s="28">
        <v>52237</v>
      </c>
      <c r="N290" s="5">
        <f t="shared" si="60"/>
        <v>1197559.82</v>
      </c>
      <c r="O290" s="6">
        <f t="shared" si="61"/>
        <v>2801776</v>
      </c>
      <c r="P290" s="29">
        <v>46</v>
      </c>
      <c r="Q290" s="29">
        <v>1263</v>
      </c>
      <c r="R290" s="6">
        <f t="shared" si="56"/>
        <v>80756</v>
      </c>
      <c r="S290" s="19">
        <f t="shared" si="68"/>
        <v>186480.639</v>
      </c>
      <c r="T290" s="30">
        <v>23954653</v>
      </c>
      <c r="U290" s="19">
        <f t="shared" si="58"/>
        <v>23954.652999999998</v>
      </c>
      <c r="V290" s="19">
        <f t="shared" si="59"/>
        <v>162525.986</v>
      </c>
      <c r="W290" s="6">
        <f t="shared" si="62"/>
        <v>3250520</v>
      </c>
      <c r="X290" s="6">
        <f t="shared" si="63"/>
        <v>6133052</v>
      </c>
      <c r="Y290" s="4">
        <v>0</v>
      </c>
      <c r="Z290" s="18">
        <v>0</v>
      </c>
      <c r="AA290" s="6">
        <f t="shared" si="64"/>
        <v>6133052</v>
      </c>
      <c r="AB290" s="4"/>
      <c r="AC290" s="23">
        <v>0</v>
      </c>
      <c r="AD290" s="23">
        <v>0</v>
      </c>
      <c r="AE290" s="1">
        <f t="shared" si="69"/>
        <v>6133052</v>
      </c>
      <c r="AF290" s="12" t="str">
        <f t="shared" si="65"/>
        <v xml:space="preserve"> </v>
      </c>
      <c r="AG290" s="12" t="str">
        <f t="shared" si="66"/>
        <v xml:space="preserve"> </v>
      </c>
    </row>
    <row r="291" spans="1:33" ht="14.1" customHeight="1">
      <c r="A291" s="25" t="s">
        <v>102</v>
      </c>
      <c r="B291" s="25" t="s">
        <v>619</v>
      </c>
      <c r="C291" s="25" t="s">
        <v>2</v>
      </c>
      <c r="D291" s="25" t="s">
        <v>627</v>
      </c>
      <c r="E291" s="7">
        <v>1440.64</v>
      </c>
      <c r="F291" s="5">
        <f t="shared" si="67"/>
        <v>2230110.7200000002</v>
      </c>
      <c r="G291" s="26">
        <v>605607.43999999994</v>
      </c>
      <c r="H291" s="27">
        <v>103586</v>
      </c>
      <c r="I291" s="5">
        <f t="shared" si="57"/>
        <v>77689.5</v>
      </c>
      <c r="J291" s="28">
        <v>89092</v>
      </c>
      <c r="K291" s="28">
        <v>1296</v>
      </c>
      <c r="L291" s="28">
        <v>288957</v>
      </c>
      <c r="M291" s="28">
        <v>1586594</v>
      </c>
      <c r="N291" s="5">
        <f t="shared" si="60"/>
        <v>2649235.94</v>
      </c>
      <c r="O291" s="6">
        <f t="shared" si="61"/>
        <v>0</v>
      </c>
      <c r="P291" s="29">
        <v>59</v>
      </c>
      <c r="Q291" s="29">
        <v>727</v>
      </c>
      <c r="R291" s="6">
        <f t="shared" si="56"/>
        <v>59621</v>
      </c>
      <c r="S291" s="19">
        <f t="shared" si="68"/>
        <v>103985.3952</v>
      </c>
      <c r="T291" s="30">
        <v>37649574</v>
      </c>
      <c r="U291" s="19">
        <f t="shared" si="58"/>
        <v>37649.574000000001</v>
      </c>
      <c r="V291" s="19">
        <f t="shared" si="59"/>
        <v>66335.821200000006</v>
      </c>
      <c r="W291" s="6">
        <f t="shared" si="62"/>
        <v>1326716</v>
      </c>
      <c r="X291" s="6">
        <f t="shared" si="63"/>
        <v>1386337</v>
      </c>
      <c r="Y291" s="4">
        <v>0</v>
      </c>
      <c r="Z291" s="18">
        <v>0</v>
      </c>
      <c r="AA291" s="6">
        <f t="shared" si="64"/>
        <v>1386337</v>
      </c>
      <c r="AB291" s="4"/>
      <c r="AC291" s="23">
        <v>0</v>
      </c>
      <c r="AD291" s="23">
        <v>0</v>
      </c>
      <c r="AE291" s="1">
        <f t="shared" si="69"/>
        <v>1386337</v>
      </c>
      <c r="AF291" s="12">
        <f t="shared" si="65"/>
        <v>1</v>
      </c>
      <c r="AG291" s="12" t="str">
        <f t="shared" si="66"/>
        <v xml:space="preserve"> </v>
      </c>
    </row>
    <row r="292" spans="1:33" ht="14.1" customHeight="1">
      <c r="A292" s="25" t="s">
        <v>211</v>
      </c>
      <c r="B292" s="25" t="s">
        <v>628</v>
      </c>
      <c r="C292" s="25" t="s">
        <v>26</v>
      </c>
      <c r="D292" s="25" t="s">
        <v>629</v>
      </c>
      <c r="E292" s="7">
        <v>107.19</v>
      </c>
      <c r="F292" s="5">
        <f t="shared" si="67"/>
        <v>165930.12</v>
      </c>
      <c r="G292" s="26">
        <v>47141.46</v>
      </c>
      <c r="H292" s="27">
        <v>6851</v>
      </c>
      <c r="I292" s="5">
        <f t="shared" si="57"/>
        <v>5138.25</v>
      </c>
      <c r="J292" s="28">
        <v>5979</v>
      </c>
      <c r="K292" s="28">
        <v>0</v>
      </c>
      <c r="L292" s="28">
        <v>0</v>
      </c>
      <c r="M292" s="28">
        <v>14277</v>
      </c>
      <c r="N292" s="5">
        <f t="shared" si="60"/>
        <v>72535.709999999992</v>
      </c>
      <c r="O292" s="6">
        <f t="shared" si="61"/>
        <v>93394</v>
      </c>
      <c r="P292" s="29">
        <v>110</v>
      </c>
      <c r="Q292" s="29">
        <v>42</v>
      </c>
      <c r="R292" s="6">
        <f t="shared" si="56"/>
        <v>6422</v>
      </c>
      <c r="S292" s="19">
        <f t="shared" si="68"/>
        <v>7736.9741999999997</v>
      </c>
      <c r="T292" s="30">
        <v>2844558</v>
      </c>
      <c r="U292" s="19">
        <f t="shared" si="58"/>
        <v>2844.558</v>
      </c>
      <c r="V292" s="19">
        <f t="shared" si="59"/>
        <v>4892.4161999999997</v>
      </c>
      <c r="W292" s="6">
        <f t="shared" si="62"/>
        <v>97848</v>
      </c>
      <c r="X292" s="6">
        <f t="shared" si="63"/>
        <v>197664</v>
      </c>
      <c r="Y292" s="4">
        <v>0</v>
      </c>
      <c r="Z292" s="18">
        <v>0</v>
      </c>
      <c r="AA292" s="6">
        <f t="shared" si="64"/>
        <v>197664</v>
      </c>
      <c r="AB292" s="4"/>
      <c r="AC292" s="23">
        <v>0</v>
      </c>
      <c r="AD292" s="23">
        <v>0</v>
      </c>
      <c r="AE292" s="1">
        <f t="shared" si="69"/>
        <v>197664</v>
      </c>
      <c r="AF292" s="12" t="str">
        <f t="shared" si="65"/>
        <v xml:space="preserve"> </v>
      </c>
      <c r="AG292" s="12" t="str">
        <f t="shared" si="66"/>
        <v xml:space="preserve"> </v>
      </c>
    </row>
    <row r="293" spans="1:33" ht="14.1" customHeight="1">
      <c r="A293" s="25" t="s">
        <v>211</v>
      </c>
      <c r="B293" s="25" t="s">
        <v>628</v>
      </c>
      <c r="C293" s="25" t="s">
        <v>55</v>
      </c>
      <c r="D293" s="25" t="s">
        <v>630</v>
      </c>
      <c r="E293" s="7">
        <v>2257.4299999999998</v>
      </c>
      <c r="F293" s="5">
        <f t="shared" si="67"/>
        <v>3494501.6399999997</v>
      </c>
      <c r="G293" s="26">
        <v>1256269.76</v>
      </c>
      <c r="H293" s="27">
        <v>163601</v>
      </c>
      <c r="I293" s="5">
        <f t="shared" si="57"/>
        <v>122700.75</v>
      </c>
      <c r="J293" s="28">
        <v>142756</v>
      </c>
      <c r="K293" s="28">
        <v>246482</v>
      </c>
      <c r="L293" s="28">
        <v>398820</v>
      </c>
      <c r="M293" s="28">
        <v>145839</v>
      </c>
      <c r="N293" s="5">
        <f t="shared" si="60"/>
        <v>2312867.5099999998</v>
      </c>
      <c r="O293" s="6">
        <f t="shared" si="61"/>
        <v>1181634</v>
      </c>
      <c r="P293" s="29">
        <v>33</v>
      </c>
      <c r="Q293" s="29">
        <v>1388</v>
      </c>
      <c r="R293" s="6">
        <f t="shared" si="56"/>
        <v>63668</v>
      </c>
      <c r="S293" s="19">
        <f t="shared" si="68"/>
        <v>162941.29740000001</v>
      </c>
      <c r="T293" s="30">
        <v>78248691</v>
      </c>
      <c r="U293" s="19">
        <f t="shared" si="58"/>
        <v>78248.691000000006</v>
      </c>
      <c r="V293" s="19">
        <f t="shared" si="59"/>
        <v>84692.606400000004</v>
      </c>
      <c r="W293" s="6">
        <f t="shared" si="62"/>
        <v>1693852</v>
      </c>
      <c r="X293" s="6">
        <f t="shared" si="63"/>
        <v>2939154</v>
      </c>
      <c r="Y293" s="4">
        <v>0</v>
      </c>
      <c r="Z293" s="18">
        <v>0</v>
      </c>
      <c r="AA293" s="6">
        <f t="shared" si="64"/>
        <v>2939154</v>
      </c>
      <c r="AB293" s="4"/>
      <c r="AC293" s="23">
        <v>0</v>
      </c>
      <c r="AD293" s="23">
        <v>0</v>
      </c>
      <c r="AE293" s="1">
        <f t="shared" si="69"/>
        <v>2939154</v>
      </c>
      <c r="AF293" s="12" t="str">
        <f t="shared" si="65"/>
        <v xml:space="preserve"> </v>
      </c>
      <c r="AG293" s="12" t="str">
        <f t="shared" si="66"/>
        <v xml:space="preserve"> </v>
      </c>
    </row>
    <row r="294" spans="1:33" ht="14.1" customHeight="1">
      <c r="A294" s="25" t="s">
        <v>211</v>
      </c>
      <c r="B294" s="25" t="s">
        <v>628</v>
      </c>
      <c r="C294" s="25" t="s">
        <v>198</v>
      </c>
      <c r="D294" s="25" t="s">
        <v>631</v>
      </c>
      <c r="E294" s="7">
        <v>1022.44</v>
      </c>
      <c r="F294" s="5">
        <f t="shared" si="67"/>
        <v>1582737.12</v>
      </c>
      <c r="G294" s="26">
        <v>169256.41</v>
      </c>
      <c r="H294" s="27">
        <v>75764</v>
      </c>
      <c r="I294" s="5">
        <f t="shared" si="57"/>
        <v>56823</v>
      </c>
      <c r="J294" s="28">
        <v>66103</v>
      </c>
      <c r="K294" s="28">
        <v>114501</v>
      </c>
      <c r="L294" s="28">
        <v>198054</v>
      </c>
      <c r="M294" s="28">
        <v>75673</v>
      </c>
      <c r="N294" s="5">
        <f t="shared" si="60"/>
        <v>680410.41</v>
      </c>
      <c r="O294" s="6">
        <f t="shared" si="61"/>
        <v>902327</v>
      </c>
      <c r="P294" s="29">
        <v>51</v>
      </c>
      <c r="Q294" s="29">
        <v>611</v>
      </c>
      <c r="R294" s="6">
        <f t="shared" si="56"/>
        <v>43314</v>
      </c>
      <c r="S294" s="19">
        <f t="shared" si="68"/>
        <v>73799.719200000007</v>
      </c>
      <c r="T294" s="30">
        <v>10415606</v>
      </c>
      <c r="U294" s="19">
        <f t="shared" si="58"/>
        <v>10415.606</v>
      </c>
      <c r="V294" s="19">
        <f t="shared" si="59"/>
        <v>63384.113200000007</v>
      </c>
      <c r="W294" s="6">
        <f t="shared" si="62"/>
        <v>1267682</v>
      </c>
      <c r="X294" s="6">
        <f t="shared" si="63"/>
        <v>2213323</v>
      </c>
      <c r="Y294" s="4">
        <v>0</v>
      </c>
      <c r="Z294" s="18">
        <v>0</v>
      </c>
      <c r="AA294" s="6">
        <f t="shared" si="64"/>
        <v>2213323</v>
      </c>
      <c r="AB294" s="4"/>
      <c r="AC294" s="23">
        <v>0</v>
      </c>
      <c r="AD294" s="23">
        <v>0</v>
      </c>
      <c r="AE294" s="1">
        <f t="shared" si="69"/>
        <v>2213323</v>
      </c>
      <c r="AF294" s="12" t="str">
        <f t="shared" si="65"/>
        <v xml:space="preserve"> </v>
      </c>
      <c r="AG294" s="12" t="str">
        <f t="shared" si="66"/>
        <v xml:space="preserve"> </v>
      </c>
    </row>
    <row r="295" spans="1:33" ht="14.1" customHeight="1">
      <c r="A295" s="25" t="s">
        <v>211</v>
      </c>
      <c r="B295" s="25" t="s">
        <v>628</v>
      </c>
      <c r="C295" s="25" t="s">
        <v>236</v>
      </c>
      <c r="D295" s="25" t="s">
        <v>632</v>
      </c>
      <c r="E295" s="7">
        <v>1273.73</v>
      </c>
      <c r="F295" s="5">
        <f t="shared" si="67"/>
        <v>1971734.04</v>
      </c>
      <c r="G295" s="26">
        <v>303292.14</v>
      </c>
      <c r="H295" s="27">
        <v>96691</v>
      </c>
      <c r="I295" s="5">
        <f t="shared" si="57"/>
        <v>72518.25</v>
      </c>
      <c r="J295" s="28">
        <v>84346</v>
      </c>
      <c r="K295" s="28">
        <v>146821</v>
      </c>
      <c r="L295" s="28">
        <v>218889</v>
      </c>
      <c r="M295" s="28">
        <v>153045</v>
      </c>
      <c r="N295" s="5">
        <f t="shared" si="60"/>
        <v>978911.39</v>
      </c>
      <c r="O295" s="6">
        <f t="shared" si="61"/>
        <v>992823</v>
      </c>
      <c r="P295" s="29">
        <v>53</v>
      </c>
      <c r="Q295" s="29">
        <v>668</v>
      </c>
      <c r="R295" s="6">
        <f t="shared" si="56"/>
        <v>49212</v>
      </c>
      <c r="S295" s="19">
        <f t="shared" si="68"/>
        <v>91937.831399999995</v>
      </c>
      <c r="T295" s="30">
        <v>18814649</v>
      </c>
      <c r="U295" s="19">
        <f t="shared" si="58"/>
        <v>18814.649000000001</v>
      </c>
      <c r="V295" s="19">
        <f t="shared" si="59"/>
        <v>73123.182399999991</v>
      </c>
      <c r="W295" s="6">
        <f t="shared" si="62"/>
        <v>1462464</v>
      </c>
      <c r="X295" s="6">
        <f t="shared" si="63"/>
        <v>2504499</v>
      </c>
      <c r="Y295" s="4">
        <v>0</v>
      </c>
      <c r="Z295" s="18">
        <v>0</v>
      </c>
      <c r="AA295" s="6">
        <f t="shared" si="64"/>
        <v>2504499</v>
      </c>
      <c r="AB295" s="4"/>
      <c r="AC295" s="23">
        <v>0</v>
      </c>
      <c r="AD295" s="23">
        <v>0</v>
      </c>
      <c r="AE295" s="1">
        <f t="shared" si="69"/>
        <v>2504499</v>
      </c>
      <c r="AF295" s="12" t="str">
        <f t="shared" si="65"/>
        <v xml:space="preserve"> </v>
      </c>
      <c r="AG295" s="12" t="str">
        <f t="shared" si="66"/>
        <v xml:space="preserve"> </v>
      </c>
    </row>
    <row r="296" spans="1:33" ht="14.1" customHeight="1">
      <c r="A296" s="25" t="s">
        <v>211</v>
      </c>
      <c r="B296" s="25" t="s">
        <v>628</v>
      </c>
      <c r="C296" s="25" t="s">
        <v>118</v>
      </c>
      <c r="D296" s="25" t="s">
        <v>633</v>
      </c>
      <c r="E296" s="7">
        <v>825.34</v>
      </c>
      <c r="F296" s="5">
        <f t="shared" si="67"/>
        <v>1277626.32</v>
      </c>
      <c r="G296" s="26">
        <v>220992.11</v>
      </c>
      <c r="H296" s="27">
        <v>52804</v>
      </c>
      <c r="I296" s="5">
        <f t="shared" si="57"/>
        <v>39603</v>
      </c>
      <c r="J296" s="28">
        <v>46073</v>
      </c>
      <c r="K296" s="28">
        <v>79685</v>
      </c>
      <c r="L296" s="28">
        <v>177082</v>
      </c>
      <c r="M296" s="28">
        <v>43444</v>
      </c>
      <c r="N296" s="5">
        <f t="shared" si="60"/>
        <v>606879.11</v>
      </c>
      <c r="O296" s="6">
        <f t="shared" si="61"/>
        <v>670747</v>
      </c>
      <c r="P296" s="29">
        <v>81</v>
      </c>
      <c r="Q296" s="29">
        <v>392</v>
      </c>
      <c r="R296" s="6">
        <f t="shared" si="56"/>
        <v>44135</v>
      </c>
      <c r="S296" s="19">
        <f t="shared" si="68"/>
        <v>59573.0412</v>
      </c>
      <c r="T296" s="30">
        <v>13649914</v>
      </c>
      <c r="U296" s="19">
        <f t="shared" si="58"/>
        <v>13649.914000000001</v>
      </c>
      <c r="V296" s="19">
        <f t="shared" si="59"/>
        <v>45923.127200000003</v>
      </c>
      <c r="W296" s="6">
        <f t="shared" si="62"/>
        <v>918463</v>
      </c>
      <c r="X296" s="6">
        <f t="shared" si="63"/>
        <v>1633345</v>
      </c>
      <c r="Y296" s="4">
        <v>0</v>
      </c>
      <c r="Z296" s="18">
        <v>0</v>
      </c>
      <c r="AA296" s="6">
        <f t="shared" si="64"/>
        <v>1633345</v>
      </c>
      <c r="AB296" s="4"/>
      <c r="AC296" s="23">
        <v>0</v>
      </c>
      <c r="AD296" s="23">
        <v>0</v>
      </c>
      <c r="AE296" s="1">
        <f t="shared" si="69"/>
        <v>1633345</v>
      </c>
      <c r="AF296" s="12" t="str">
        <f t="shared" si="65"/>
        <v xml:space="preserve"> </v>
      </c>
      <c r="AG296" s="12" t="str">
        <f t="shared" si="66"/>
        <v xml:space="preserve"> </v>
      </c>
    </row>
    <row r="297" spans="1:33" ht="14.1" customHeight="1">
      <c r="A297" s="25" t="s">
        <v>211</v>
      </c>
      <c r="B297" s="25" t="s">
        <v>628</v>
      </c>
      <c r="C297" s="25" t="s">
        <v>90</v>
      </c>
      <c r="D297" s="25" t="s">
        <v>634</v>
      </c>
      <c r="E297" s="7">
        <v>2202.29</v>
      </c>
      <c r="F297" s="5">
        <f t="shared" si="67"/>
        <v>3409144.92</v>
      </c>
      <c r="G297" s="26">
        <v>533707.56000000006</v>
      </c>
      <c r="H297" s="27">
        <v>153503</v>
      </c>
      <c r="I297" s="5">
        <f t="shared" si="57"/>
        <v>115127.25</v>
      </c>
      <c r="J297" s="28">
        <v>133904</v>
      </c>
      <c r="K297" s="28">
        <v>233090</v>
      </c>
      <c r="L297" s="28">
        <v>417943</v>
      </c>
      <c r="M297" s="28">
        <v>29440</v>
      </c>
      <c r="N297" s="5">
        <f t="shared" si="60"/>
        <v>1463211.81</v>
      </c>
      <c r="O297" s="6">
        <f t="shared" si="61"/>
        <v>1945933</v>
      </c>
      <c r="P297" s="29">
        <v>33</v>
      </c>
      <c r="Q297" s="29">
        <v>643</v>
      </c>
      <c r="R297" s="6">
        <f t="shared" si="56"/>
        <v>29494</v>
      </c>
      <c r="S297" s="19">
        <f t="shared" si="68"/>
        <v>158961.2922</v>
      </c>
      <c r="T297" s="30">
        <v>33843219</v>
      </c>
      <c r="U297" s="19">
        <f t="shared" si="58"/>
        <v>33843.218999999997</v>
      </c>
      <c r="V297" s="19">
        <f t="shared" si="59"/>
        <v>125118.0732</v>
      </c>
      <c r="W297" s="6">
        <f t="shared" si="62"/>
        <v>2502361</v>
      </c>
      <c r="X297" s="6">
        <f t="shared" si="63"/>
        <v>4477788</v>
      </c>
      <c r="Y297" s="4">
        <v>0</v>
      </c>
      <c r="Z297" s="18">
        <v>0</v>
      </c>
      <c r="AA297" s="6">
        <f t="shared" si="64"/>
        <v>4477788</v>
      </c>
      <c r="AB297" s="4"/>
      <c r="AC297" s="23">
        <v>0</v>
      </c>
      <c r="AD297" s="23">
        <v>0</v>
      </c>
      <c r="AE297" s="1">
        <f t="shared" si="69"/>
        <v>4477788</v>
      </c>
      <c r="AF297" s="12" t="str">
        <f t="shared" si="65"/>
        <v xml:space="preserve"> </v>
      </c>
      <c r="AG297" s="12" t="str">
        <f t="shared" si="66"/>
        <v xml:space="preserve"> </v>
      </c>
    </row>
    <row r="298" spans="1:33" ht="14.1" customHeight="1">
      <c r="A298" s="25" t="s">
        <v>211</v>
      </c>
      <c r="B298" s="25" t="s">
        <v>628</v>
      </c>
      <c r="C298" s="25" t="s">
        <v>18</v>
      </c>
      <c r="D298" s="25" t="s">
        <v>635</v>
      </c>
      <c r="E298" s="7">
        <v>2412.69</v>
      </c>
      <c r="F298" s="5">
        <f t="shared" si="67"/>
        <v>3734844.12</v>
      </c>
      <c r="G298" s="26">
        <v>667976.56000000006</v>
      </c>
      <c r="H298" s="27">
        <v>167665</v>
      </c>
      <c r="I298" s="5">
        <f t="shared" si="57"/>
        <v>125748.75</v>
      </c>
      <c r="J298" s="28">
        <v>146266</v>
      </c>
      <c r="K298" s="28">
        <v>254262</v>
      </c>
      <c r="L298" s="28">
        <v>358588</v>
      </c>
      <c r="M298" s="28">
        <v>138186</v>
      </c>
      <c r="N298" s="5">
        <f t="shared" si="60"/>
        <v>1691027.31</v>
      </c>
      <c r="O298" s="6">
        <f t="shared" si="61"/>
        <v>2043817</v>
      </c>
      <c r="P298" s="29">
        <v>33</v>
      </c>
      <c r="Q298" s="29">
        <v>1153</v>
      </c>
      <c r="R298" s="6">
        <f t="shared" si="56"/>
        <v>52888</v>
      </c>
      <c r="S298" s="19">
        <f t="shared" si="68"/>
        <v>174147.96419999999</v>
      </c>
      <c r="T298" s="30">
        <v>41143046</v>
      </c>
      <c r="U298" s="19">
        <f t="shared" si="58"/>
        <v>41143.046000000002</v>
      </c>
      <c r="V298" s="19">
        <f t="shared" si="59"/>
        <v>133004.91819999999</v>
      </c>
      <c r="W298" s="6">
        <f t="shared" si="62"/>
        <v>2660098</v>
      </c>
      <c r="X298" s="6">
        <f t="shared" si="63"/>
        <v>4756803</v>
      </c>
      <c r="Y298" s="4">
        <v>0</v>
      </c>
      <c r="Z298" s="18">
        <v>0</v>
      </c>
      <c r="AA298" s="6">
        <f t="shared" si="64"/>
        <v>4756803</v>
      </c>
      <c r="AB298" s="4"/>
      <c r="AC298" s="23">
        <v>0</v>
      </c>
      <c r="AD298" s="23">
        <v>0</v>
      </c>
      <c r="AE298" s="1">
        <f t="shared" si="69"/>
        <v>4756803</v>
      </c>
      <c r="AF298" s="12" t="str">
        <f t="shared" si="65"/>
        <v xml:space="preserve"> </v>
      </c>
      <c r="AG298" s="12" t="str">
        <f t="shared" si="66"/>
        <v xml:space="preserve"> </v>
      </c>
    </row>
    <row r="299" spans="1:33" ht="14.1" customHeight="1">
      <c r="A299" s="25" t="s">
        <v>1</v>
      </c>
      <c r="B299" s="25" t="s">
        <v>636</v>
      </c>
      <c r="C299" s="25" t="s">
        <v>217</v>
      </c>
      <c r="D299" s="25" t="s">
        <v>637</v>
      </c>
      <c r="E299" s="7">
        <v>223.8</v>
      </c>
      <c r="F299" s="5">
        <f t="shared" si="67"/>
        <v>346442.4</v>
      </c>
      <c r="G299" s="26">
        <v>61594.41</v>
      </c>
      <c r="H299" s="27">
        <v>7003</v>
      </c>
      <c r="I299" s="5">
        <f t="shared" si="57"/>
        <v>5252.25</v>
      </c>
      <c r="J299" s="28">
        <v>6016</v>
      </c>
      <c r="K299" s="28">
        <v>0</v>
      </c>
      <c r="L299" s="28">
        <v>0</v>
      </c>
      <c r="M299" s="28">
        <v>35073</v>
      </c>
      <c r="N299" s="5">
        <f t="shared" si="60"/>
        <v>107935.66</v>
      </c>
      <c r="O299" s="6">
        <f t="shared" si="61"/>
        <v>238507</v>
      </c>
      <c r="P299" s="29">
        <v>79</v>
      </c>
      <c r="Q299" s="29">
        <v>114</v>
      </c>
      <c r="R299" s="6">
        <f t="shared" si="56"/>
        <v>12518</v>
      </c>
      <c r="S299" s="19">
        <f t="shared" si="68"/>
        <v>16153.884</v>
      </c>
      <c r="T299" s="30">
        <v>3878741</v>
      </c>
      <c r="U299" s="19">
        <f t="shared" si="58"/>
        <v>3878.741</v>
      </c>
      <c r="V299" s="19">
        <f t="shared" si="59"/>
        <v>12275.143</v>
      </c>
      <c r="W299" s="6">
        <f t="shared" si="62"/>
        <v>245503</v>
      </c>
      <c r="X299" s="6">
        <f t="shared" si="63"/>
        <v>496528</v>
      </c>
      <c r="Y299" s="4">
        <v>0</v>
      </c>
      <c r="Z299" s="18">
        <v>0</v>
      </c>
      <c r="AA299" s="6">
        <f t="shared" si="64"/>
        <v>496528</v>
      </c>
      <c r="AB299" s="4"/>
      <c r="AC299" s="23">
        <v>0</v>
      </c>
      <c r="AD299" s="23">
        <v>0</v>
      </c>
      <c r="AE299" s="1">
        <f t="shared" si="69"/>
        <v>496528</v>
      </c>
      <c r="AF299" s="12" t="str">
        <f t="shared" si="65"/>
        <v xml:space="preserve"> </v>
      </c>
      <c r="AG299" s="12" t="str">
        <f t="shared" si="66"/>
        <v xml:space="preserve"> </v>
      </c>
    </row>
    <row r="300" spans="1:33" ht="14.1" customHeight="1">
      <c r="A300" s="25" t="s">
        <v>1</v>
      </c>
      <c r="B300" s="25" t="s">
        <v>636</v>
      </c>
      <c r="C300" s="25" t="s">
        <v>215</v>
      </c>
      <c r="D300" s="25" t="s">
        <v>638</v>
      </c>
      <c r="E300" s="7">
        <v>487.67</v>
      </c>
      <c r="F300" s="5">
        <f t="shared" si="67"/>
        <v>754913.16</v>
      </c>
      <c r="G300" s="26">
        <v>82360.44</v>
      </c>
      <c r="H300" s="27">
        <v>30592</v>
      </c>
      <c r="I300" s="5">
        <f t="shared" si="57"/>
        <v>22944</v>
      </c>
      <c r="J300" s="28">
        <v>30951</v>
      </c>
      <c r="K300" s="28">
        <v>0</v>
      </c>
      <c r="L300" s="28">
        <v>0</v>
      </c>
      <c r="M300" s="28">
        <v>17759</v>
      </c>
      <c r="N300" s="5">
        <f t="shared" si="60"/>
        <v>154014.44</v>
      </c>
      <c r="O300" s="6">
        <f t="shared" si="61"/>
        <v>600899</v>
      </c>
      <c r="P300" s="29">
        <v>55</v>
      </c>
      <c r="Q300" s="29">
        <v>144</v>
      </c>
      <c r="R300" s="6">
        <f t="shared" si="56"/>
        <v>11009</v>
      </c>
      <c r="S300" s="19">
        <f t="shared" si="68"/>
        <v>35200.020600000003</v>
      </c>
      <c r="T300" s="30">
        <v>5245888</v>
      </c>
      <c r="U300" s="19">
        <f t="shared" si="58"/>
        <v>5245.8879999999999</v>
      </c>
      <c r="V300" s="19">
        <f t="shared" si="59"/>
        <v>29954.132600000004</v>
      </c>
      <c r="W300" s="6">
        <f t="shared" si="62"/>
        <v>599083</v>
      </c>
      <c r="X300" s="6">
        <f t="shared" si="63"/>
        <v>1210991</v>
      </c>
      <c r="Y300" s="4">
        <v>0</v>
      </c>
      <c r="Z300" s="18">
        <v>0</v>
      </c>
      <c r="AA300" s="6">
        <f t="shared" si="64"/>
        <v>1210991</v>
      </c>
      <c r="AB300" s="4"/>
      <c r="AC300" s="23">
        <v>0</v>
      </c>
      <c r="AD300" s="23">
        <v>0</v>
      </c>
      <c r="AE300" s="1">
        <f t="shared" si="69"/>
        <v>1210991</v>
      </c>
      <c r="AF300" s="12" t="str">
        <f t="shared" si="65"/>
        <v xml:space="preserve"> </v>
      </c>
      <c r="AG300" s="12" t="str">
        <f t="shared" si="66"/>
        <v xml:space="preserve"> </v>
      </c>
    </row>
    <row r="301" spans="1:33" ht="14.1" customHeight="1">
      <c r="A301" s="25" t="s">
        <v>1</v>
      </c>
      <c r="B301" s="25" t="s">
        <v>636</v>
      </c>
      <c r="C301" s="25" t="s">
        <v>59</v>
      </c>
      <c r="D301" s="25" t="s">
        <v>639</v>
      </c>
      <c r="E301" s="7">
        <v>180.92</v>
      </c>
      <c r="F301" s="5">
        <f t="shared" si="67"/>
        <v>280064.15999999997</v>
      </c>
      <c r="G301" s="26">
        <v>29636.78</v>
      </c>
      <c r="H301" s="27">
        <v>9438</v>
      </c>
      <c r="I301" s="5">
        <f t="shared" si="57"/>
        <v>7078.5</v>
      </c>
      <c r="J301" s="28">
        <v>9445</v>
      </c>
      <c r="K301" s="28">
        <v>0</v>
      </c>
      <c r="L301" s="28">
        <v>0</v>
      </c>
      <c r="M301" s="28">
        <v>4523</v>
      </c>
      <c r="N301" s="5">
        <f t="shared" si="60"/>
        <v>50683.28</v>
      </c>
      <c r="O301" s="6">
        <f t="shared" si="61"/>
        <v>229381</v>
      </c>
      <c r="P301" s="29">
        <v>73</v>
      </c>
      <c r="Q301" s="29">
        <v>88</v>
      </c>
      <c r="R301" s="6">
        <f t="shared" si="56"/>
        <v>8929</v>
      </c>
      <c r="S301" s="19">
        <f t="shared" si="68"/>
        <v>13058.8056</v>
      </c>
      <c r="T301" s="30">
        <v>1866296</v>
      </c>
      <c r="U301" s="19">
        <f t="shared" si="58"/>
        <v>1866.296</v>
      </c>
      <c r="V301" s="19">
        <f t="shared" si="59"/>
        <v>11192.509599999999</v>
      </c>
      <c r="W301" s="6">
        <f t="shared" si="62"/>
        <v>223850</v>
      </c>
      <c r="X301" s="6">
        <f t="shared" si="63"/>
        <v>462160</v>
      </c>
      <c r="Y301" s="4">
        <v>0</v>
      </c>
      <c r="Z301" s="18">
        <v>0</v>
      </c>
      <c r="AA301" s="6">
        <f t="shared" si="64"/>
        <v>462160</v>
      </c>
      <c r="AB301" s="4"/>
      <c r="AC301" s="23">
        <v>0</v>
      </c>
      <c r="AD301" s="23">
        <v>0</v>
      </c>
      <c r="AE301" s="1">
        <f t="shared" si="69"/>
        <v>462160</v>
      </c>
      <c r="AF301" s="12" t="str">
        <f t="shared" si="65"/>
        <v xml:space="preserve"> </v>
      </c>
      <c r="AG301" s="12" t="str">
        <f t="shared" si="66"/>
        <v xml:space="preserve"> </v>
      </c>
    </row>
    <row r="302" spans="1:33" ht="14.1" customHeight="1">
      <c r="A302" s="25" t="s">
        <v>1</v>
      </c>
      <c r="B302" s="25" t="s">
        <v>636</v>
      </c>
      <c r="C302" s="25" t="s">
        <v>203</v>
      </c>
      <c r="D302" s="25" t="s">
        <v>640</v>
      </c>
      <c r="E302" s="7">
        <v>458.16</v>
      </c>
      <c r="F302" s="5">
        <f t="shared" si="67"/>
        <v>709231.68</v>
      </c>
      <c r="G302" s="26">
        <v>89524.73</v>
      </c>
      <c r="H302" s="27">
        <v>27115</v>
      </c>
      <c r="I302" s="5">
        <f t="shared" si="57"/>
        <v>20336.25</v>
      </c>
      <c r="J302" s="28">
        <v>27384</v>
      </c>
      <c r="K302" s="28">
        <v>0</v>
      </c>
      <c r="L302" s="28">
        <v>0</v>
      </c>
      <c r="M302" s="28">
        <v>22836</v>
      </c>
      <c r="N302" s="5">
        <f t="shared" si="60"/>
        <v>160080.97999999998</v>
      </c>
      <c r="O302" s="6">
        <f t="shared" si="61"/>
        <v>549151</v>
      </c>
      <c r="P302" s="29">
        <v>62</v>
      </c>
      <c r="Q302" s="29">
        <v>135</v>
      </c>
      <c r="R302" s="6">
        <f t="shared" si="56"/>
        <v>11634</v>
      </c>
      <c r="S302" s="19">
        <f t="shared" si="68"/>
        <v>33069.988799999999</v>
      </c>
      <c r="T302" s="30">
        <v>5651814</v>
      </c>
      <c r="U302" s="19">
        <f t="shared" si="58"/>
        <v>5651.8140000000003</v>
      </c>
      <c r="V302" s="19">
        <f t="shared" si="59"/>
        <v>27418.174800000001</v>
      </c>
      <c r="W302" s="6">
        <f t="shared" si="62"/>
        <v>548363</v>
      </c>
      <c r="X302" s="6">
        <f t="shared" si="63"/>
        <v>1109148</v>
      </c>
      <c r="Y302" s="4">
        <v>0</v>
      </c>
      <c r="Z302" s="18">
        <v>0</v>
      </c>
      <c r="AA302" s="6">
        <f t="shared" si="64"/>
        <v>1109148</v>
      </c>
      <c r="AB302" s="4"/>
      <c r="AC302" s="23">
        <v>0</v>
      </c>
      <c r="AD302" s="23">
        <v>0</v>
      </c>
      <c r="AE302" s="1">
        <f t="shared" si="69"/>
        <v>1109148</v>
      </c>
      <c r="AF302" s="12" t="str">
        <f t="shared" si="65"/>
        <v xml:space="preserve"> </v>
      </c>
      <c r="AG302" s="12" t="str">
        <f t="shared" si="66"/>
        <v xml:space="preserve"> </v>
      </c>
    </row>
    <row r="303" spans="1:33" ht="14.1" customHeight="1">
      <c r="A303" s="25" t="s">
        <v>1</v>
      </c>
      <c r="B303" s="25" t="s">
        <v>636</v>
      </c>
      <c r="C303" s="25" t="s">
        <v>79</v>
      </c>
      <c r="D303" s="25" t="s">
        <v>641</v>
      </c>
      <c r="E303" s="7">
        <v>339.12</v>
      </c>
      <c r="F303" s="5">
        <f t="shared" si="67"/>
        <v>524957.76</v>
      </c>
      <c r="G303" s="26">
        <v>34285.57</v>
      </c>
      <c r="H303" s="27">
        <v>19842</v>
      </c>
      <c r="I303" s="5">
        <f t="shared" si="57"/>
        <v>14881.5</v>
      </c>
      <c r="J303" s="28">
        <v>19810</v>
      </c>
      <c r="K303" s="28">
        <v>0</v>
      </c>
      <c r="L303" s="28">
        <v>0</v>
      </c>
      <c r="M303" s="28">
        <v>18388</v>
      </c>
      <c r="N303" s="5">
        <f t="shared" si="60"/>
        <v>87365.07</v>
      </c>
      <c r="O303" s="6">
        <f t="shared" si="61"/>
        <v>437593</v>
      </c>
      <c r="P303" s="29">
        <v>59</v>
      </c>
      <c r="Q303" s="29">
        <v>180</v>
      </c>
      <c r="R303" s="6">
        <f t="shared" si="56"/>
        <v>14762</v>
      </c>
      <c r="S303" s="19">
        <f t="shared" si="68"/>
        <v>24477.6816</v>
      </c>
      <c r="T303" s="30">
        <v>2076655</v>
      </c>
      <c r="U303" s="19">
        <f t="shared" si="58"/>
        <v>2076.6550000000002</v>
      </c>
      <c r="V303" s="19">
        <f t="shared" si="59"/>
        <v>22401.026600000001</v>
      </c>
      <c r="W303" s="6">
        <f t="shared" si="62"/>
        <v>448021</v>
      </c>
      <c r="X303" s="6">
        <f t="shared" si="63"/>
        <v>900376</v>
      </c>
      <c r="Y303" s="4">
        <v>0</v>
      </c>
      <c r="Z303" s="18">
        <v>0</v>
      </c>
      <c r="AA303" s="6">
        <f t="shared" si="64"/>
        <v>900376</v>
      </c>
      <c r="AB303" s="4"/>
      <c r="AC303" s="23">
        <v>0</v>
      </c>
      <c r="AD303" s="23">
        <v>0</v>
      </c>
      <c r="AE303" s="1">
        <f t="shared" si="69"/>
        <v>900376</v>
      </c>
      <c r="AF303" s="12" t="str">
        <f t="shared" si="65"/>
        <v xml:space="preserve"> </v>
      </c>
      <c r="AG303" s="12" t="str">
        <f t="shared" si="66"/>
        <v xml:space="preserve"> </v>
      </c>
    </row>
    <row r="304" spans="1:33" ht="14.1" customHeight="1">
      <c r="A304" s="25" t="s">
        <v>1</v>
      </c>
      <c r="B304" s="25" t="s">
        <v>636</v>
      </c>
      <c r="C304" s="25" t="s">
        <v>236</v>
      </c>
      <c r="D304" s="25" t="s">
        <v>642</v>
      </c>
      <c r="E304" s="7">
        <v>2310.9899999999998</v>
      </c>
      <c r="F304" s="5">
        <f t="shared" si="67"/>
        <v>3577412.5199999996</v>
      </c>
      <c r="G304" s="26">
        <v>329951.74</v>
      </c>
      <c r="H304" s="27">
        <v>135075</v>
      </c>
      <c r="I304" s="5">
        <f t="shared" si="57"/>
        <v>101306.25</v>
      </c>
      <c r="J304" s="28">
        <v>135800</v>
      </c>
      <c r="K304" s="28">
        <v>17</v>
      </c>
      <c r="L304" s="28">
        <v>590492</v>
      </c>
      <c r="M304" s="28">
        <v>51537</v>
      </c>
      <c r="N304" s="5">
        <f t="shared" si="60"/>
        <v>1209103.99</v>
      </c>
      <c r="O304" s="6">
        <f t="shared" si="61"/>
        <v>2368309</v>
      </c>
      <c r="P304" s="29">
        <v>64</v>
      </c>
      <c r="Q304" s="29">
        <v>910</v>
      </c>
      <c r="R304" s="6">
        <f t="shared" si="56"/>
        <v>80954</v>
      </c>
      <c r="S304" s="19">
        <f t="shared" si="68"/>
        <v>166807.25820000001</v>
      </c>
      <c r="T304" s="30">
        <v>21110156</v>
      </c>
      <c r="U304" s="19">
        <f t="shared" si="58"/>
        <v>21110.155999999999</v>
      </c>
      <c r="V304" s="19">
        <f t="shared" si="59"/>
        <v>145697.10220000002</v>
      </c>
      <c r="W304" s="6">
        <f t="shared" si="62"/>
        <v>2913942</v>
      </c>
      <c r="X304" s="6">
        <f t="shared" si="63"/>
        <v>5363205</v>
      </c>
      <c r="Y304" s="4">
        <v>0</v>
      </c>
      <c r="Z304" s="18">
        <v>0</v>
      </c>
      <c r="AA304" s="6">
        <f t="shared" si="64"/>
        <v>5363205</v>
      </c>
      <c r="AB304" s="4"/>
      <c r="AC304" s="23">
        <v>0</v>
      </c>
      <c r="AD304" s="23">
        <v>0</v>
      </c>
      <c r="AE304" s="1">
        <f t="shared" si="69"/>
        <v>5363205</v>
      </c>
      <c r="AF304" s="12" t="str">
        <f t="shared" si="65"/>
        <v xml:space="preserve"> </v>
      </c>
      <c r="AG304" s="12" t="str">
        <f t="shared" si="66"/>
        <v xml:space="preserve"> </v>
      </c>
    </row>
    <row r="305" spans="1:33" ht="14.1" customHeight="1">
      <c r="A305" s="25" t="s">
        <v>1</v>
      </c>
      <c r="B305" s="25" t="s">
        <v>636</v>
      </c>
      <c r="C305" s="25" t="s">
        <v>199</v>
      </c>
      <c r="D305" s="25" t="s">
        <v>643</v>
      </c>
      <c r="E305" s="7">
        <v>1125.01</v>
      </c>
      <c r="F305" s="5">
        <f t="shared" si="67"/>
        <v>1741515.48</v>
      </c>
      <c r="G305" s="26">
        <v>90763.86</v>
      </c>
      <c r="H305" s="27">
        <v>55919</v>
      </c>
      <c r="I305" s="5">
        <f t="shared" si="57"/>
        <v>41939.25</v>
      </c>
      <c r="J305" s="28">
        <v>56245</v>
      </c>
      <c r="K305" s="28">
        <v>7</v>
      </c>
      <c r="L305" s="28">
        <v>213894</v>
      </c>
      <c r="M305" s="28">
        <v>67249</v>
      </c>
      <c r="N305" s="5">
        <f t="shared" si="60"/>
        <v>470098.11</v>
      </c>
      <c r="O305" s="6">
        <f t="shared" si="61"/>
        <v>1271417</v>
      </c>
      <c r="P305" s="29">
        <v>90</v>
      </c>
      <c r="Q305" s="29">
        <v>489</v>
      </c>
      <c r="R305" s="6">
        <f t="shared" si="56"/>
        <v>61174</v>
      </c>
      <c r="S305" s="19">
        <f t="shared" si="68"/>
        <v>81203.221799999999</v>
      </c>
      <c r="T305" s="30">
        <v>6050924</v>
      </c>
      <c r="U305" s="19">
        <f t="shared" si="58"/>
        <v>6050.924</v>
      </c>
      <c r="V305" s="19">
        <f t="shared" si="59"/>
        <v>75152.2978</v>
      </c>
      <c r="W305" s="6">
        <f t="shared" si="62"/>
        <v>1503046</v>
      </c>
      <c r="X305" s="6">
        <f t="shared" si="63"/>
        <v>2835637</v>
      </c>
      <c r="Y305" s="4">
        <v>0</v>
      </c>
      <c r="Z305" s="18">
        <v>0</v>
      </c>
      <c r="AA305" s="6">
        <f t="shared" si="64"/>
        <v>2835637</v>
      </c>
      <c r="AB305" s="4"/>
      <c r="AC305" s="23">
        <v>0</v>
      </c>
      <c r="AD305" s="23">
        <v>0</v>
      </c>
      <c r="AE305" s="1">
        <f t="shared" si="69"/>
        <v>2835637</v>
      </c>
      <c r="AF305" s="12" t="str">
        <f t="shared" si="65"/>
        <v xml:space="preserve"> </v>
      </c>
      <c r="AG305" s="12" t="str">
        <f t="shared" si="66"/>
        <v xml:space="preserve"> </v>
      </c>
    </row>
    <row r="306" spans="1:33" ht="14.1" customHeight="1">
      <c r="A306" s="25" t="s">
        <v>1</v>
      </c>
      <c r="B306" s="25" t="s">
        <v>636</v>
      </c>
      <c r="C306" s="25" t="s">
        <v>221</v>
      </c>
      <c r="D306" s="25" t="s">
        <v>644</v>
      </c>
      <c r="E306" s="7">
        <v>1597.63</v>
      </c>
      <c r="F306" s="5">
        <f t="shared" si="67"/>
        <v>2473131.2400000002</v>
      </c>
      <c r="G306" s="26">
        <v>1030747.81</v>
      </c>
      <c r="H306" s="27">
        <v>97816</v>
      </c>
      <c r="I306" s="5">
        <f t="shared" si="57"/>
        <v>73362</v>
      </c>
      <c r="J306" s="28">
        <v>98650</v>
      </c>
      <c r="K306" s="28">
        <v>13</v>
      </c>
      <c r="L306" s="28">
        <v>320954</v>
      </c>
      <c r="M306" s="28">
        <v>85194</v>
      </c>
      <c r="N306" s="5">
        <f t="shared" si="60"/>
        <v>1608920.81</v>
      </c>
      <c r="O306" s="6">
        <f t="shared" si="61"/>
        <v>864210</v>
      </c>
      <c r="P306" s="29">
        <v>62</v>
      </c>
      <c r="Q306" s="29">
        <v>727</v>
      </c>
      <c r="R306" s="6">
        <f t="shared" si="56"/>
        <v>62653</v>
      </c>
      <c r="S306" s="19">
        <f t="shared" si="68"/>
        <v>115316.93339999999</v>
      </c>
      <c r="T306" s="30">
        <v>68716520</v>
      </c>
      <c r="U306" s="19">
        <f t="shared" si="58"/>
        <v>68716.52</v>
      </c>
      <c r="V306" s="19">
        <f t="shared" si="59"/>
        <v>46600.41339999999</v>
      </c>
      <c r="W306" s="6">
        <f t="shared" si="62"/>
        <v>932008</v>
      </c>
      <c r="X306" s="6">
        <f t="shared" si="63"/>
        <v>1858871</v>
      </c>
      <c r="Y306" s="4">
        <v>0</v>
      </c>
      <c r="Z306" s="18">
        <v>0</v>
      </c>
      <c r="AA306" s="6">
        <f t="shared" si="64"/>
        <v>1858871</v>
      </c>
      <c r="AB306" s="4"/>
      <c r="AC306" s="23">
        <v>0</v>
      </c>
      <c r="AD306" s="23">
        <v>0</v>
      </c>
      <c r="AE306" s="1">
        <f t="shared" si="69"/>
        <v>1858871</v>
      </c>
      <c r="AF306" s="12" t="str">
        <f t="shared" si="65"/>
        <v xml:space="preserve"> </v>
      </c>
      <c r="AG306" s="12" t="str">
        <f t="shared" si="66"/>
        <v xml:space="preserve"> </v>
      </c>
    </row>
    <row r="307" spans="1:33" ht="14.1" customHeight="1">
      <c r="A307" s="25" t="s">
        <v>1</v>
      </c>
      <c r="B307" s="25" t="s">
        <v>636</v>
      </c>
      <c r="C307" s="25" t="s">
        <v>205</v>
      </c>
      <c r="D307" s="25" t="s">
        <v>645</v>
      </c>
      <c r="E307" s="7">
        <v>525.74</v>
      </c>
      <c r="F307" s="5">
        <f t="shared" si="67"/>
        <v>813845.52</v>
      </c>
      <c r="G307" s="26">
        <v>69463.34</v>
      </c>
      <c r="H307" s="27">
        <v>22095</v>
      </c>
      <c r="I307" s="5">
        <f t="shared" si="57"/>
        <v>16571.25</v>
      </c>
      <c r="J307" s="28">
        <v>22248</v>
      </c>
      <c r="K307" s="28">
        <v>3</v>
      </c>
      <c r="L307" s="28">
        <v>88667</v>
      </c>
      <c r="M307" s="28">
        <v>21102</v>
      </c>
      <c r="N307" s="5">
        <f t="shared" si="60"/>
        <v>218054.59</v>
      </c>
      <c r="O307" s="6">
        <f t="shared" si="61"/>
        <v>595791</v>
      </c>
      <c r="P307" s="29">
        <v>117</v>
      </c>
      <c r="Q307" s="29">
        <v>217</v>
      </c>
      <c r="R307" s="6">
        <f t="shared" si="56"/>
        <v>35291</v>
      </c>
      <c r="S307" s="19">
        <f t="shared" si="68"/>
        <v>37947.913200000003</v>
      </c>
      <c r="T307" s="30">
        <v>4630889</v>
      </c>
      <c r="U307" s="19">
        <f t="shared" si="58"/>
        <v>4630.8890000000001</v>
      </c>
      <c r="V307" s="19">
        <f t="shared" si="59"/>
        <v>33317.0242</v>
      </c>
      <c r="W307" s="6">
        <f t="shared" si="62"/>
        <v>666340</v>
      </c>
      <c r="X307" s="6">
        <f t="shared" si="63"/>
        <v>1297422</v>
      </c>
      <c r="Y307" s="4">
        <v>0</v>
      </c>
      <c r="Z307" s="18">
        <v>0</v>
      </c>
      <c r="AA307" s="6">
        <f t="shared" si="64"/>
        <v>1297422</v>
      </c>
      <c r="AB307" s="4"/>
      <c r="AC307" s="23">
        <v>0</v>
      </c>
      <c r="AD307" s="23">
        <v>0</v>
      </c>
      <c r="AE307" s="1">
        <f t="shared" si="69"/>
        <v>1297422</v>
      </c>
      <c r="AF307" s="12" t="str">
        <f t="shared" si="65"/>
        <v xml:space="preserve"> </v>
      </c>
      <c r="AG307" s="12" t="str">
        <f t="shared" si="66"/>
        <v xml:space="preserve"> </v>
      </c>
    </row>
    <row r="308" spans="1:33" ht="14.1" customHeight="1">
      <c r="A308" s="25" t="s">
        <v>1</v>
      </c>
      <c r="B308" s="25" t="s">
        <v>636</v>
      </c>
      <c r="C308" s="25" t="s">
        <v>42</v>
      </c>
      <c r="D308" s="25" t="s">
        <v>646</v>
      </c>
      <c r="E308" s="7">
        <v>716.44</v>
      </c>
      <c r="F308" s="5">
        <f t="shared" si="67"/>
        <v>1109049.1200000001</v>
      </c>
      <c r="G308" s="26">
        <v>170180.51</v>
      </c>
      <c r="H308" s="27">
        <v>32807</v>
      </c>
      <c r="I308" s="5">
        <f t="shared" si="57"/>
        <v>24605.25</v>
      </c>
      <c r="J308" s="28">
        <v>32833</v>
      </c>
      <c r="K308" s="28">
        <v>4</v>
      </c>
      <c r="L308" s="28">
        <v>113337</v>
      </c>
      <c r="M308" s="28">
        <v>45596</v>
      </c>
      <c r="N308" s="5">
        <f t="shared" si="60"/>
        <v>386555.76</v>
      </c>
      <c r="O308" s="6">
        <f t="shared" si="61"/>
        <v>722493</v>
      </c>
      <c r="P308" s="29">
        <v>108</v>
      </c>
      <c r="Q308" s="29">
        <v>318</v>
      </c>
      <c r="R308" s="6">
        <f t="shared" si="56"/>
        <v>47738</v>
      </c>
      <c r="S308" s="19">
        <f t="shared" si="68"/>
        <v>51712.639199999998</v>
      </c>
      <c r="T308" s="30">
        <v>10921465</v>
      </c>
      <c r="U308" s="19">
        <f t="shared" si="58"/>
        <v>10921.465</v>
      </c>
      <c r="V308" s="19">
        <f t="shared" si="59"/>
        <v>40791.174199999994</v>
      </c>
      <c r="W308" s="6">
        <f t="shared" si="62"/>
        <v>815823</v>
      </c>
      <c r="X308" s="6">
        <f t="shared" si="63"/>
        <v>1586054</v>
      </c>
      <c r="Y308" s="4">
        <v>0</v>
      </c>
      <c r="Z308" s="18">
        <v>0</v>
      </c>
      <c r="AA308" s="6">
        <f t="shared" si="64"/>
        <v>1586054</v>
      </c>
      <c r="AB308" s="4"/>
      <c r="AC308" s="23">
        <v>47377</v>
      </c>
      <c r="AD308" s="23">
        <v>0</v>
      </c>
      <c r="AE308" s="1">
        <f t="shared" si="69"/>
        <v>1633431</v>
      </c>
      <c r="AF308" s="12" t="str">
        <f t="shared" si="65"/>
        <v xml:space="preserve"> </v>
      </c>
      <c r="AG308" s="12" t="str">
        <f t="shared" si="66"/>
        <v xml:space="preserve"> </v>
      </c>
    </row>
    <row r="309" spans="1:33" ht="14.1" customHeight="1">
      <c r="A309" s="25" t="s">
        <v>1</v>
      </c>
      <c r="B309" s="25" t="s">
        <v>636</v>
      </c>
      <c r="C309" s="25" t="s">
        <v>126</v>
      </c>
      <c r="D309" s="25" t="s">
        <v>647</v>
      </c>
      <c r="E309" s="7">
        <v>772.55</v>
      </c>
      <c r="F309" s="5">
        <f t="shared" si="67"/>
        <v>1195907.3999999999</v>
      </c>
      <c r="G309" s="26">
        <v>117372.34</v>
      </c>
      <c r="H309" s="27">
        <v>46887</v>
      </c>
      <c r="I309" s="5">
        <f t="shared" si="57"/>
        <v>35165.25</v>
      </c>
      <c r="J309" s="28">
        <v>47280</v>
      </c>
      <c r="K309" s="28">
        <v>6</v>
      </c>
      <c r="L309" s="28">
        <v>163571</v>
      </c>
      <c r="M309" s="28">
        <v>4720</v>
      </c>
      <c r="N309" s="5">
        <f t="shared" si="60"/>
        <v>368114.58999999997</v>
      </c>
      <c r="O309" s="6">
        <f t="shared" si="61"/>
        <v>827793</v>
      </c>
      <c r="P309" s="29">
        <v>86</v>
      </c>
      <c r="Q309" s="29">
        <v>296</v>
      </c>
      <c r="R309" s="6">
        <f t="shared" si="56"/>
        <v>35384</v>
      </c>
      <c r="S309" s="19">
        <f t="shared" si="68"/>
        <v>55762.659</v>
      </c>
      <c r="T309" s="30">
        <v>7592001</v>
      </c>
      <c r="U309" s="19">
        <f t="shared" si="58"/>
        <v>7592.0010000000002</v>
      </c>
      <c r="V309" s="19">
        <f t="shared" si="59"/>
        <v>48170.657999999996</v>
      </c>
      <c r="W309" s="6">
        <f t="shared" si="62"/>
        <v>963413</v>
      </c>
      <c r="X309" s="6">
        <f t="shared" si="63"/>
        <v>1826590</v>
      </c>
      <c r="Y309" s="4">
        <v>0</v>
      </c>
      <c r="Z309" s="18">
        <v>0</v>
      </c>
      <c r="AA309" s="6">
        <f t="shared" si="64"/>
        <v>1826590</v>
      </c>
      <c r="AB309" s="4"/>
      <c r="AC309" s="23">
        <v>0</v>
      </c>
      <c r="AD309" s="23">
        <v>0</v>
      </c>
      <c r="AE309" s="1">
        <f t="shared" si="69"/>
        <v>1826590</v>
      </c>
      <c r="AF309" s="12" t="str">
        <f t="shared" si="65"/>
        <v xml:space="preserve"> </v>
      </c>
      <c r="AG309" s="12" t="str">
        <f t="shared" si="66"/>
        <v xml:space="preserve"> </v>
      </c>
    </row>
    <row r="310" spans="1:33" ht="14.1" customHeight="1">
      <c r="A310" s="25" t="s">
        <v>1</v>
      </c>
      <c r="B310" s="25" t="s">
        <v>636</v>
      </c>
      <c r="C310" s="25" t="s">
        <v>47</v>
      </c>
      <c r="D310" s="25" t="s">
        <v>648</v>
      </c>
      <c r="E310" s="7">
        <v>564.48</v>
      </c>
      <c r="F310" s="5">
        <f t="shared" si="67"/>
        <v>873815.04000000004</v>
      </c>
      <c r="G310" s="26">
        <v>107041.69</v>
      </c>
      <c r="H310" s="27">
        <v>23021</v>
      </c>
      <c r="I310" s="5">
        <f t="shared" si="57"/>
        <v>17265.75</v>
      </c>
      <c r="J310" s="28">
        <v>23028</v>
      </c>
      <c r="K310" s="28">
        <v>3</v>
      </c>
      <c r="L310" s="28">
        <v>116718</v>
      </c>
      <c r="M310" s="28">
        <v>54631</v>
      </c>
      <c r="N310" s="5">
        <f t="shared" si="60"/>
        <v>318687.44</v>
      </c>
      <c r="O310" s="6">
        <f t="shared" si="61"/>
        <v>555128</v>
      </c>
      <c r="P310" s="29">
        <v>130</v>
      </c>
      <c r="Q310" s="29">
        <v>229</v>
      </c>
      <c r="R310" s="6">
        <f t="shared" si="56"/>
        <v>41380</v>
      </c>
      <c r="S310" s="19">
        <f t="shared" si="68"/>
        <v>40744.166400000002</v>
      </c>
      <c r="T310" s="30">
        <v>7089019</v>
      </c>
      <c r="U310" s="19">
        <f t="shared" si="58"/>
        <v>7089.0190000000002</v>
      </c>
      <c r="V310" s="19">
        <f t="shared" si="59"/>
        <v>33655.147400000002</v>
      </c>
      <c r="W310" s="6">
        <f t="shared" si="62"/>
        <v>673103</v>
      </c>
      <c r="X310" s="6">
        <f t="shared" si="63"/>
        <v>1269611</v>
      </c>
      <c r="Y310" s="4">
        <v>0</v>
      </c>
      <c r="Z310" s="18">
        <v>0</v>
      </c>
      <c r="AA310" s="6">
        <f t="shared" si="64"/>
        <v>1269611</v>
      </c>
      <c r="AB310" s="4"/>
      <c r="AC310" s="23">
        <v>0</v>
      </c>
      <c r="AD310" s="23">
        <v>0</v>
      </c>
      <c r="AE310" s="1">
        <f t="shared" si="69"/>
        <v>1269611</v>
      </c>
      <c r="AF310" s="12" t="str">
        <f t="shared" si="65"/>
        <v xml:space="preserve"> </v>
      </c>
      <c r="AG310" s="12" t="str">
        <f t="shared" si="66"/>
        <v xml:space="preserve"> </v>
      </c>
    </row>
    <row r="311" spans="1:33" ht="14.1" customHeight="1">
      <c r="A311" s="25" t="s">
        <v>1</v>
      </c>
      <c r="B311" s="25" t="s">
        <v>636</v>
      </c>
      <c r="C311" s="25" t="s">
        <v>146</v>
      </c>
      <c r="D311" s="25" t="s">
        <v>649</v>
      </c>
      <c r="E311" s="7">
        <v>2760.21</v>
      </c>
      <c r="F311" s="5">
        <f t="shared" si="67"/>
        <v>4272805.08</v>
      </c>
      <c r="G311" s="26">
        <v>495611.76</v>
      </c>
      <c r="H311" s="27">
        <v>167348</v>
      </c>
      <c r="I311" s="5">
        <f t="shared" si="57"/>
        <v>125511</v>
      </c>
      <c r="J311" s="28">
        <v>169055</v>
      </c>
      <c r="K311" s="28">
        <v>21</v>
      </c>
      <c r="L311" s="28">
        <v>567795</v>
      </c>
      <c r="M311" s="28">
        <v>82665</v>
      </c>
      <c r="N311" s="5">
        <f t="shared" si="60"/>
        <v>1440658.76</v>
      </c>
      <c r="O311" s="6">
        <f t="shared" si="61"/>
        <v>2832146</v>
      </c>
      <c r="P311" s="29">
        <v>70</v>
      </c>
      <c r="Q311" s="29">
        <v>1095</v>
      </c>
      <c r="R311" s="6">
        <f t="shared" si="56"/>
        <v>106544</v>
      </c>
      <c r="S311" s="19">
        <f t="shared" si="68"/>
        <v>199231.9578</v>
      </c>
      <c r="T311" s="30">
        <v>32057682</v>
      </c>
      <c r="U311" s="19">
        <f t="shared" si="58"/>
        <v>32057.682000000001</v>
      </c>
      <c r="V311" s="19">
        <f t="shared" si="59"/>
        <v>167174.2758</v>
      </c>
      <c r="W311" s="6">
        <f t="shared" si="62"/>
        <v>3343486</v>
      </c>
      <c r="X311" s="6">
        <f t="shared" si="63"/>
        <v>6282176</v>
      </c>
      <c r="Y311" s="4">
        <v>0</v>
      </c>
      <c r="Z311" s="18">
        <v>0</v>
      </c>
      <c r="AA311" s="6">
        <f t="shared" si="64"/>
        <v>6282176</v>
      </c>
      <c r="AB311" s="4"/>
      <c r="AC311" s="23">
        <v>0</v>
      </c>
      <c r="AD311" s="23">
        <v>0</v>
      </c>
      <c r="AE311" s="1">
        <f t="shared" si="69"/>
        <v>6282176</v>
      </c>
      <c r="AF311" s="12" t="str">
        <f t="shared" si="65"/>
        <v xml:space="preserve"> </v>
      </c>
      <c r="AG311" s="12" t="str">
        <f t="shared" si="66"/>
        <v xml:space="preserve"> </v>
      </c>
    </row>
    <row r="312" spans="1:33" ht="14.1" customHeight="1">
      <c r="A312" s="25" t="s">
        <v>105</v>
      </c>
      <c r="B312" s="25" t="s">
        <v>650</v>
      </c>
      <c r="C312" s="25" t="s">
        <v>166</v>
      </c>
      <c r="D312" s="25" t="s">
        <v>651</v>
      </c>
      <c r="E312" s="7">
        <v>159.32</v>
      </c>
      <c r="F312" s="5">
        <f t="shared" si="67"/>
        <v>246627.36</v>
      </c>
      <c r="G312" s="26">
        <v>7985.98</v>
      </c>
      <c r="H312" s="27">
        <v>9732</v>
      </c>
      <c r="I312" s="5">
        <f t="shared" si="57"/>
        <v>7299</v>
      </c>
      <c r="J312" s="28">
        <v>8408</v>
      </c>
      <c r="K312" s="28">
        <v>0</v>
      </c>
      <c r="L312" s="28">
        <v>0</v>
      </c>
      <c r="M312" s="28">
        <v>0</v>
      </c>
      <c r="N312" s="5">
        <f t="shared" si="60"/>
        <v>23692.98</v>
      </c>
      <c r="O312" s="6">
        <f t="shared" si="61"/>
        <v>222934</v>
      </c>
      <c r="P312" s="29">
        <v>70</v>
      </c>
      <c r="Q312" s="29">
        <v>63</v>
      </c>
      <c r="R312" s="6">
        <f t="shared" si="56"/>
        <v>6130</v>
      </c>
      <c r="S312" s="19">
        <f t="shared" si="68"/>
        <v>11499.7176</v>
      </c>
      <c r="T312" s="30">
        <v>468386</v>
      </c>
      <c r="U312" s="19">
        <f t="shared" si="58"/>
        <v>468.38600000000002</v>
      </c>
      <c r="V312" s="19">
        <f t="shared" si="59"/>
        <v>11031.3316</v>
      </c>
      <c r="W312" s="6">
        <f t="shared" si="62"/>
        <v>220627</v>
      </c>
      <c r="X312" s="6">
        <f t="shared" si="63"/>
        <v>449691</v>
      </c>
      <c r="Y312" s="4">
        <v>0</v>
      </c>
      <c r="Z312" s="18">
        <v>0</v>
      </c>
      <c r="AA312" s="6">
        <f t="shared" si="64"/>
        <v>449691</v>
      </c>
      <c r="AB312" s="4"/>
      <c r="AC312" s="23">
        <v>0</v>
      </c>
      <c r="AD312" s="23">
        <v>0</v>
      </c>
      <c r="AE312" s="1">
        <f t="shared" si="69"/>
        <v>449691</v>
      </c>
      <c r="AF312" s="12" t="str">
        <f t="shared" si="65"/>
        <v xml:space="preserve"> </v>
      </c>
      <c r="AG312" s="12" t="str">
        <f t="shared" si="66"/>
        <v xml:space="preserve"> </v>
      </c>
    </row>
    <row r="313" spans="1:33" ht="14.1" customHeight="1">
      <c r="A313" s="25" t="s">
        <v>105</v>
      </c>
      <c r="B313" s="25" t="s">
        <v>650</v>
      </c>
      <c r="C313" s="25" t="s">
        <v>125</v>
      </c>
      <c r="D313" s="25" t="s">
        <v>652</v>
      </c>
      <c r="E313" s="7">
        <v>191.82</v>
      </c>
      <c r="F313" s="5">
        <f t="shared" si="67"/>
        <v>296937.36</v>
      </c>
      <c r="G313" s="26">
        <v>33012.79</v>
      </c>
      <c r="H313" s="27">
        <v>12597</v>
      </c>
      <c r="I313" s="5">
        <f t="shared" si="57"/>
        <v>9447.75</v>
      </c>
      <c r="J313" s="28">
        <v>10948</v>
      </c>
      <c r="K313" s="28">
        <v>0</v>
      </c>
      <c r="L313" s="28">
        <v>0</v>
      </c>
      <c r="M313" s="28">
        <v>20959</v>
      </c>
      <c r="N313" s="5">
        <f t="shared" si="60"/>
        <v>74367.540000000008</v>
      </c>
      <c r="O313" s="6">
        <f t="shared" si="61"/>
        <v>222570</v>
      </c>
      <c r="P313" s="29">
        <v>95</v>
      </c>
      <c r="Q313" s="29">
        <v>63</v>
      </c>
      <c r="R313" s="6">
        <f t="shared" si="56"/>
        <v>8319</v>
      </c>
      <c r="S313" s="19">
        <f t="shared" si="68"/>
        <v>13845.5676</v>
      </c>
      <c r="T313" s="30">
        <v>1892935</v>
      </c>
      <c r="U313" s="19">
        <f t="shared" si="58"/>
        <v>1892.9349999999999</v>
      </c>
      <c r="V313" s="19">
        <f t="shared" si="59"/>
        <v>11952.632600000001</v>
      </c>
      <c r="W313" s="6">
        <f t="shared" si="62"/>
        <v>239053</v>
      </c>
      <c r="X313" s="6">
        <f t="shared" si="63"/>
        <v>469942</v>
      </c>
      <c r="Y313" s="4">
        <v>0</v>
      </c>
      <c r="Z313" s="18">
        <v>0</v>
      </c>
      <c r="AA313" s="6">
        <f t="shared" si="64"/>
        <v>469942</v>
      </c>
      <c r="AB313" s="4"/>
      <c r="AC313" s="23">
        <v>0</v>
      </c>
      <c r="AD313" s="23">
        <v>0</v>
      </c>
      <c r="AE313" s="1">
        <f t="shared" si="69"/>
        <v>469942</v>
      </c>
      <c r="AF313" s="12" t="str">
        <f t="shared" si="65"/>
        <v xml:space="preserve"> </v>
      </c>
      <c r="AG313" s="12" t="str">
        <f t="shared" si="66"/>
        <v xml:space="preserve"> </v>
      </c>
    </row>
    <row r="314" spans="1:33" ht="14.1" customHeight="1">
      <c r="A314" s="25" t="s">
        <v>105</v>
      </c>
      <c r="B314" s="25" t="s">
        <v>650</v>
      </c>
      <c r="C314" s="25" t="s">
        <v>55</v>
      </c>
      <c r="D314" s="25" t="s">
        <v>653</v>
      </c>
      <c r="E314" s="7">
        <v>2010.72</v>
      </c>
      <c r="F314" s="5">
        <f t="shared" si="67"/>
        <v>3112594.56</v>
      </c>
      <c r="G314" s="26">
        <v>569958.89</v>
      </c>
      <c r="H314" s="27">
        <v>128381</v>
      </c>
      <c r="I314" s="5">
        <f t="shared" si="57"/>
        <v>96285.75</v>
      </c>
      <c r="J314" s="28">
        <v>111110</v>
      </c>
      <c r="K314" s="28">
        <v>108601</v>
      </c>
      <c r="L314" s="28">
        <v>399565</v>
      </c>
      <c r="M314" s="28">
        <v>50561</v>
      </c>
      <c r="N314" s="5">
        <f t="shared" si="60"/>
        <v>1336081.6400000001</v>
      </c>
      <c r="O314" s="6">
        <f t="shared" si="61"/>
        <v>1776513</v>
      </c>
      <c r="P314" s="29">
        <v>59</v>
      </c>
      <c r="Q314" s="29">
        <v>1078</v>
      </c>
      <c r="R314" s="6">
        <f t="shared" si="56"/>
        <v>88407</v>
      </c>
      <c r="S314" s="19">
        <f t="shared" si="68"/>
        <v>145133.7696</v>
      </c>
      <c r="T314" s="30">
        <v>37034366</v>
      </c>
      <c r="U314" s="19">
        <f t="shared" si="58"/>
        <v>37034.366000000002</v>
      </c>
      <c r="V314" s="19">
        <f t="shared" si="59"/>
        <v>108099.40359999999</v>
      </c>
      <c r="W314" s="6">
        <f t="shared" si="62"/>
        <v>2161988</v>
      </c>
      <c r="X314" s="6">
        <f t="shared" si="63"/>
        <v>4026908</v>
      </c>
      <c r="Y314" s="4">
        <v>0</v>
      </c>
      <c r="Z314" s="18">
        <v>0</v>
      </c>
      <c r="AA314" s="6">
        <f t="shared" si="64"/>
        <v>4026908</v>
      </c>
      <c r="AB314" s="4"/>
      <c r="AC314" s="23">
        <v>0</v>
      </c>
      <c r="AD314" s="23">
        <v>0</v>
      </c>
      <c r="AE314" s="1">
        <f t="shared" si="69"/>
        <v>4026908</v>
      </c>
      <c r="AF314" s="12" t="str">
        <f t="shared" si="65"/>
        <v xml:space="preserve"> </v>
      </c>
      <c r="AG314" s="12" t="str">
        <f t="shared" si="66"/>
        <v xml:space="preserve"> </v>
      </c>
    </row>
    <row r="315" spans="1:33" ht="14.1" customHeight="1">
      <c r="A315" s="25" t="s">
        <v>105</v>
      </c>
      <c r="B315" s="25" t="s">
        <v>650</v>
      </c>
      <c r="C315" s="25" t="s">
        <v>91</v>
      </c>
      <c r="D315" s="25" t="s">
        <v>654</v>
      </c>
      <c r="E315" s="7">
        <v>2500.2199999999998</v>
      </c>
      <c r="F315" s="5">
        <f t="shared" si="67"/>
        <v>3870340.5599999996</v>
      </c>
      <c r="G315" s="26">
        <v>681948.21</v>
      </c>
      <c r="H315" s="27">
        <v>155643</v>
      </c>
      <c r="I315" s="5">
        <f t="shared" si="57"/>
        <v>116732.25</v>
      </c>
      <c r="J315" s="28">
        <v>134499</v>
      </c>
      <c r="K315" s="28">
        <v>132077</v>
      </c>
      <c r="L315" s="28">
        <v>534764</v>
      </c>
      <c r="M315" s="28">
        <v>183183</v>
      </c>
      <c r="N315" s="5">
        <f t="shared" si="60"/>
        <v>1783203.46</v>
      </c>
      <c r="O315" s="6">
        <f t="shared" si="61"/>
        <v>2087137</v>
      </c>
      <c r="P315" s="29">
        <v>73</v>
      </c>
      <c r="Q315" s="29">
        <v>947</v>
      </c>
      <c r="R315" s="6">
        <f t="shared" si="56"/>
        <v>96092</v>
      </c>
      <c r="S315" s="19">
        <f t="shared" si="68"/>
        <v>180465.87959999999</v>
      </c>
      <c r="T315" s="30">
        <v>43437786</v>
      </c>
      <c r="U315" s="19">
        <f t="shared" si="58"/>
        <v>43437.786</v>
      </c>
      <c r="V315" s="19">
        <f t="shared" si="59"/>
        <v>137028.09359999999</v>
      </c>
      <c r="W315" s="6">
        <f t="shared" si="62"/>
        <v>2740562</v>
      </c>
      <c r="X315" s="6">
        <f t="shared" si="63"/>
        <v>4923791</v>
      </c>
      <c r="Y315" s="4">
        <v>0</v>
      </c>
      <c r="Z315" s="18">
        <v>0</v>
      </c>
      <c r="AA315" s="6">
        <f t="shared" si="64"/>
        <v>4923791</v>
      </c>
      <c r="AB315" s="4"/>
      <c r="AC315" s="23">
        <v>0</v>
      </c>
      <c r="AD315" s="23">
        <v>0</v>
      </c>
      <c r="AE315" s="1">
        <f t="shared" si="69"/>
        <v>4923791</v>
      </c>
      <c r="AF315" s="12" t="str">
        <f t="shared" si="65"/>
        <v xml:space="preserve"> </v>
      </c>
      <c r="AG315" s="12" t="str">
        <f t="shared" si="66"/>
        <v xml:space="preserve"> </v>
      </c>
    </row>
    <row r="316" spans="1:33" ht="14.1" customHeight="1">
      <c r="A316" s="25" t="s">
        <v>105</v>
      </c>
      <c r="B316" s="25" t="s">
        <v>650</v>
      </c>
      <c r="C316" s="25" t="s">
        <v>180</v>
      </c>
      <c r="D316" s="25" t="s">
        <v>655</v>
      </c>
      <c r="E316" s="7">
        <v>410.07</v>
      </c>
      <c r="F316" s="5">
        <f t="shared" si="67"/>
        <v>634788.36</v>
      </c>
      <c r="G316" s="26">
        <v>61109.09</v>
      </c>
      <c r="H316" s="27">
        <v>26014</v>
      </c>
      <c r="I316" s="5">
        <f t="shared" si="57"/>
        <v>19510.5</v>
      </c>
      <c r="J316" s="28">
        <v>22425</v>
      </c>
      <c r="K316" s="28">
        <v>22233</v>
      </c>
      <c r="L316" s="28">
        <v>74004</v>
      </c>
      <c r="M316" s="28">
        <v>32284</v>
      </c>
      <c r="N316" s="5">
        <f t="shared" si="60"/>
        <v>231565.59</v>
      </c>
      <c r="O316" s="6">
        <f t="shared" si="61"/>
        <v>403223</v>
      </c>
      <c r="P316" s="29">
        <v>90</v>
      </c>
      <c r="Q316" s="29">
        <v>135</v>
      </c>
      <c r="R316" s="6">
        <f t="shared" si="56"/>
        <v>16889</v>
      </c>
      <c r="S316" s="19">
        <f t="shared" si="68"/>
        <v>29598.852599999998</v>
      </c>
      <c r="T316" s="30">
        <v>3710107</v>
      </c>
      <c r="U316" s="19">
        <f t="shared" si="58"/>
        <v>3710.107</v>
      </c>
      <c r="V316" s="19">
        <f t="shared" si="59"/>
        <v>25888.745599999998</v>
      </c>
      <c r="W316" s="6">
        <f t="shared" si="62"/>
        <v>517775</v>
      </c>
      <c r="X316" s="6">
        <f t="shared" si="63"/>
        <v>937887</v>
      </c>
      <c r="Y316" s="4">
        <v>0</v>
      </c>
      <c r="Z316" s="18">
        <v>0</v>
      </c>
      <c r="AA316" s="6">
        <f t="shared" si="64"/>
        <v>937887</v>
      </c>
      <c r="AB316" s="4"/>
      <c r="AC316" s="23">
        <v>0</v>
      </c>
      <c r="AD316" s="23">
        <v>0</v>
      </c>
      <c r="AE316" s="1">
        <f t="shared" si="69"/>
        <v>937887</v>
      </c>
      <c r="AF316" s="12" t="str">
        <f t="shared" si="65"/>
        <v xml:space="preserve"> </v>
      </c>
      <c r="AG316" s="12" t="str">
        <f t="shared" si="66"/>
        <v xml:space="preserve"> </v>
      </c>
    </row>
    <row r="317" spans="1:33" ht="14.1" customHeight="1">
      <c r="A317" s="25" t="s">
        <v>105</v>
      </c>
      <c r="B317" s="25" t="s">
        <v>650</v>
      </c>
      <c r="C317" s="25" t="s">
        <v>241</v>
      </c>
      <c r="D317" s="25" t="s">
        <v>656</v>
      </c>
      <c r="E317" s="7">
        <v>356</v>
      </c>
      <c r="F317" s="5">
        <f t="shared" si="67"/>
        <v>551088</v>
      </c>
      <c r="G317" s="26">
        <v>69882.34</v>
      </c>
      <c r="H317" s="27">
        <v>10674</v>
      </c>
      <c r="I317" s="5">
        <f t="shared" si="57"/>
        <v>8005.5</v>
      </c>
      <c r="J317" s="28">
        <v>9240</v>
      </c>
      <c r="K317" s="28">
        <v>9062</v>
      </c>
      <c r="L317" s="28">
        <v>56889</v>
      </c>
      <c r="M317" s="28">
        <v>53001</v>
      </c>
      <c r="N317" s="5">
        <f t="shared" si="60"/>
        <v>206079.84</v>
      </c>
      <c r="O317" s="6">
        <f t="shared" si="61"/>
        <v>345008</v>
      </c>
      <c r="P317" s="29">
        <v>152</v>
      </c>
      <c r="Q317" s="29">
        <v>47</v>
      </c>
      <c r="R317" s="6">
        <f t="shared" si="56"/>
        <v>9930</v>
      </c>
      <c r="S317" s="19">
        <f t="shared" si="68"/>
        <v>25696.080000000002</v>
      </c>
      <c r="T317" s="30">
        <v>4147320</v>
      </c>
      <c r="U317" s="19">
        <f t="shared" si="58"/>
        <v>4147.32</v>
      </c>
      <c r="V317" s="19">
        <f t="shared" si="59"/>
        <v>21548.760000000002</v>
      </c>
      <c r="W317" s="6">
        <f t="shared" si="62"/>
        <v>430975</v>
      </c>
      <c r="X317" s="6">
        <f t="shared" si="63"/>
        <v>785913</v>
      </c>
      <c r="Y317" s="4">
        <v>0</v>
      </c>
      <c r="Z317" s="18">
        <v>0</v>
      </c>
      <c r="AA317" s="6">
        <f t="shared" si="64"/>
        <v>785913</v>
      </c>
      <c r="AB317" s="4"/>
      <c r="AC317" s="23">
        <v>0</v>
      </c>
      <c r="AD317" s="23">
        <v>0</v>
      </c>
      <c r="AE317" s="1">
        <f t="shared" si="69"/>
        <v>785913</v>
      </c>
      <c r="AF317" s="12" t="str">
        <f t="shared" si="65"/>
        <v xml:space="preserve"> </v>
      </c>
      <c r="AG317" s="12" t="str">
        <f t="shared" si="66"/>
        <v xml:space="preserve"> </v>
      </c>
    </row>
    <row r="318" spans="1:33" ht="14.1" customHeight="1">
      <c r="A318" s="25" t="s">
        <v>7</v>
      </c>
      <c r="B318" s="25" t="s">
        <v>657</v>
      </c>
      <c r="C318" s="25" t="s">
        <v>55</v>
      </c>
      <c r="D318" s="25" t="s">
        <v>658</v>
      </c>
      <c r="E318" s="7">
        <v>2163.85</v>
      </c>
      <c r="F318" s="5">
        <f t="shared" si="67"/>
        <v>3349639.8</v>
      </c>
      <c r="G318" s="26">
        <v>452313.9</v>
      </c>
      <c r="H318" s="27">
        <v>125398</v>
      </c>
      <c r="I318" s="5">
        <f t="shared" si="57"/>
        <v>94048.5</v>
      </c>
      <c r="J318" s="28">
        <v>130746</v>
      </c>
      <c r="K318" s="28">
        <v>65678</v>
      </c>
      <c r="L318" s="28">
        <v>503797</v>
      </c>
      <c r="M318" s="28">
        <v>52405</v>
      </c>
      <c r="N318" s="5">
        <f t="shared" si="60"/>
        <v>1298988.3999999999</v>
      </c>
      <c r="O318" s="6">
        <f t="shared" si="61"/>
        <v>2050651</v>
      </c>
      <c r="P318" s="29">
        <v>64</v>
      </c>
      <c r="Q318" s="29">
        <v>644</v>
      </c>
      <c r="R318" s="6">
        <f t="shared" si="56"/>
        <v>57290</v>
      </c>
      <c r="S318" s="19">
        <f t="shared" si="68"/>
        <v>156186.693</v>
      </c>
      <c r="T318" s="30">
        <v>28059175</v>
      </c>
      <c r="U318" s="19">
        <f t="shared" si="58"/>
        <v>28059.174999999999</v>
      </c>
      <c r="V318" s="19">
        <f t="shared" si="59"/>
        <v>128127.518</v>
      </c>
      <c r="W318" s="6">
        <f t="shared" si="62"/>
        <v>2562550</v>
      </c>
      <c r="X318" s="6">
        <f t="shared" si="63"/>
        <v>4670491</v>
      </c>
      <c r="Y318" s="4">
        <v>0</v>
      </c>
      <c r="Z318" s="18">
        <v>0</v>
      </c>
      <c r="AA318" s="6">
        <f t="shared" si="64"/>
        <v>4670491</v>
      </c>
      <c r="AB318" s="4"/>
      <c r="AC318" s="23">
        <v>0</v>
      </c>
      <c r="AD318" s="23">
        <v>0</v>
      </c>
      <c r="AE318" s="1">
        <f t="shared" si="69"/>
        <v>4670491</v>
      </c>
      <c r="AF318" s="12" t="str">
        <f t="shared" si="65"/>
        <v xml:space="preserve"> </v>
      </c>
      <c r="AG318" s="12" t="str">
        <f t="shared" si="66"/>
        <v xml:space="preserve"> </v>
      </c>
    </row>
    <row r="319" spans="1:33" ht="14.1" customHeight="1">
      <c r="A319" s="25" t="s">
        <v>7</v>
      </c>
      <c r="B319" s="25" t="s">
        <v>657</v>
      </c>
      <c r="C319" s="25" t="s">
        <v>118</v>
      </c>
      <c r="D319" s="25" t="s">
        <v>659</v>
      </c>
      <c r="E319" s="7">
        <v>1411.41</v>
      </c>
      <c r="F319" s="5">
        <f t="shared" si="67"/>
        <v>2184862.6800000002</v>
      </c>
      <c r="G319" s="26">
        <v>425897.5</v>
      </c>
      <c r="H319" s="27">
        <v>83704</v>
      </c>
      <c r="I319" s="5">
        <f t="shared" si="57"/>
        <v>62778</v>
      </c>
      <c r="J319" s="28">
        <v>87282</v>
      </c>
      <c r="K319" s="28">
        <v>43813</v>
      </c>
      <c r="L319" s="28">
        <v>315777</v>
      </c>
      <c r="M319" s="28">
        <v>6338</v>
      </c>
      <c r="N319" s="5">
        <f t="shared" si="60"/>
        <v>941885.5</v>
      </c>
      <c r="O319" s="6">
        <f t="shared" si="61"/>
        <v>1242977</v>
      </c>
      <c r="P319" s="29">
        <v>75</v>
      </c>
      <c r="Q319" s="29">
        <v>690</v>
      </c>
      <c r="R319" s="6">
        <f t="shared" si="56"/>
        <v>71933</v>
      </c>
      <c r="S319" s="19">
        <f t="shared" si="68"/>
        <v>101875.5738</v>
      </c>
      <c r="T319" s="30">
        <v>26387374</v>
      </c>
      <c r="U319" s="19">
        <f t="shared" si="58"/>
        <v>26387.374</v>
      </c>
      <c r="V319" s="19">
        <f t="shared" si="59"/>
        <v>75488.199800000002</v>
      </c>
      <c r="W319" s="6">
        <f t="shared" si="62"/>
        <v>1509764</v>
      </c>
      <c r="X319" s="6">
        <f t="shared" si="63"/>
        <v>2824674</v>
      </c>
      <c r="Y319" s="4">
        <v>0</v>
      </c>
      <c r="Z319" s="18">
        <v>0</v>
      </c>
      <c r="AA319" s="6">
        <f t="shared" si="64"/>
        <v>2824674</v>
      </c>
      <c r="AB319" s="4"/>
      <c r="AC319" s="23">
        <v>0</v>
      </c>
      <c r="AD319" s="23">
        <v>0</v>
      </c>
      <c r="AE319" s="1">
        <f t="shared" si="69"/>
        <v>2824674</v>
      </c>
      <c r="AF319" s="12" t="str">
        <f t="shared" si="65"/>
        <v xml:space="preserve"> </v>
      </c>
      <c r="AG319" s="12" t="str">
        <f t="shared" si="66"/>
        <v xml:space="preserve"> </v>
      </c>
    </row>
    <row r="320" spans="1:33" ht="14.1" customHeight="1">
      <c r="A320" s="25" t="s">
        <v>253</v>
      </c>
      <c r="B320" s="25" t="s">
        <v>660</v>
      </c>
      <c r="C320" s="25" t="s">
        <v>215</v>
      </c>
      <c r="D320" s="25" t="s">
        <v>661</v>
      </c>
      <c r="E320" s="7">
        <v>237.08</v>
      </c>
      <c r="F320" s="5">
        <f t="shared" si="67"/>
        <v>366999.84</v>
      </c>
      <c r="G320" s="26">
        <v>46978.21</v>
      </c>
      <c r="H320" s="27">
        <v>15314</v>
      </c>
      <c r="I320" s="5">
        <f t="shared" si="57"/>
        <v>11485.5</v>
      </c>
      <c r="J320" s="28">
        <v>11258</v>
      </c>
      <c r="K320" s="28">
        <v>0</v>
      </c>
      <c r="L320" s="28">
        <v>0</v>
      </c>
      <c r="M320" s="28">
        <v>10640</v>
      </c>
      <c r="N320" s="5">
        <f t="shared" si="60"/>
        <v>80361.709999999992</v>
      </c>
      <c r="O320" s="6">
        <f t="shared" si="61"/>
        <v>286638</v>
      </c>
      <c r="P320" s="29">
        <v>88</v>
      </c>
      <c r="Q320" s="29">
        <v>87</v>
      </c>
      <c r="R320" s="6">
        <f t="shared" si="56"/>
        <v>10642</v>
      </c>
      <c r="S320" s="19">
        <f t="shared" si="68"/>
        <v>17112.434399999998</v>
      </c>
      <c r="T320" s="30">
        <v>2763424</v>
      </c>
      <c r="U320" s="19">
        <f t="shared" si="58"/>
        <v>2763.424</v>
      </c>
      <c r="V320" s="19">
        <f t="shared" si="59"/>
        <v>14349.010399999999</v>
      </c>
      <c r="W320" s="6">
        <f t="shared" si="62"/>
        <v>286980</v>
      </c>
      <c r="X320" s="6">
        <f t="shared" si="63"/>
        <v>584260</v>
      </c>
      <c r="Y320" s="4">
        <v>0</v>
      </c>
      <c r="Z320" s="18">
        <v>0</v>
      </c>
      <c r="AA320" s="6">
        <f t="shared" si="64"/>
        <v>584260</v>
      </c>
      <c r="AB320" s="4"/>
      <c r="AC320" s="23">
        <v>0</v>
      </c>
      <c r="AD320" s="23">
        <v>0</v>
      </c>
      <c r="AE320" s="1">
        <f t="shared" si="69"/>
        <v>584260</v>
      </c>
      <c r="AF320" s="12" t="str">
        <f t="shared" si="65"/>
        <v xml:space="preserve"> </v>
      </c>
      <c r="AG320" s="12" t="str">
        <f t="shared" si="66"/>
        <v xml:space="preserve"> </v>
      </c>
    </row>
    <row r="321" spans="1:33" ht="14.1" customHeight="1">
      <c r="A321" s="25" t="s">
        <v>253</v>
      </c>
      <c r="B321" s="25" t="s">
        <v>660</v>
      </c>
      <c r="C321" s="25" t="s">
        <v>198</v>
      </c>
      <c r="D321" s="25" t="s">
        <v>662</v>
      </c>
      <c r="E321" s="7">
        <v>1426.01</v>
      </c>
      <c r="F321" s="5">
        <f t="shared" si="67"/>
        <v>2207463.48</v>
      </c>
      <c r="G321" s="26">
        <v>300026.78000000003</v>
      </c>
      <c r="H321" s="27">
        <v>124499</v>
      </c>
      <c r="I321" s="5">
        <f t="shared" si="57"/>
        <v>93374.25</v>
      </c>
      <c r="J321" s="28">
        <v>87915</v>
      </c>
      <c r="K321" s="28">
        <v>2550</v>
      </c>
      <c r="L321" s="28">
        <v>293735</v>
      </c>
      <c r="M321" s="28">
        <v>36368</v>
      </c>
      <c r="N321" s="5">
        <f t="shared" si="60"/>
        <v>813969.03</v>
      </c>
      <c r="O321" s="6">
        <f t="shared" si="61"/>
        <v>1393494</v>
      </c>
      <c r="P321" s="29">
        <v>55</v>
      </c>
      <c r="Q321" s="29">
        <v>715</v>
      </c>
      <c r="R321" s="6">
        <f t="shared" ref="R321:R383" si="70">ROUND(SUM(P321*Q321*1.39),0)</f>
        <v>54662</v>
      </c>
      <c r="S321" s="19">
        <f t="shared" si="68"/>
        <v>102929.40180000001</v>
      </c>
      <c r="T321" s="30">
        <v>18722422</v>
      </c>
      <c r="U321" s="19">
        <f t="shared" si="58"/>
        <v>18722.421999999999</v>
      </c>
      <c r="V321" s="19">
        <f t="shared" si="59"/>
        <v>84206.979800000001</v>
      </c>
      <c r="W321" s="6">
        <f t="shared" si="62"/>
        <v>1684140</v>
      </c>
      <c r="X321" s="6">
        <f t="shared" si="63"/>
        <v>3132296</v>
      </c>
      <c r="Y321" s="4">
        <v>0</v>
      </c>
      <c r="Z321" s="18">
        <v>0</v>
      </c>
      <c r="AA321" s="6">
        <f t="shared" si="64"/>
        <v>3132296</v>
      </c>
      <c r="AB321" s="4"/>
      <c r="AC321" s="23">
        <v>0</v>
      </c>
      <c r="AD321" s="23">
        <v>0</v>
      </c>
      <c r="AE321" s="1">
        <f t="shared" si="69"/>
        <v>3132296</v>
      </c>
      <c r="AF321" s="12" t="str">
        <f t="shared" si="65"/>
        <v xml:space="preserve"> </v>
      </c>
      <c r="AG321" s="12" t="str">
        <f t="shared" si="66"/>
        <v xml:space="preserve"> </v>
      </c>
    </row>
    <row r="322" spans="1:33" ht="14.1" customHeight="1">
      <c r="A322" s="25" t="s">
        <v>253</v>
      </c>
      <c r="B322" s="25" t="s">
        <v>660</v>
      </c>
      <c r="C322" s="25" t="s">
        <v>100</v>
      </c>
      <c r="D322" s="25" t="s">
        <v>663</v>
      </c>
      <c r="E322" s="7">
        <v>2765.08</v>
      </c>
      <c r="F322" s="5">
        <f t="shared" si="67"/>
        <v>4280343.84</v>
      </c>
      <c r="G322" s="26">
        <v>1775446.61</v>
      </c>
      <c r="H322" s="27">
        <v>253632</v>
      </c>
      <c r="I322" s="5">
        <f t="shared" ref="I322:I385" si="71">ROUND(H322*0.75,2)</f>
        <v>190224</v>
      </c>
      <c r="J322" s="28">
        <v>179101</v>
      </c>
      <c r="K322" s="28">
        <v>5194</v>
      </c>
      <c r="L322" s="28">
        <v>550734</v>
      </c>
      <c r="M322" s="28">
        <v>27583</v>
      </c>
      <c r="N322" s="5">
        <f t="shared" si="60"/>
        <v>2728282.6100000003</v>
      </c>
      <c r="O322" s="6">
        <f t="shared" si="61"/>
        <v>1552061</v>
      </c>
      <c r="P322" s="29">
        <v>33</v>
      </c>
      <c r="Q322" s="29">
        <v>1652</v>
      </c>
      <c r="R322" s="6">
        <f t="shared" si="70"/>
        <v>75777</v>
      </c>
      <c r="S322" s="19">
        <f t="shared" si="68"/>
        <v>199583.47440000001</v>
      </c>
      <c r="T322" s="30">
        <v>117136378</v>
      </c>
      <c r="U322" s="19">
        <f t="shared" ref="U322:U385" si="72">ROUND(T322/1000,4)</f>
        <v>117136.378</v>
      </c>
      <c r="V322" s="19">
        <f t="shared" ref="V322:V385" si="73">IF(S322-U322&lt;0,0,S322-U322)</f>
        <v>82447.096400000009</v>
      </c>
      <c r="W322" s="6">
        <f t="shared" si="62"/>
        <v>1648942</v>
      </c>
      <c r="X322" s="6">
        <f t="shared" si="63"/>
        <v>3276780</v>
      </c>
      <c r="Y322" s="4">
        <v>0</v>
      </c>
      <c r="Z322" s="18">
        <v>0</v>
      </c>
      <c r="AA322" s="6">
        <f t="shared" si="64"/>
        <v>3276780</v>
      </c>
      <c r="AB322" s="4"/>
      <c r="AC322" s="23">
        <v>0</v>
      </c>
      <c r="AD322" s="23">
        <v>0</v>
      </c>
      <c r="AE322" s="1">
        <f t="shared" si="69"/>
        <v>3276780</v>
      </c>
      <c r="AF322" s="12" t="str">
        <f t="shared" si="65"/>
        <v xml:space="preserve"> </v>
      </c>
      <c r="AG322" s="12" t="str">
        <f t="shared" si="66"/>
        <v xml:space="preserve"> </v>
      </c>
    </row>
    <row r="323" spans="1:33" ht="14.1" customHeight="1">
      <c r="A323" s="25" t="s">
        <v>253</v>
      </c>
      <c r="B323" s="25" t="s">
        <v>660</v>
      </c>
      <c r="C323" s="25" t="s">
        <v>220</v>
      </c>
      <c r="D323" s="25" t="s">
        <v>664</v>
      </c>
      <c r="E323" s="7">
        <v>218.19</v>
      </c>
      <c r="F323" s="5">
        <f t="shared" si="67"/>
        <v>337758.12</v>
      </c>
      <c r="G323" s="26">
        <v>61740.22</v>
      </c>
      <c r="H323" s="27">
        <v>14200</v>
      </c>
      <c r="I323" s="5">
        <f t="shared" si="71"/>
        <v>10650</v>
      </c>
      <c r="J323" s="28">
        <v>10439</v>
      </c>
      <c r="K323" s="28">
        <v>311</v>
      </c>
      <c r="L323" s="28">
        <v>113838</v>
      </c>
      <c r="M323" s="28">
        <v>14435</v>
      </c>
      <c r="N323" s="5">
        <f t="shared" si="60"/>
        <v>211413.22</v>
      </c>
      <c r="O323" s="6">
        <f t="shared" si="61"/>
        <v>126345</v>
      </c>
      <c r="P323" s="29">
        <v>163</v>
      </c>
      <c r="Q323" s="29">
        <v>28</v>
      </c>
      <c r="R323" s="6">
        <f t="shared" si="70"/>
        <v>6344</v>
      </c>
      <c r="S323" s="19">
        <f t="shared" si="68"/>
        <v>15748.9542</v>
      </c>
      <c r="T323" s="30">
        <v>3785421</v>
      </c>
      <c r="U323" s="19">
        <f t="shared" si="72"/>
        <v>3785.4209999999998</v>
      </c>
      <c r="V323" s="19">
        <f t="shared" si="73"/>
        <v>11963.5332</v>
      </c>
      <c r="W323" s="6">
        <f t="shared" si="62"/>
        <v>239271</v>
      </c>
      <c r="X323" s="6">
        <f t="shared" si="63"/>
        <v>371960</v>
      </c>
      <c r="Y323" s="4">
        <v>0</v>
      </c>
      <c r="Z323" s="18">
        <v>0</v>
      </c>
      <c r="AA323" s="6">
        <f t="shared" si="64"/>
        <v>371960</v>
      </c>
      <c r="AB323" s="4"/>
      <c r="AC323" s="23">
        <v>0</v>
      </c>
      <c r="AD323" s="23">
        <v>0</v>
      </c>
      <c r="AE323" s="1">
        <f t="shared" si="69"/>
        <v>371960</v>
      </c>
      <c r="AF323" s="12" t="str">
        <f t="shared" si="65"/>
        <v xml:space="preserve"> </v>
      </c>
      <c r="AG323" s="12" t="str">
        <f t="shared" si="66"/>
        <v xml:space="preserve"> </v>
      </c>
    </row>
    <row r="324" spans="1:33" ht="14.1" customHeight="1">
      <c r="A324" s="25" t="s">
        <v>253</v>
      </c>
      <c r="B324" s="25" t="s">
        <v>660</v>
      </c>
      <c r="C324" s="25" t="s">
        <v>199</v>
      </c>
      <c r="D324" s="25" t="s">
        <v>665</v>
      </c>
      <c r="E324" s="7">
        <v>479.87</v>
      </c>
      <c r="F324" s="5">
        <f t="shared" si="67"/>
        <v>742838.76</v>
      </c>
      <c r="G324" s="26">
        <v>98978.55</v>
      </c>
      <c r="H324" s="27">
        <v>37194</v>
      </c>
      <c r="I324" s="5">
        <f t="shared" si="71"/>
        <v>27895.5</v>
      </c>
      <c r="J324" s="28">
        <v>26232</v>
      </c>
      <c r="K324" s="28">
        <v>763</v>
      </c>
      <c r="L324" s="28">
        <v>120864</v>
      </c>
      <c r="M324" s="28">
        <v>22859</v>
      </c>
      <c r="N324" s="5">
        <f t="shared" ref="N324:N387" si="74">SUM(G324+I324+J324+K324+L324+M324)</f>
        <v>297592.05</v>
      </c>
      <c r="O324" s="6">
        <f t="shared" ref="O324:O387" si="75">IF(F324&gt;N324,ROUND(SUM(F324-N324),0),0)</f>
        <v>445247</v>
      </c>
      <c r="P324" s="29">
        <v>88</v>
      </c>
      <c r="Q324" s="29">
        <v>149</v>
      </c>
      <c r="R324" s="6">
        <f t="shared" si="70"/>
        <v>18226</v>
      </c>
      <c r="S324" s="19">
        <f t="shared" si="68"/>
        <v>34637.016600000003</v>
      </c>
      <c r="T324" s="30">
        <v>6151557</v>
      </c>
      <c r="U324" s="19">
        <f t="shared" si="72"/>
        <v>6151.5569999999998</v>
      </c>
      <c r="V324" s="19">
        <f t="shared" si="73"/>
        <v>28485.459600000002</v>
      </c>
      <c r="W324" s="6">
        <f t="shared" ref="W324:W387" si="76">IF(V324&gt;0,ROUND(SUM(V324*$W$2),0),0)</f>
        <v>569709</v>
      </c>
      <c r="X324" s="6">
        <f t="shared" ref="X324:X387" si="77">SUM(O324+R324+W324)</f>
        <v>1033182</v>
      </c>
      <c r="Y324" s="4">
        <v>0</v>
      </c>
      <c r="Z324" s="18">
        <v>0</v>
      </c>
      <c r="AA324" s="6">
        <f t="shared" ref="AA324:AA387" si="78">ROUND(X324+Z324,0)</f>
        <v>1033182</v>
      </c>
      <c r="AB324" s="4"/>
      <c r="AC324" s="23">
        <v>0</v>
      </c>
      <c r="AD324" s="23">
        <v>0</v>
      </c>
      <c r="AE324" s="1">
        <f t="shared" si="69"/>
        <v>1033182</v>
      </c>
      <c r="AF324" s="12" t="str">
        <f t="shared" ref="AF324:AF387" si="79">IF(O324&gt;0," ",1)</f>
        <v xml:space="preserve"> </v>
      </c>
      <c r="AG324" s="12" t="str">
        <f t="shared" ref="AG324:AG387" si="80">IF(W324&gt;0," ",1)</f>
        <v xml:space="preserve"> </v>
      </c>
    </row>
    <row r="325" spans="1:33" ht="14.1" customHeight="1">
      <c r="A325" s="25" t="s">
        <v>253</v>
      </c>
      <c r="B325" s="25" t="s">
        <v>660</v>
      </c>
      <c r="C325" s="25" t="s">
        <v>30</v>
      </c>
      <c r="D325" s="25" t="s">
        <v>666</v>
      </c>
      <c r="E325" s="7">
        <v>1124.71</v>
      </c>
      <c r="F325" s="5">
        <f t="shared" ref="F325:F388" si="81">SUM(E325*$F$3)</f>
        <v>1741051.08</v>
      </c>
      <c r="G325" s="26">
        <v>117428.97</v>
      </c>
      <c r="H325" s="27">
        <v>95385</v>
      </c>
      <c r="I325" s="5">
        <f t="shared" si="71"/>
        <v>71538.75</v>
      </c>
      <c r="J325" s="28">
        <v>67468</v>
      </c>
      <c r="K325" s="28">
        <v>1948</v>
      </c>
      <c r="L325" s="28">
        <v>175667</v>
      </c>
      <c r="M325" s="28">
        <v>29672</v>
      </c>
      <c r="N325" s="5">
        <f t="shared" si="74"/>
        <v>463722.72</v>
      </c>
      <c r="O325" s="6">
        <f t="shared" si="75"/>
        <v>1277328</v>
      </c>
      <c r="P325" s="29">
        <v>53</v>
      </c>
      <c r="Q325" s="29">
        <v>561</v>
      </c>
      <c r="R325" s="6">
        <f t="shared" si="70"/>
        <v>41329</v>
      </c>
      <c r="S325" s="19">
        <f t="shared" ref="S325:S388" si="82">ROUND(SUM(E325*$S$3),4)</f>
        <v>81181.567800000004</v>
      </c>
      <c r="T325" s="30">
        <v>7040106</v>
      </c>
      <c r="U325" s="19">
        <f t="shared" si="72"/>
        <v>7040.1059999999998</v>
      </c>
      <c r="V325" s="19">
        <f t="shared" si="73"/>
        <v>74141.461800000005</v>
      </c>
      <c r="W325" s="6">
        <f t="shared" si="76"/>
        <v>1482829</v>
      </c>
      <c r="X325" s="6">
        <f t="shared" si="77"/>
        <v>2801486</v>
      </c>
      <c r="Y325" s="4">
        <v>0</v>
      </c>
      <c r="Z325" s="18">
        <v>0</v>
      </c>
      <c r="AA325" s="6">
        <f t="shared" si="78"/>
        <v>2801486</v>
      </c>
      <c r="AB325" s="4"/>
      <c r="AC325" s="23">
        <v>0</v>
      </c>
      <c r="AD325" s="23">
        <v>0</v>
      </c>
      <c r="AE325" s="1">
        <f t="shared" ref="AE325:AE388" si="83">SUM(AA325-AB325+AC325-AD325)</f>
        <v>2801486</v>
      </c>
      <c r="AF325" s="12" t="str">
        <f t="shared" si="79"/>
        <v xml:space="preserve"> </v>
      </c>
      <c r="AG325" s="12" t="str">
        <f t="shared" si="80"/>
        <v xml:space="preserve"> </v>
      </c>
    </row>
    <row r="326" spans="1:33" ht="14.1" customHeight="1">
      <c r="A326" s="25" t="s">
        <v>253</v>
      </c>
      <c r="B326" s="25" t="s">
        <v>660</v>
      </c>
      <c r="C326" s="25" t="s">
        <v>27</v>
      </c>
      <c r="D326" s="25" t="s">
        <v>667</v>
      </c>
      <c r="E326" s="7">
        <v>10195.040000000001</v>
      </c>
      <c r="F326" s="5">
        <f t="shared" si="81"/>
        <v>15781921.920000002</v>
      </c>
      <c r="G326" s="26">
        <v>3806460.58</v>
      </c>
      <c r="H326" s="27">
        <v>848519</v>
      </c>
      <c r="I326" s="5">
        <f t="shared" si="71"/>
        <v>636389.25</v>
      </c>
      <c r="J326" s="28">
        <v>599965</v>
      </c>
      <c r="K326" s="28">
        <v>17341</v>
      </c>
      <c r="L326" s="28">
        <v>2474248</v>
      </c>
      <c r="M326" s="28">
        <v>70572</v>
      </c>
      <c r="N326" s="5">
        <f t="shared" si="74"/>
        <v>7604975.8300000001</v>
      </c>
      <c r="O326" s="6">
        <f t="shared" si="75"/>
        <v>8176946</v>
      </c>
      <c r="P326" s="29">
        <v>33</v>
      </c>
      <c r="Q326" s="29">
        <v>4453</v>
      </c>
      <c r="R326" s="6">
        <f t="shared" si="70"/>
        <v>204259</v>
      </c>
      <c r="S326" s="19">
        <f t="shared" si="82"/>
        <v>735877.98719999997</v>
      </c>
      <c r="T326" s="30">
        <v>247172765</v>
      </c>
      <c r="U326" s="19">
        <f t="shared" si="72"/>
        <v>247172.76500000001</v>
      </c>
      <c r="V326" s="19">
        <f t="shared" si="73"/>
        <v>488705.22219999996</v>
      </c>
      <c r="W326" s="6">
        <f t="shared" si="76"/>
        <v>9774104</v>
      </c>
      <c r="X326" s="6">
        <f t="shared" si="77"/>
        <v>18155309</v>
      </c>
      <c r="Y326" s="4">
        <v>0</v>
      </c>
      <c r="Z326" s="18">
        <v>0</v>
      </c>
      <c r="AA326" s="6">
        <f t="shared" si="78"/>
        <v>18155309</v>
      </c>
      <c r="AB326" s="4"/>
      <c r="AC326" s="23">
        <v>76</v>
      </c>
      <c r="AD326" s="23">
        <v>0</v>
      </c>
      <c r="AE326" s="1">
        <f t="shared" si="83"/>
        <v>18155385</v>
      </c>
      <c r="AF326" s="12" t="str">
        <f t="shared" si="79"/>
        <v xml:space="preserve"> </v>
      </c>
      <c r="AG326" s="12" t="str">
        <f t="shared" si="80"/>
        <v xml:space="preserve"> </v>
      </c>
    </row>
    <row r="327" spans="1:33" ht="14.1" customHeight="1">
      <c r="A327" s="25" t="s">
        <v>253</v>
      </c>
      <c r="B327" s="25" t="s">
        <v>660</v>
      </c>
      <c r="C327" s="25" t="s">
        <v>18</v>
      </c>
      <c r="D327" s="25" t="s">
        <v>668</v>
      </c>
      <c r="E327" s="7">
        <v>2714.07</v>
      </c>
      <c r="F327" s="5">
        <f t="shared" si="81"/>
        <v>4201380.3600000003</v>
      </c>
      <c r="G327" s="26">
        <v>569273.97</v>
      </c>
      <c r="H327" s="27">
        <v>240343</v>
      </c>
      <c r="I327" s="5">
        <f t="shared" si="71"/>
        <v>180257.25</v>
      </c>
      <c r="J327" s="28">
        <v>169624</v>
      </c>
      <c r="K327" s="28">
        <v>4926</v>
      </c>
      <c r="L327" s="28">
        <v>538915</v>
      </c>
      <c r="M327" s="28">
        <v>12597</v>
      </c>
      <c r="N327" s="5">
        <f t="shared" si="74"/>
        <v>1475593.22</v>
      </c>
      <c r="O327" s="6">
        <f t="shared" si="75"/>
        <v>2725787</v>
      </c>
      <c r="P327" s="29">
        <v>33</v>
      </c>
      <c r="Q327" s="29">
        <v>1610</v>
      </c>
      <c r="R327" s="6">
        <f t="shared" si="70"/>
        <v>73851</v>
      </c>
      <c r="S327" s="19">
        <f t="shared" si="82"/>
        <v>195901.57260000001</v>
      </c>
      <c r="T327" s="30">
        <v>36190335</v>
      </c>
      <c r="U327" s="19">
        <f t="shared" si="72"/>
        <v>36190.334999999999</v>
      </c>
      <c r="V327" s="19">
        <f t="shared" si="73"/>
        <v>159711.23760000002</v>
      </c>
      <c r="W327" s="6">
        <f t="shared" si="76"/>
        <v>3194225</v>
      </c>
      <c r="X327" s="6">
        <f t="shared" si="77"/>
        <v>5993863</v>
      </c>
      <c r="Y327" s="4">
        <v>0</v>
      </c>
      <c r="Z327" s="18">
        <v>0</v>
      </c>
      <c r="AA327" s="6">
        <f t="shared" si="78"/>
        <v>5993863</v>
      </c>
      <c r="AB327" s="4"/>
      <c r="AC327" s="23">
        <v>0</v>
      </c>
      <c r="AD327" s="23">
        <v>0</v>
      </c>
      <c r="AE327" s="1">
        <f t="shared" si="83"/>
        <v>5993863</v>
      </c>
      <c r="AF327" s="12" t="str">
        <f t="shared" si="79"/>
        <v xml:space="preserve"> </v>
      </c>
      <c r="AG327" s="12" t="str">
        <f t="shared" si="80"/>
        <v xml:space="preserve"> </v>
      </c>
    </row>
    <row r="328" spans="1:33" ht="14.1" customHeight="1">
      <c r="A328" s="25" t="s">
        <v>253</v>
      </c>
      <c r="B328" s="25" t="s">
        <v>660</v>
      </c>
      <c r="C328" s="25" t="s">
        <v>56</v>
      </c>
      <c r="D328" s="25" t="s">
        <v>669</v>
      </c>
      <c r="E328" s="7">
        <v>405.95</v>
      </c>
      <c r="F328" s="5">
        <f t="shared" si="81"/>
        <v>628410.6</v>
      </c>
      <c r="G328" s="26">
        <v>64063.38</v>
      </c>
      <c r="H328" s="27">
        <v>31985</v>
      </c>
      <c r="I328" s="5">
        <f t="shared" si="71"/>
        <v>23988.75</v>
      </c>
      <c r="J328" s="28">
        <v>22621</v>
      </c>
      <c r="K328" s="28">
        <v>653</v>
      </c>
      <c r="L328" s="28">
        <v>85964</v>
      </c>
      <c r="M328" s="28">
        <v>16595</v>
      </c>
      <c r="N328" s="5">
        <f t="shared" si="74"/>
        <v>213885.13</v>
      </c>
      <c r="O328" s="6">
        <f t="shared" si="75"/>
        <v>414525</v>
      </c>
      <c r="P328" s="29">
        <v>79</v>
      </c>
      <c r="Q328" s="29">
        <v>200</v>
      </c>
      <c r="R328" s="6">
        <f t="shared" si="70"/>
        <v>21962</v>
      </c>
      <c r="S328" s="19">
        <f t="shared" si="82"/>
        <v>29301.471000000001</v>
      </c>
      <c r="T328" s="30">
        <v>4117137</v>
      </c>
      <c r="U328" s="19">
        <f t="shared" si="72"/>
        <v>4117.1369999999997</v>
      </c>
      <c r="V328" s="19">
        <f t="shared" si="73"/>
        <v>25184.334000000003</v>
      </c>
      <c r="W328" s="6">
        <f t="shared" si="76"/>
        <v>503687</v>
      </c>
      <c r="X328" s="6">
        <f t="shared" si="77"/>
        <v>940174</v>
      </c>
      <c r="Y328" s="4">
        <v>0</v>
      </c>
      <c r="Z328" s="18">
        <v>0</v>
      </c>
      <c r="AA328" s="6">
        <f t="shared" si="78"/>
        <v>940174</v>
      </c>
      <c r="AB328" s="4"/>
      <c r="AC328" s="23">
        <v>0</v>
      </c>
      <c r="AD328" s="23">
        <v>0</v>
      </c>
      <c r="AE328" s="1">
        <f t="shared" si="83"/>
        <v>940174</v>
      </c>
      <c r="AF328" s="12" t="str">
        <f t="shared" si="79"/>
        <v xml:space="preserve"> </v>
      </c>
      <c r="AG328" s="12" t="str">
        <f t="shared" si="80"/>
        <v xml:space="preserve"> </v>
      </c>
    </row>
    <row r="329" spans="1:33" ht="14.1" customHeight="1">
      <c r="A329" s="25" t="s">
        <v>253</v>
      </c>
      <c r="B329" s="25" t="s">
        <v>660</v>
      </c>
      <c r="C329" s="25" t="s">
        <v>146</v>
      </c>
      <c r="D329" s="25" t="s">
        <v>670</v>
      </c>
      <c r="E329" s="7">
        <v>1140.42</v>
      </c>
      <c r="F329" s="5">
        <f t="shared" si="81"/>
        <v>1765370.1600000001</v>
      </c>
      <c r="G329" s="26">
        <v>200114.22</v>
      </c>
      <c r="H329" s="27">
        <v>94384</v>
      </c>
      <c r="I329" s="5">
        <f t="shared" si="71"/>
        <v>70788</v>
      </c>
      <c r="J329" s="28">
        <v>66859</v>
      </c>
      <c r="K329" s="28">
        <v>1923</v>
      </c>
      <c r="L329" s="28">
        <v>249669</v>
      </c>
      <c r="M329" s="28">
        <v>25278</v>
      </c>
      <c r="N329" s="5">
        <f t="shared" si="74"/>
        <v>614631.22</v>
      </c>
      <c r="O329" s="6">
        <f t="shared" si="75"/>
        <v>1150739</v>
      </c>
      <c r="P329" s="29">
        <v>57</v>
      </c>
      <c r="Q329" s="29">
        <v>479</v>
      </c>
      <c r="R329" s="6">
        <f t="shared" si="70"/>
        <v>37951</v>
      </c>
      <c r="S329" s="19">
        <f t="shared" si="82"/>
        <v>82315.515599999999</v>
      </c>
      <c r="T329" s="30">
        <v>12574037</v>
      </c>
      <c r="U329" s="19">
        <f t="shared" si="72"/>
        <v>12574.037</v>
      </c>
      <c r="V329" s="19">
        <f t="shared" si="73"/>
        <v>69741.478600000002</v>
      </c>
      <c r="W329" s="6">
        <f t="shared" si="76"/>
        <v>1394830</v>
      </c>
      <c r="X329" s="6">
        <f t="shared" si="77"/>
        <v>2583520</v>
      </c>
      <c r="Y329" s="4">
        <v>0</v>
      </c>
      <c r="Z329" s="18">
        <v>0</v>
      </c>
      <c r="AA329" s="6">
        <f t="shared" si="78"/>
        <v>2583520</v>
      </c>
      <c r="AB329" s="4"/>
      <c r="AC329" s="23">
        <v>0</v>
      </c>
      <c r="AD329" s="23">
        <v>0</v>
      </c>
      <c r="AE329" s="1">
        <f t="shared" si="83"/>
        <v>2583520</v>
      </c>
      <c r="AF329" s="12" t="str">
        <f t="shared" si="79"/>
        <v xml:space="preserve"> </v>
      </c>
      <c r="AG329" s="12" t="str">
        <f t="shared" si="80"/>
        <v xml:space="preserve"> </v>
      </c>
    </row>
    <row r="330" spans="1:33" ht="14.1" customHeight="1">
      <c r="A330" s="25" t="s">
        <v>253</v>
      </c>
      <c r="B330" s="25" t="s">
        <v>660</v>
      </c>
      <c r="C330" s="25" t="s">
        <v>5</v>
      </c>
      <c r="D330" s="25" t="s">
        <v>671</v>
      </c>
      <c r="E330" s="7">
        <v>891.34</v>
      </c>
      <c r="F330" s="5">
        <f t="shared" si="81"/>
        <v>1379794.32</v>
      </c>
      <c r="G330" s="26">
        <v>88831.91</v>
      </c>
      <c r="H330" s="27">
        <v>72283</v>
      </c>
      <c r="I330" s="5">
        <f t="shared" si="71"/>
        <v>54212.25</v>
      </c>
      <c r="J330" s="28">
        <v>51111</v>
      </c>
      <c r="K330" s="28">
        <v>1477</v>
      </c>
      <c r="L330" s="28">
        <v>167645</v>
      </c>
      <c r="M330" s="28">
        <v>24114</v>
      </c>
      <c r="N330" s="5">
        <f t="shared" si="74"/>
        <v>387391.16000000003</v>
      </c>
      <c r="O330" s="6">
        <f t="shared" si="75"/>
        <v>992403</v>
      </c>
      <c r="P330" s="29">
        <v>66</v>
      </c>
      <c r="Q330" s="29">
        <v>426</v>
      </c>
      <c r="R330" s="6">
        <f t="shared" si="70"/>
        <v>39081</v>
      </c>
      <c r="S330" s="19">
        <f t="shared" si="82"/>
        <v>64336.921199999997</v>
      </c>
      <c r="T330" s="30">
        <v>5497024</v>
      </c>
      <c r="U330" s="19">
        <f t="shared" si="72"/>
        <v>5497.0240000000003</v>
      </c>
      <c r="V330" s="19">
        <f t="shared" si="73"/>
        <v>58839.897199999999</v>
      </c>
      <c r="W330" s="6">
        <f t="shared" si="76"/>
        <v>1176798</v>
      </c>
      <c r="X330" s="6">
        <f t="shared" si="77"/>
        <v>2208282</v>
      </c>
      <c r="Y330" s="4">
        <v>0</v>
      </c>
      <c r="Z330" s="18">
        <v>0</v>
      </c>
      <c r="AA330" s="6">
        <f t="shared" si="78"/>
        <v>2208282</v>
      </c>
      <c r="AB330" s="4"/>
      <c r="AC330" s="23">
        <v>0</v>
      </c>
      <c r="AD330" s="23">
        <v>0</v>
      </c>
      <c r="AE330" s="1">
        <f t="shared" si="83"/>
        <v>2208282</v>
      </c>
      <c r="AF330" s="12" t="str">
        <f t="shared" si="79"/>
        <v xml:space="preserve"> </v>
      </c>
      <c r="AG330" s="12" t="str">
        <f t="shared" si="80"/>
        <v xml:space="preserve"> </v>
      </c>
    </row>
    <row r="331" spans="1:33" ht="14.1" customHeight="1">
      <c r="A331" s="25" t="s">
        <v>6</v>
      </c>
      <c r="B331" s="25" t="s">
        <v>672</v>
      </c>
      <c r="C331" s="25" t="s">
        <v>55</v>
      </c>
      <c r="D331" s="25" t="s">
        <v>673</v>
      </c>
      <c r="E331" s="7">
        <v>1682.33</v>
      </c>
      <c r="F331" s="5">
        <f t="shared" si="81"/>
        <v>2604246.84</v>
      </c>
      <c r="G331" s="26">
        <v>684404.3</v>
      </c>
      <c r="H331" s="27">
        <v>286922</v>
      </c>
      <c r="I331" s="5">
        <f t="shared" si="71"/>
        <v>215191.5</v>
      </c>
      <c r="J331" s="28">
        <v>113886</v>
      </c>
      <c r="K331" s="28">
        <v>450779</v>
      </c>
      <c r="L331" s="28">
        <v>468018</v>
      </c>
      <c r="M331" s="28">
        <v>127328</v>
      </c>
      <c r="N331" s="5">
        <f t="shared" si="74"/>
        <v>2059606.8</v>
      </c>
      <c r="O331" s="6">
        <f t="shared" si="75"/>
        <v>544640</v>
      </c>
      <c r="P331" s="29">
        <v>81</v>
      </c>
      <c r="Q331" s="29">
        <v>455</v>
      </c>
      <c r="R331" s="6">
        <f t="shared" si="70"/>
        <v>51228</v>
      </c>
      <c r="S331" s="19">
        <f t="shared" si="82"/>
        <v>121430.5794</v>
      </c>
      <c r="T331" s="30">
        <v>41782924</v>
      </c>
      <c r="U331" s="19">
        <f t="shared" si="72"/>
        <v>41782.923999999999</v>
      </c>
      <c r="V331" s="19">
        <f t="shared" si="73"/>
        <v>79647.655400000003</v>
      </c>
      <c r="W331" s="6">
        <f t="shared" si="76"/>
        <v>1592953</v>
      </c>
      <c r="X331" s="6">
        <f t="shared" si="77"/>
        <v>2188821</v>
      </c>
      <c r="Y331" s="4">
        <v>0</v>
      </c>
      <c r="Z331" s="18">
        <v>0</v>
      </c>
      <c r="AA331" s="6">
        <f t="shared" si="78"/>
        <v>2188821</v>
      </c>
      <c r="AB331" s="4"/>
      <c r="AC331" s="23">
        <v>0</v>
      </c>
      <c r="AD331" s="23">
        <v>0</v>
      </c>
      <c r="AE331" s="1">
        <f t="shared" si="83"/>
        <v>2188821</v>
      </c>
      <c r="AF331" s="12" t="str">
        <f t="shared" si="79"/>
        <v xml:space="preserve"> </v>
      </c>
      <c r="AG331" s="12" t="str">
        <f t="shared" si="80"/>
        <v xml:space="preserve"> </v>
      </c>
    </row>
    <row r="332" spans="1:33" ht="14.1" customHeight="1">
      <c r="A332" s="25" t="s">
        <v>6</v>
      </c>
      <c r="B332" s="25" t="s">
        <v>672</v>
      </c>
      <c r="C332" s="25" t="s">
        <v>198</v>
      </c>
      <c r="D332" s="25" t="s">
        <v>674</v>
      </c>
      <c r="E332" s="7">
        <v>213.76</v>
      </c>
      <c r="F332" s="5">
        <f t="shared" si="81"/>
        <v>330900.47999999998</v>
      </c>
      <c r="G332" s="26">
        <v>127428.31</v>
      </c>
      <c r="H332" s="27">
        <v>25738</v>
      </c>
      <c r="I332" s="5">
        <f t="shared" si="71"/>
        <v>19303.5</v>
      </c>
      <c r="J332" s="28">
        <v>10273</v>
      </c>
      <c r="K332" s="28">
        <v>41234</v>
      </c>
      <c r="L332" s="28">
        <v>67288</v>
      </c>
      <c r="M332" s="28">
        <v>39963</v>
      </c>
      <c r="N332" s="5">
        <f t="shared" si="74"/>
        <v>305489.81</v>
      </c>
      <c r="O332" s="6">
        <f t="shared" si="75"/>
        <v>25411</v>
      </c>
      <c r="P332" s="29">
        <v>167</v>
      </c>
      <c r="Q332" s="29">
        <v>41</v>
      </c>
      <c r="R332" s="6">
        <f t="shared" si="70"/>
        <v>9517</v>
      </c>
      <c r="S332" s="19">
        <f t="shared" si="82"/>
        <v>15429.1968</v>
      </c>
      <c r="T332" s="30">
        <v>7848023</v>
      </c>
      <c r="U332" s="19">
        <f t="shared" si="72"/>
        <v>7848.0230000000001</v>
      </c>
      <c r="V332" s="19">
        <f t="shared" si="73"/>
        <v>7581.1737999999996</v>
      </c>
      <c r="W332" s="6">
        <f t="shared" si="76"/>
        <v>151623</v>
      </c>
      <c r="X332" s="6">
        <f t="shared" si="77"/>
        <v>186551</v>
      </c>
      <c r="Y332" s="4">
        <v>0</v>
      </c>
      <c r="Z332" s="18">
        <v>0</v>
      </c>
      <c r="AA332" s="6">
        <f t="shared" si="78"/>
        <v>186551</v>
      </c>
      <c r="AB332" s="4"/>
      <c r="AC332" s="23">
        <v>0</v>
      </c>
      <c r="AD332" s="23">
        <v>0</v>
      </c>
      <c r="AE332" s="1">
        <f t="shared" si="83"/>
        <v>186551</v>
      </c>
      <c r="AF332" s="12" t="str">
        <f t="shared" si="79"/>
        <v xml:space="preserve"> </v>
      </c>
      <c r="AG332" s="12" t="str">
        <f t="shared" si="80"/>
        <v xml:space="preserve"> </v>
      </c>
    </row>
    <row r="333" spans="1:33" s="20" customFormat="1" ht="14.1" customHeight="1">
      <c r="A333" s="25" t="s">
        <v>6</v>
      </c>
      <c r="B333" s="25" t="s">
        <v>672</v>
      </c>
      <c r="C333" s="25" t="s">
        <v>220</v>
      </c>
      <c r="D333" s="25" t="s">
        <v>675</v>
      </c>
      <c r="E333" s="9">
        <v>770.38</v>
      </c>
      <c r="F333" s="5">
        <f t="shared" si="81"/>
        <v>1192548.24</v>
      </c>
      <c r="G333" s="26">
        <v>983538.84</v>
      </c>
      <c r="H333" s="27">
        <v>93620</v>
      </c>
      <c r="I333" s="21">
        <f t="shared" si="71"/>
        <v>70215</v>
      </c>
      <c r="J333" s="28">
        <v>37191</v>
      </c>
      <c r="K333" s="28">
        <v>147267</v>
      </c>
      <c r="L333" s="28">
        <v>127718</v>
      </c>
      <c r="M333" s="28">
        <v>58236</v>
      </c>
      <c r="N333" s="21">
        <f t="shared" si="74"/>
        <v>1424165.8399999999</v>
      </c>
      <c r="O333" s="11">
        <f t="shared" si="75"/>
        <v>0</v>
      </c>
      <c r="P333" s="29">
        <v>95</v>
      </c>
      <c r="Q333" s="29">
        <v>279</v>
      </c>
      <c r="R333" s="6">
        <f t="shared" si="70"/>
        <v>36842</v>
      </c>
      <c r="S333" s="19">
        <f t="shared" si="82"/>
        <v>55606.028400000003</v>
      </c>
      <c r="T333" s="30">
        <v>64293045</v>
      </c>
      <c r="U333" s="22">
        <f t="shared" si="72"/>
        <v>64293.044999999998</v>
      </c>
      <c r="V333" s="22">
        <f t="shared" si="73"/>
        <v>0</v>
      </c>
      <c r="W333" s="6">
        <f t="shared" si="76"/>
        <v>0</v>
      </c>
      <c r="X333" s="11">
        <f t="shared" si="77"/>
        <v>36842</v>
      </c>
      <c r="Y333" s="4">
        <v>0</v>
      </c>
      <c r="Z333" s="18">
        <v>0</v>
      </c>
      <c r="AA333" s="2">
        <f t="shared" si="78"/>
        <v>36842</v>
      </c>
      <c r="AB333" s="3"/>
      <c r="AC333" s="23">
        <v>0</v>
      </c>
      <c r="AD333" s="23">
        <v>0</v>
      </c>
      <c r="AE333" s="1">
        <f t="shared" si="83"/>
        <v>36842</v>
      </c>
      <c r="AF333" s="12">
        <f t="shared" si="79"/>
        <v>1</v>
      </c>
      <c r="AG333" s="12">
        <f t="shared" si="80"/>
        <v>1</v>
      </c>
    </row>
    <row r="334" spans="1:33" ht="14.1" customHeight="1">
      <c r="A334" s="25" t="s">
        <v>6</v>
      </c>
      <c r="B334" s="25" t="s">
        <v>672</v>
      </c>
      <c r="C334" s="25" t="s">
        <v>199</v>
      </c>
      <c r="D334" s="25" t="s">
        <v>676</v>
      </c>
      <c r="E334" s="7">
        <v>826.45</v>
      </c>
      <c r="F334" s="5">
        <f t="shared" si="81"/>
        <v>1279344.6000000001</v>
      </c>
      <c r="G334" s="26">
        <v>259263.28</v>
      </c>
      <c r="H334" s="27">
        <v>127812</v>
      </c>
      <c r="I334" s="5">
        <f t="shared" si="71"/>
        <v>95859</v>
      </c>
      <c r="J334" s="28">
        <v>50811</v>
      </c>
      <c r="K334" s="28">
        <v>200367</v>
      </c>
      <c r="L334" s="28">
        <v>148648</v>
      </c>
      <c r="M334" s="28">
        <v>46766</v>
      </c>
      <c r="N334" s="5">
        <f t="shared" si="74"/>
        <v>801714.28</v>
      </c>
      <c r="O334" s="6">
        <f t="shared" si="75"/>
        <v>477630</v>
      </c>
      <c r="P334" s="29">
        <v>77</v>
      </c>
      <c r="Q334" s="29">
        <v>390</v>
      </c>
      <c r="R334" s="6">
        <f t="shared" si="70"/>
        <v>41742</v>
      </c>
      <c r="S334" s="19">
        <f t="shared" si="82"/>
        <v>59653.161</v>
      </c>
      <c r="T334" s="30">
        <v>15816616</v>
      </c>
      <c r="U334" s="19">
        <f t="shared" si="72"/>
        <v>15816.616</v>
      </c>
      <c r="V334" s="19">
        <f t="shared" si="73"/>
        <v>43836.544999999998</v>
      </c>
      <c r="W334" s="6">
        <f t="shared" si="76"/>
        <v>876731</v>
      </c>
      <c r="X334" s="6">
        <f t="shared" si="77"/>
        <v>1396103</v>
      </c>
      <c r="Y334" s="4">
        <v>0</v>
      </c>
      <c r="Z334" s="18">
        <v>0</v>
      </c>
      <c r="AA334" s="6">
        <f t="shared" si="78"/>
        <v>1396103</v>
      </c>
      <c r="AB334" s="4"/>
      <c r="AC334" s="23">
        <v>0</v>
      </c>
      <c r="AD334" s="23">
        <v>0</v>
      </c>
      <c r="AE334" s="1">
        <f t="shared" si="83"/>
        <v>1396103</v>
      </c>
      <c r="AF334" s="12" t="str">
        <f t="shared" si="79"/>
        <v xml:space="preserve"> </v>
      </c>
      <c r="AG334" s="12" t="str">
        <f t="shared" si="80"/>
        <v xml:space="preserve"> </v>
      </c>
    </row>
    <row r="335" spans="1:33" ht="14.1" customHeight="1">
      <c r="A335" s="25" t="s">
        <v>93</v>
      </c>
      <c r="B335" s="25" t="s">
        <v>677</v>
      </c>
      <c r="C335" s="25" t="s">
        <v>100</v>
      </c>
      <c r="D335" s="25" t="s">
        <v>678</v>
      </c>
      <c r="E335" s="7">
        <v>1174.3399999999999</v>
      </c>
      <c r="F335" s="5">
        <f t="shared" si="81"/>
        <v>1817878.3199999998</v>
      </c>
      <c r="G335" s="26">
        <v>263476.37</v>
      </c>
      <c r="H335" s="27">
        <v>59185</v>
      </c>
      <c r="I335" s="5">
        <f t="shared" si="71"/>
        <v>44388.75</v>
      </c>
      <c r="J335" s="28">
        <v>64439</v>
      </c>
      <c r="K335" s="28">
        <v>90700</v>
      </c>
      <c r="L335" s="28">
        <v>163997</v>
      </c>
      <c r="M335" s="28">
        <v>124094</v>
      </c>
      <c r="N335" s="5">
        <f t="shared" si="74"/>
        <v>751095.12</v>
      </c>
      <c r="O335" s="6">
        <f t="shared" si="75"/>
        <v>1066783</v>
      </c>
      <c r="P335" s="29">
        <v>84</v>
      </c>
      <c r="Q335" s="29">
        <v>642</v>
      </c>
      <c r="R335" s="6">
        <f t="shared" si="70"/>
        <v>74960</v>
      </c>
      <c r="S335" s="19">
        <f t="shared" si="82"/>
        <v>84763.861199999999</v>
      </c>
      <c r="T335" s="30">
        <v>15640356</v>
      </c>
      <c r="U335" s="19">
        <f t="shared" si="72"/>
        <v>15640.356</v>
      </c>
      <c r="V335" s="19">
        <f t="shared" si="73"/>
        <v>69123.5052</v>
      </c>
      <c r="W335" s="6">
        <f t="shared" si="76"/>
        <v>1382470</v>
      </c>
      <c r="X335" s="6">
        <f t="shared" si="77"/>
        <v>2524213</v>
      </c>
      <c r="Y335" s="4">
        <v>0</v>
      </c>
      <c r="Z335" s="18">
        <v>0</v>
      </c>
      <c r="AA335" s="6">
        <f t="shared" si="78"/>
        <v>2524213</v>
      </c>
      <c r="AB335" s="4"/>
      <c r="AC335" s="23">
        <v>0</v>
      </c>
      <c r="AD335" s="23">
        <v>0</v>
      </c>
      <c r="AE335" s="1">
        <f t="shared" si="83"/>
        <v>2524213</v>
      </c>
      <c r="AF335" s="12" t="str">
        <f t="shared" si="79"/>
        <v xml:space="preserve"> </v>
      </c>
      <c r="AG335" s="12" t="str">
        <f t="shared" si="80"/>
        <v xml:space="preserve"> </v>
      </c>
    </row>
    <row r="336" spans="1:33" ht="14.1" customHeight="1">
      <c r="A336" s="25" t="s">
        <v>93</v>
      </c>
      <c r="B336" s="25" t="s">
        <v>677</v>
      </c>
      <c r="C336" s="25" t="s">
        <v>237</v>
      </c>
      <c r="D336" s="25" t="s">
        <v>679</v>
      </c>
      <c r="E336" s="7">
        <v>1677.81</v>
      </c>
      <c r="F336" s="5">
        <f t="shared" si="81"/>
        <v>2597249.88</v>
      </c>
      <c r="G336" s="26">
        <v>396617.75</v>
      </c>
      <c r="H336" s="27">
        <v>95628</v>
      </c>
      <c r="I336" s="5">
        <f t="shared" si="71"/>
        <v>71721</v>
      </c>
      <c r="J336" s="28">
        <v>103926</v>
      </c>
      <c r="K336" s="28">
        <v>146931</v>
      </c>
      <c r="L336" s="28">
        <v>384013</v>
      </c>
      <c r="M336" s="28">
        <v>47467</v>
      </c>
      <c r="N336" s="5">
        <f t="shared" si="74"/>
        <v>1150675.75</v>
      </c>
      <c r="O336" s="6">
        <f t="shared" si="75"/>
        <v>1446574</v>
      </c>
      <c r="P336" s="29">
        <v>77</v>
      </c>
      <c r="Q336" s="29">
        <v>541</v>
      </c>
      <c r="R336" s="6">
        <f t="shared" si="70"/>
        <v>57903</v>
      </c>
      <c r="S336" s="19">
        <f t="shared" si="82"/>
        <v>121104.32580000001</v>
      </c>
      <c r="T336" s="30">
        <v>23878251</v>
      </c>
      <c r="U336" s="19">
        <f t="shared" si="72"/>
        <v>23878.251</v>
      </c>
      <c r="V336" s="19">
        <f t="shared" si="73"/>
        <v>97226.074800000002</v>
      </c>
      <c r="W336" s="6">
        <f t="shared" si="76"/>
        <v>1944521</v>
      </c>
      <c r="X336" s="6">
        <f t="shared" si="77"/>
        <v>3448998</v>
      </c>
      <c r="Y336" s="4">
        <v>0</v>
      </c>
      <c r="Z336" s="18">
        <v>0</v>
      </c>
      <c r="AA336" s="6">
        <f t="shared" si="78"/>
        <v>3448998</v>
      </c>
      <c r="AB336" s="4"/>
      <c r="AC336" s="23">
        <v>0</v>
      </c>
      <c r="AD336" s="23">
        <v>0</v>
      </c>
      <c r="AE336" s="1">
        <f t="shared" si="83"/>
        <v>3448998</v>
      </c>
      <c r="AF336" s="12" t="str">
        <f t="shared" si="79"/>
        <v xml:space="preserve"> </v>
      </c>
      <c r="AG336" s="12" t="str">
        <f t="shared" si="80"/>
        <v xml:space="preserve"> </v>
      </c>
    </row>
    <row r="337" spans="1:33" ht="14.1" customHeight="1">
      <c r="A337" s="25" t="s">
        <v>93</v>
      </c>
      <c r="B337" s="25" t="s">
        <v>677</v>
      </c>
      <c r="C337" s="25" t="s">
        <v>232</v>
      </c>
      <c r="D337" s="25" t="s">
        <v>680</v>
      </c>
      <c r="E337" s="7">
        <v>495.37</v>
      </c>
      <c r="F337" s="5">
        <f t="shared" si="81"/>
        <v>766832.76</v>
      </c>
      <c r="G337" s="26">
        <v>97818.92</v>
      </c>
      <c r="H337" s="27">
        <v>28151</v>
      </c>
      <c r="I337" s="5">
        <f t="shared" si="71"/>
        <v>21113.25</v>
      </c>
      <c r="J337" s="28">
        <v>30730</v>
      </c>
      <c r="K337" s="28">
        <v>42917</v>
      </c>
      <c r="L337" s="28">
        <v>92414</v>
      </c>
      <c r="M337" s="28">
        <v>18441</v>
      </c>
      <c r="N337" s="5">
        <f t="shared" si="74"/>
        <v>303434.17</v>
      </c>
      <c r="O337" s="6">
        <f t="shared" si="75"/>
        <v>463399</v>
      </c>
      <c r="P337" s="29">
        <v>90</v>
      </c>
      <c r="Q337" s="29">
        <v>85</v>
      </c>
      <c r="R337" s="6">
        <f t="shared" si="70"/>
        <v>10634</v>
      </c>
      <c r="S337" s="19">
        <f t="shared" si="82"/>
        <v>35755.806600000004</v>
      </c>
      <c r="T337" s="30">
        <v>5791529</v>
      </c>
      <c r="U337" s="19">
        <f t="shared" si="72"/>
        <v>5791.5290000000005</v>
      </c>
      <c r="V337" s="19">
        <f t="shared" si="73"/>
        <v>29964.277600000001</v>
      </c>
      <c r="W337" s="6">
        <f t="shared" si="76"/>
        <v>599286</v>
      </c>
      <c r="X337" s="6">
        <f t="shared" si="77"/>
        <v>1073319</v>
      </c>
      <c r="Y337" s="4">
        <v>0</v>
      </c>
      <c r="Z337" s="18">
        <v>0</v>
      </c>
      <c r="AA337" s="6">
        <f t="shared" si="78"/>
        <v>1073319</v>
      </c>
      <c r="AB337" s="4"/>
      <c r="AC337" s="23">
        <v>0</v>
      </c>
      <c r="AD337" s="23">
        <v>0</v>
      </c>
      <c r="AE337" s="1">
        <f t="shared" si="83"/>
        <v>1073319</v>
      </c>
      <c r="AF337" s="12" t="str">
        <f t="shared" si="79"/>
        <v xml:space="preserve"> </v>
      </c>
      <c r="AG337" s="12" t="str">
        <f t="shared" si="80"/>
        <v xml:space="preserve"> </v>
      </c>
    </row>
    <row r="338" spans="1:33" ht="14.1" customHeight="1">
      <c r="A338" s="25" t="s">
        <v>94</v>
      </c>
      <c r="B338" s="25" t="s">
        <v>681</v>
      </c>
      <c r="C338" s="25" t="s">
        <v>45</v>
      </c>
      <c r="D338" s="25" t="s">
        <v>682</v>
      </c>
      <c r="E338" s="7">
        <v>187.83</v>
      </c>
      <c r="F338" s="5">
        <f t="shared" si="81"/>
        <v>290760.84000000003</v>
      </c>
      <c r="G338" s="26">
        <v>52835.86</v>
      </c>
      <c r="H338" s="27">
        <v>9960</v>
      </c>
      <c r="I338" s="5">
        <f t="shared" si="71"/>
        <v>7470</v>
      </c>
      <c r="J338" s="28">
        <v>10124</v>
      </c>
      <c r="K338" s="28">
        <v>0</v>
      </c>
      <c r="L338" s="28">
        <v>0</v>
      </c>
      <c r="M338" s="28">
        <v>50373</v>
      </c>
      <c r="N338" s="5">
        <f t="shared" si="74"/>
        <v>120802.86</v>
      </c>
      <c r="O338" s="6">
        <f t="shared" si="75"/>
        <v>169958</v>
      </c>
      <c r="P338" s="29">
        <v>95</v>
      </c>
      <c r="Q338" s="29">
        <v>77</v>
      </c>
      <c r="R338" s="6">
        <f t="shared" si="70"/>
        <v>10168</v>
      </c>
      <c r="S338" s="19">
        <f t="shared" si="82"/>
        <v>13557.5694</v>
      </c>
      <c r="T338" s="30">
        <v>2978346</v>
      </c>
      <c r="U338" s="19">
        <f t="shared" si="72"/>
        <v>2978.346</v>
      </c>
      <c r="V338" s="19">
        <f t="shared" si="73"/>
        <v>10579.223400000001</v>
      </c>
      <c r="W338" s="6">
        <f t="shared" si="76"/>
        <v>211584</v>
      </c>
      <c r="X338" s="6">
        <f t="shared" si="77"/>
        <v>391710</v>
      </c>
      <c r="Y338" s="4">
        <v>0</v>
      </c>
      <c r="Z338" s="18">
        <v>0</v>
      </c>
      <c r="AA338" s="6">
        <f t="shared" si="78"/>
        <v>391710</v>
      </c>
      <c r="AB338" s="4"/>
      <c r="AC338" s="23">
        <v>0</v>
      </c>
      <c r="AD338" s="23">
        <v>0</v>
      </c>
      <c r="AE338" s="1">
        <f t="shared" si="83"/>
        <v>391710</v>
      </c>
      <c r="AF338" s="12" t="str">
        <f t="shared" si="79"/>
        <v xml:space="preserve"> </v>
      </c>
      <c r="AG338" s="12" t="str">
        <f t="shared" si="80"/>
        <v xml:space="preserve"> </v>
      </c>
    </row>
    <row r="339" spans="1:33" ht="14.1" customHeight="1">
      <c r="A339" s="25" t="s">
        <v>94</v>
      </c>
      <c r="B339" s="25" t="s">
        <v>681</v>
      </c>
      <c r="C339" s="25" t="s">
        <v>198</v>
      </c>
      <c r="D339" s="25" t="s">
        <v>683</v>
      </c>
      <c r="E339" s="7">
        <v>413.41</v>
      </c>
      <c r="F339" s="5">
        <f t="shared" si="81"/>
        <v>639958.68000000005</v>
      </c>
      <c r="G339" s="26">
        <v>76659.42</v>
      </c>
      <c r="H339" s="27">
        <v>21493</v>
      </c>
      <c r="I339" s="5">
        <f t="shared" si="71"/>
        <v>16119.75</v>
      </c>
      <c r="J339" s="28">
        <v>22980</v>
      </c>
      <c r="K339" s="28">
        <v>30285</v>
      </c>
      <c r="L339" s="28">
        <v>79040</v>
      </c>
      <c r="M339" s="28">
        <v>55362</v>
      </c>
      <c r="N339" s="5">
        <f t="shared" si="74"/>
        <v>280446.17</v>
      </c>
      <c r="O339" s="6">
        <f t="shared" si="75"/>
        <v>359513</v>
      </c>
      <c r="P339" s="29">
        <v>88</v>
      </c>
      <c r="Q339" s="29">
        <v>199</v>
      </c>
      <c r="R339" s="6">
        <f t="shared" si="70"/>
        <v>24342</v>
      </c>
      <c r="S339" s="19">
        <f t="shared" si="82"/>
        <v>29839.933799999999</v>
      </c>
      <c r="T339" s="30">
        <v>4032584</v>
      </c>
      <c r="U339" s="19">
        <f t="shared" si="72"/>
        <v>4032.5839999999998</v>
      </c>
      <c r="V339" s="19">
        <f t="shared" si="73"/>
        <v>25807.3498</v>
      </c>
      <c r="W339" s="6">
        <f t="shared" si="76"/>
        <v>516147</v>
      </c>
      <c r="X339" s="6">
        <f t="shared" si="77"/>
        <v>900002</v>
      </c>
      <c r="Y339" s="4">
        <v>0</v>
      </c>
      <c r="Z339" s="18">
        <v>0</v>
      </c>
      <c r="AA339" s="6">
        <f t="shared" si="78"/>
        <v>900002</v>
      </c>
      <c r="AB339" s="4"/>
      <c r="AC339" s="23">
        <v>0</v>
      </c>
      <c r="AD339" s="23">
        <v>0</v>
      </c>
      <c r="AE339" s="1">
        <f t="shared" si="83"/>
        <v>900002</v>
      </c>
      <c r="AF339" s="12" t="str">
        <f t="shared" si="79"/>
        <v xml:space="preserve"> </v>
      </c>
      <c r="AG339" s="12" t="str">
        <f t="shared" si="80"/>
        <v xml:space="preserve"> </v>
      </c>
    </row>
    <row r="340" spans="1:33" ht="14.1" customHeight="1">
      <c r="A340" s="25" t="s">
        <v>94</v>
      </c>
      <c r="B340" s="25" t="s">
        <v>681</v>
      </c>
      <c r="C340" s="25" t="s">
        <v>42</v>
      </c>
      <c r="D340" s="25" t="s">
        <v>684</v>
      </c>
      <c r="E340" s="7">
        <v>450.96</v>
      </c>
      <c r="F340" s="5">
        <f t="shared" si="81"/>
        <v>698086.08</v>
      </c>
      <c r="G340" s="26">
        <v>237207.01</v>
      </c>
      <c r="H340" s="27">
        <v>24446</v>
      </c>
      <c r="I340" s="5">
        <f t="shared" si="71"/>
        <v>18334.5</v>
      </c>
      <c r="J340" s="28">
        <v>25340</v>
      </c>
      <c r="K340" s="28">
        <v>33367</v>
      </c>
      <c r="L340" s="28">
        <v>89527</v>
      </c>
      <c r="M340" s="28">
        <v>54207</v>
      </c>
      <c r="N340" s="5">
        <f t="shared" si="74"/>
        <v>457982.51</v>
      </c>
      <c r="O340" s="6">
        <f t="shared" si="75"/>
        <v>240104</v>
      </c>
      <c r="P340" s="29">
        <v>90</v>
      </c>
      <c r="Q340" s="29">
        <v>145</v>
      </c>
      <c r="R340" s="6">
        <f t="shared" si="70"/>
        <v>18140</v>
      </c>
      <c r="S340" s="19">
        <f t="shared" si="82"/>
        <v>32550.292799999999</v>
      </c>
      <c r="T340" s="30">
        <v>13747027</v>
      </c>
      <c r="U340" s="19">
        <f t="shared" si="72"/>
        <v>13747.027</v>
      </c>
      <c r="V340" s="19">
        <f t="shared" si="73"/>
        <v>18803.265800000001</v>
      </c>
      <c r="W340" s="6">
        <f t="shared" si="76"/>
        <v>376065</v>
      </c>
      <c r="X340" s="6">
        <f t="shared" si="77"/>
        <v>634309</v>
      </c>
      <c r="Y340" s="4">
        <v>0</v>
      </c>
      <c r="Z340" s="18">
        <v>0</v>
      </c>
      <c r="AA340" s="6">
        <f t="shared" si="78"/>
        <v>634309</v>
      </c>
      <c r="AB340" s="4"/>
      <c r="AC340" s="23">
        <v>0</v>
      </c>
      <c r="AD340" s="23">
        <v>0</v>
      </c>
      <c r="AE340" s="1">
        <f t="shared" si="83"/>
        <v>634309</v>
      </c>
      <c r="AF340" s="12" t="str">
        <f t="shared" si="79"/>
        <v xml:space="preserve"> </v>
      </c>
      <c r="AG340" s="12" t="str">
        <f t="shared" si="80"/>
        <v xml:space="preserve"> </v>
      </c>
    </row>
    <row r="341" spans="1:33" ht="14.1" customHeight="1">
      <c r="A341" s="25" t="s">
        <v>94</v>
      </c>
      <c r="B341" s="25" t="s">
        <v>681</v>
      </c>
      <c r="C341" s="25" t="s">
        <v>92</v>
      </c>
      <c r="D341" s="25" t="s">
        <v>685</v>
      </c>
      <c r="E341" s="7">
        <v>1584.38</v>
      </c>
      <c r="F341" s="5">
        <f t="shared" si="81"/>
        <v>2452620.2400000002</v>
      </c>
      <c r="G341" s="26">
        <v>290234.64</v>
      </c>
      <c r="H341" s="27">
        <v>85569</v>
      </c>
      <c r="I341" s="5">
        <f t="shared" si="71"/>
        <v>64176.75</v>
      </c>
      <c r="J341" s="28">
        <v>89518</v>
      </c>
      <c r="K341" s="28">
        <v>113376</v>
      </c>
      <c r="L341" s="28">
        <v>292189</v>
      </c>
      <c r="M341" s="28">
        <v>44123</v>
      </c>
      <c r="N341" s="5">
        <f t="shared" si="74"/>
        <v>893617.39</v>
      </c>
      <c r="O341" s="6">
        <f t="shared" si="75"/>
        <v>1559003</v>
      </c>
      <c r="P341" s="29">
        <v>92</v>
      </c>
      <c r="Q341" s="29">
        <v>248</v>
      </c>
      <c r="R341" s="6">
        <f t="shared" si="70"/>
        <v>31714</v>
      </c>
      <c r="S341" s="19">
        <f t="shared" si="82"/>
        <v>114360.5484</v>
      </c>
      <c r="T341" s="30">
        <v>17383077</v>
      </c>
      <c r="U341" s="19">
        <f t="shared" si="72"/>
        <v>17383.077000000001</v>
      </c>
      <c r="V341" s="19">
        <f t="shared" si="73"/>
        <v>96977.471399999995</v>
      </c>
      <c r="W341" s="6">
        <f t="shared" si="76"/>
        <v>1939549</v>
      </c>
      <c r="X341" s="6">
        <f t="shared" si="77"/>
        <v>3530266</v>
      </c>
      <c r="Y341" s="4">
        <v>0</v>
      </c>
      <c r="Z341" s="18">
        <v>0</v>
      </c>
      <c r="AA341" s="6">
        <f t="shared" si="78"/>
        <v>3530266</v>
      </c>
      <c r="AB341" s="4"/>
      <c r="AC341" s="23">
        <v>0</v>
      </c>
      <c r="AD341" s="23">
        <v>0</v>
      </c>
      <c r="AE341" s="1">
        <f t="shared" si="83"/>
        <v>3530266</v>
      </c>
      <c r="AF341" s="12" t="str">
        <f t="shared" si="79"/>
        <v xml:space="preserve"> </v>
      </c>
      <c r="AG341" s="12" t="str">
        <f t="shared" si="80"/>
        <v xml:space="preserve"> </v>
      </c>
    </row>
    <row r="342" spans="1:33" ht="14.1" customHeight="1">
      <c r="A342" s="25" t="s">
        <v>94</v>
      </c>
      <c r="B342" s="25" t="s">
        <v>681</v>
      </c>
      <c r="C342" s="25" t="s">
        <v>200</v>
      </c>
      <c r="D342" s="25" t="s">
        <v>686</v>
      </c>
      <c r="E342" s="7">
        <v>749.25</v>
      </c>
      <c r="F342" s="5">
        <f t="shared" si="81"/>
        <v>1159839</v>
      </c>
      <c r="G342" s="26">
        <v>208733.35</v>
      </c>
      <c r="H342" s="27">
        <v>40416</v>
      </c>
      <c r="I342" s="5">
        <f t="shared" si="71"/>
        <v>30312</v>
      </c>
      <c r="J342" s="28">
        <v>43003</v>
      </c>
      <c r="K342" s="28">
        <v>56613</v>
      </c>
      <c r="L342" s="28">
        <v>139607</v>
      </c>
      <c r="M342" s="28">
        <v>99367</v>
      </c>
      <c r="N342" s="5">
        <f t="shared" si="74"/>
        <v>577635.35</v>
      </c>
      <c r="O342" s="6">
        <f t="shared" si="75"/>
        <v>582204</v>
      </c>
      <c r="P342" s="29">
        <v>88</v>
      </c>
      <c r="Q342" s="29">
        <v>230</v>
      </c>
      <c r="R342" s="6">
        <f t="shared" si="70"/>
        <v>28134</v>
      </c>
      <c r="S342" s="19">
        <f t="shared" si="82"/>
        <v>54080.864999999998</v>
      </c>
      <c r="T342" s="30">
        <v>12997663</v>
      </c>
      <c r="U342" s="19">
        <f t="shared" si="72"/>
        <v>12997.663</v>
      </c>
      <c r="V342" s="19">
        <f t="shared" si="73"/>
        <v>41083.201999999997</v>
      </c>
      <c r="W342" s="6">
        <f t="shared" si="76"/>
        <v>821664</v>
      </c>
      <c r="X342" s="6">
        <f t="shared" si="77"/>
        <v>1432002</v>
      </c>
      <c r="Y342" s="4">
        <v>0</v>
      </c>
      <c r="Z342" s="18">
        <v>0</v>
      </c>
      <c r="AA342" s="6">
        <f t="shared" si="78"/>
        <v>1432002</v>
      </c>
      <c r="AB342" s="4"/>
      <c r="AC342" s="23">
        <v>0</v>
      </c>
      <c r="AD342" s="23">
        <v>0</v>
      </c>
      <c r="AE342" s="1">
        <f t="shared" si="83"/>
        <v>1432002</v>
      </c>
      <c r="AF342" s="12" t="str">
        <f t="shared" si="79"/>
        <v xml:space="preserve"> </v>
      </c>
      <c r="AG342" s="12" t="str">
        <f t="shared" si="80"/>
        <v xml:space="preserve"> </v>
      </c>
    </row>
    <row r="343" spans="1:33" ht="14.1" customHeight="1">
      <c r="A343" s="25" t="s">
        <v>94</v>
      </c>
      <c r="B343" s="25" t="s">
        <v>681</v>
      </c>
      <c r="C343" s="25" t="s">
        <v>2</v>
      </c>
      <c r="D343" s="25" t="s">
        <v>687</v>
      </c>
      <c r="E343" s="7">
        <v>353.8</v>
      </c>
      <c r="F343" s="5">
        <f t="shared" si="81"/>
        <v>547682.4</v>
      </c>
      <c r="G343" s="26">
        <v>30836.51</v>
      </c>
      <c r="H343" s="27">
        <v>19146</v>
      </c>
      <c r="I343" s="5">
        <f t="shared" si="71"/>
        <v>14359.5</v>
      </c>
      <c r="J343" s="28">
        <v>21407</v>
      </c>
      <c r="K343" s="28">
        <v>26732</v>
      </c>
      <c r="L343" s="28">
        <v>55108</v>
      </c>
      <c r="M343" s="28">
        <v>18993</v>
      </c>
      <c r="N343" s="5">
        <f t="shared" si="74"/>
        <v>167436.01</v>
      </c>
      <c r="O343" s="6">
        <f t="shared" si="75"/>
        <v>380246</v>
      </c>
      <c r="P343" s="29">
        <v>92</v>
      </c>
      <c r="Q343" s="29">
        <v>75</v>
      </c>
      <c r="R343" s="6">
        <f t="shared" si="70"/>
        <v>9591</v>
      </c>
      <c r="S343" s="19">
        <f t="shared" si="82"/>
        <v>25537.284</v>
      </c>
      <c r="T343" s="30">
        <v>1801969</v>
      </c>
      <c r="U343" s="19">
        <f t="shared" si="72"/>
        <v>1801.9690000000001</v>
      </c>
      <c r="V343" s="19">
        <f t="shared" si="73"/>
        <v>23735.314999999999</v>
      </c>
      <c r="W343" s="6">
        <f t="shared" si="76"/>
        <v>474706</v>
      </c>
      <c r="X343" s="6">
        <f t="shared" si="77"/>
        <v>864543</v>
      </c>
      <c r="Y343" s="4">
        <v>0</v>
      </c>
      <c r="Z343" s="18">
        <v>0</v>
      </c>
      <c r="AA343" s="6">
        <f t="shared" si="78"/>
        <v>864543</v>
      </c>
      <c r="AB343" s="4"/>
      <c r="AC343" s="23">
        <v>0</v>
      </c>
      <c r="AD343" s="23">
        <v>0</v>
      </c>
      <c r="AE343" s="1">
        <f t="shared" si="83"/>
        <v>864543</v>
      </c>
      <c r="AF343" s="12" t="str">
        <f t="shared" si="79"/>
        <v xml:space="preserve"> </v>
      </c>
      <c r="AG343" s="12" t="str">
        <f t="shared" si="80"/>
        <v xml:space="preserve"> </v>
      </c>
    </row>
    <row r="344" spans="1:33" ht="14.1" customHeight="1">
      <c r="A344" s="25" t="s">
        <v>114</v>
      </c>
      <c r="B344" s="25" t="s">
        <v>688</v>
      </c>
      <c r="C344" s="25" t="s">
        <v>45</v>
      </c>
      <c r="D344" s="25" t="s">
        <v>689</v>
      </c>
      <c r="E344" s="7">
        <v>720.37</v>
      </c>
      <c r="F344" s="5">
        <f t="shared" si="81"/>
        <v>1115132.76</v>
      </c>
      <c r="G344" s="26">
        <v>1072922.32</v>
      </c>
      <c r="H344" s="27">
        <v>93558</v>
      </c>
      <c r="I344" s="5">
        <f t="shared" si="71"/>
        <v>70168.5</v>
      </c>
      <c r="J344" s="28">
        <v>47091</v>
      </c>
      <c r="K344" s="28">
        <v>0</v>
      </c>
      <c r="L344" s="28">
        <v>0</v>
      </c>
      <c r="M344" s="28">
        <v>0</v>
      </c>
      <c r="N344" s="5">
        <f t="shared" si="74"/>
        <v>1190181.82</v>
      </c>
      <c r="O344" s="6">
        <f t="shared" si="75"/>
        <v>0</v>
      </c>
      <c r="P344" s="29">
        <v>33</v>
      </c>
      <c r="Q344" s="29">
        <v>324</v>
      </c>
      <c r="R344" s="6">
        <f t="shared" si="70"/>
        <v>14862</v>
      </c>
      <c r="S344" s="19">
        <f t="shared" si="82"/>
        <v>51996.306600000004</v>
      </c>
      <c r="T344" s="30">
        <v>64362467</v>
      </c>
      <c r="U344" s="19">
        <f t="shared" si="72"/>
        <v>64362.466999999997</v>
      </c>
      <c r="V344" s="19">
        <f t="shared" si="73"/>
        <v>0</v>
      </c>
      <c r="W344" s="6">
        <f t="shared" si="76"/>
        <v>0</v>
      </c>
      <c r="X344" s="6">
        <f t="shared" si="77"/>
        <v>14862</v>
      </c>
      <c r="Y344" s="4">
        <v>0</v>
      </c>
      <c r="Z344" s="18">
        <v>0</v>
      </c>
      <c r="AA344" s="6">
        <f t="shared" si="78"/>
        <v>14862</v>
      </c>
      <c r="AB344" s="4"/>
      <c r="AC344" s="23">
        <v>285</v>
      </c>
      <c r="AD344" s="23">
        <v>0</v>
      </c>
      <c r="AE344" s="1">
        <f t="shared" si="83"/>
        <v>15147</v>
      </c>
      <c r="AF344" s="12">
        <f t="shared" si="79"/>
        <v>1</v>
      </c>
      <c r="AG344" s="12">
        <f t="shared" si="80"/>
        <v>1</v>
      </c>
    </row>
    <row r="345" spans="1:33" ht="14.1" customHeight="1">
      <c r="A345" s="25" t="s">
        <v>114</v>
      </c>
      <c r="B345" s="25" t="s">
        <v>688</v>
      </c>
      <c r="C345" s="25" t="s">
        <v>123</v>
      </c>
      <c r="D345" s="25" t="s">
        <v>690</v>
      </c>
      <c r="E345" s="7">
        <v>511.55</v>
      </c>
      <c r="F345" s="5">
        <f t="shared" si="81"/>
        <v>791879.4</v>
      </c>
      <c r="G345" s="26">
        <v>185193.93</v>
      </c>
      <c r="H345" s="27">
        <v>44943</v>
      </c>
      <c r="I345" s="5">
        <f t="shared" si="71"/>
        <v>33707.25</v>
      </c>
      <c r="J345" s="28">
        <v>22608</v>
      </c>
      <c r="K345" s="28">
        <v>0</v>
      </c>
      <c r="L345" s="28">
        <v>0</v>
      </c>
      <c r="M345" s="28">
        <v>0</v>
      </c>
      <c r="N345" s="5">
        <f t="shared" si="74"/>
        <v>241509.18</v>
      </c>
      <c r="O345" s="6">
        <f t="shared" si="75"/>
        <v>550370</v>
      </c>
      <c r="P345" s="29">
        <v>0</v>
      </c>
      <c r="Q345" s="29">
        <v>0</v>
      </c>
      <c r="R345" s="6">
        <f t="shared" si="70"/>
        <v>0</v>
      </c>
      <c r="S345" s="19">
        <f t="shared" si="82"/>
        <v>36923.678999999996</v>
      </c>
      <c r="T345" s="30">
        <v>11917241</v>
      </c>
      <c r="U345" s="19">
        <f t="shared" si="72"/>
        <v>11917.241</v>
      </c>
      <c r="V345" s="19">
        <f t="shared" si="73"/>
        <v>25006.437999999995</v>
      </c>
      <c r="W345" s="6">
        <f t="shared" si="76"/>
        <v>500129</v>
      </c>
      <c r="X345" s="6">
        <f t="shared" si="77"/>
        <v>1050499</v>
      </c>
      <c r="Y345" s="4">
        <v>0</v>
      </c>
      <c r="Z345" s="18">
        <v>0</v>
      </c>
      <c r="AA345" s="6">
        <f t="shared" si="78"/>
        <v>1050499</v>
      </c>
      <c r="AB345" s="4"/>
      <c r="AC345" s="23">
        <v>0</v>
      </c>
      <c r="AD345" s="23">
        <v>0</v>
      </c>
      <c r="AE345" s="1">
        <f t="shared" si="83"/>
        <v>1050499</v>
      </c>
      <c r="AF345" s="12" t="str">
        <f t="shared" si="79"/>
        <v xml:space="preserve"> </v>
      </c>
      <c r="AG345" s="12" t="str">
        <f t="shared" si="80"/>
        <v xml:space="preserve"> </v>
      </c>
    </row>
    <row r="346" spans="1:33" ht="14.1" customHeight="1">
      <c r="A346" s="42" t="s">
        <v>114</v>
      </c>
      <c r="B346" s="42" t="s">
        <v>688</v>
      </c>
      <c r="C346" s="42" t="s">
        <v>254</v>
      </c>
      <c r="D346" s="42" t="s">
        <v>691</v>
      </c>
      <c r="E346" s="7">
        <v>431.3</v>
      </c>
      <c r="F346" s="5">
        <f t="shared" si="81"/>
        <v>667652.4</v>
      </c>
      <c r="G346" s="26">
        <v>0</v>
      </c>
      <c r="H346" s="27">
        <v>0</v>
      </c>
      <c r="I346" s="5">
        <f t="shared" si="71"/>
        <v>0</v>
      </c>
      <c r="J346" s="28">
        <v>0</v>
      </c>
      <c r="K346" s="28">
        <v>0</v>
      </c>
      <c r="L346" s="28">
        <v>0</v>
      </c>
      <c r="M346" s="28">
        <v>0</v>
      </c>
      <c r="N346" s="5">
        <f t="shared" si="74"/>
        <v>0</v>
      </c>
      <c r="O346" s="6">
        <f t="shared" si="75"/>
        <v>667652</v>
      </c>
      <c r="P346" s="29">
        <v>0</v>
      </c>
      <c r="Q346" s="29">
        <v>0</v>
      </c>
      <c r="R346" s="6">
        <f t="shared" si="70"/>
        <v>0</v>
      </c>
      <c r="S346" s="19">
        <f t="shared" si="82"/>
        <v>31131.234</v>
      </c>
      <c r="T346" s="30">
        <v>0</v>
      </c>
      <c r="U346" s="19">
        <f t="shared" si="72"/>
        <v>0</v>
      </c>
      <c r="V346" s="19">
        <f t="shared" si="73"/>
        <v>31131.234</v>
      </c>
      <c r="W346" s="6">
        <f t="shared" si="76"/>
        <v>622625</v>
      </c>
      <c r="X346" s="6">
        <f t="shared" si="77"/>
        <v>1290277</v>
      </c>
      <c r="Y346" s="4">
        <v>0</v>
      </c>
      <c r="Z346" s="18">
        <v>0</v>
      </c>
      <c r="AA346" s="6">
        <f t="shared" si="78"/>
        <v>1290277</v>
      </c>
      <c r="AB346" s="4"/>
      <c r="AC346" s="23">
        <v>0</v>
      </c>
      <c r="AD346" s="23">
        <v>0</v>
      </c>
      <c r="AE346" s="1">
        <f t="shared" si="83"/>
        <v>1290277</v>
      </c>
      <c r="AF346" s="12" t="str">
        <f t="shared" si="79"/>
        <v xml:space="preserve"> </v>
      </c>
      <c r="AG346" s="12" t="str">
        <f t="shared" si="80"/>
        <v xml:space="preserve"> </v>
      </c>
    </row>
    <row r="347" spans="1:33" ht="14.1" customHeight="1">
      <c r="A347" s="42" t="s">
        <v>114</v>
      </c>
      <c r="B347" s="42" t="s">
        <v>688</v>
      </c>
      <c r="C347" s="42" t="s">
        <v>255</v>
      </c>
      <c r="D347" s="42" t="s">
        <v>692</v>
      </c>
      <c r="E347" s="7">
        <v>746.06</v>
      </c>
      <c r="F347" s="5">
        <f t="shared" si="81"/>
        <v>1154900.8799999999</v>
      </c>
      <c r="G347" s="26">
        <v>0</v>
      </c>
      <c r="H347" s="27">
        <v>0</v>
      </c>
      <c r="I347" s="5">
        <f t="shared" si="71"/>
        <v>0</v>
      </c>
      <c r="J347" s="28">
        <v>0</v>
      </c>
      <c r="K347" s="28">
        <v>0</v>
      </c>
      <c r="L347" s="28">
        <v>0</v>
      </c>
      <c r="M347" s="28">
        <v>0</v>
      </c>
      <c r="N347" s="5">
        <f t="shared" si="74"/>
        <v>0</v>
      </c>
      <c r="O347" s="6">
        <f t="shared" si="75"/>
        <v>1154901</v>
      </c>
      <c r="P347" s="29">
        <v>33</v>
      </c>
      <c r="Q347" s="29">
        <v>386</v>
      </c>
      <c r="R347" s="6">
        <f t="shared" si="70"/>
        <v>17706</v>
      </c>
      <c r="S347" s="19">
        <f t="shared" si="82"/>
        <v>53850.610800000002</v>
      </c>
      <c r="T347" s="30">
        <v>0</v>
      </c>
      <c r="U347" s="19">
        <f t="shared" si="72"/>
        <v>0</v>
      </c>
      <c r="V347" s="19">
        <f t="shared" si="73"/>
        <v>53850.610800000002</v>
      </c>
      <c r="W347" s="6">
        <f t="shared" si="76"/>
        <v>1077012</v>
      </c>
      <c r="X347" s="6">
        <f t="shared" si="77"/>
        <v>2249619</v>
      </c>
      <c r="Y347" s="4">
        <v>0</v>
      </c>
      <c r="Z347" s="18">
        <v>0</v>
      </c>
      <c r="AA347" s="6">
        <f t="shared" si="78"/>
        <v>2249619</v>
      </c>
      <c r="AB347" s="4"/>
      <c r="AC347" s="23">
        <v>0</v>
      </c>
      <c r="AD347" s="23">
        <v>0</v>
      </c>
      <c r="AE347" s="1">
        <f t="shared" si="83"/>
        <v>2249619</v>
      </c>
      <c r="AF347" s="12" t="str">
        <f t="shared" si="79"/>
        <v xml:space="preserve"> </v>
      </c>
      <c r="AG347" s="12" t="str">
        <f t="shared" si="80"/>
        <v xml:space="preserve"> </v>
      </c>
    </row>
    <row r="348" spans="1:33" ht="14.1" customHeight="1">
      <c r="A348" s="42" t="s">
        <v>114</v>
      </c>
      <c r="B348" s="42" t="s">
        <v>688</v>
      </c>
      <c r="C348" s="42" t="s">
        <v>256</v>
      </c>
      <c r="D348" s="42" t="s">
        <v>693</v>
      </c>
      <c r="E348" s="7">
        <v>481.15</v>
      </c>
      <c r="F348" s="5">
        <f t="shared" si="81"/>
        <v>744820.2</v>
      </c>
      <c r="G348" s="26">
        <v>0</v>
      </c>
      <c r="H348" s="27">
        <v>0</v>
      </c>
      <c r="I348" s="5">
        <f t="shared" si="71"/>
        <v>0</v>
      </c>
      <c r="J348" s="28">
        <v>0</v>
      </c>
      <c r="K348" s="28">
        <v>0</v>
      </c>
      <c r="L348" s="28">
        <v>0</v>
      </c>
      <c r="M348" s="28">
        <v>0</v>
      </c>
      <c r="N348" s="5">
        <f t="shared" si="74"/>
        <v>0</v>
      </c>
      <c r="O348" s="6">
        <f t="shared" si="75"/>
        <v>744820</v>
      </c>
      <c r="P348" s="29">
        <v>0</v>
      </c>
      <c r="Q348" s="29">
        <v>0</v>
      </c>
      <c r="R348" s="6">
        <f t="shared" si="70"/>
        <v>0</v>
      </c>
      <c r="S348" s="19">
        <f t="shared" si="82"/>
        <v>34729.406999999999</v>
      </c>
      <c r="T348" s="30">
        <v>0</v>
      </c>
      <c r="U348" s="19">
        <f t="shared" si="72"/>
        <v>0</v>
      </c>
      <c r="V348" s="19">
        <f t="shared" si="73"/>
        <v>34729.406999999999</v>
      </c>
      <c r="W348" s="6">
        <f t="shared" si="76"/>
        <v>694588</v>
      </c>
      <c r="X348" s="6">
        <f t="shared" si="77"/>
        <v>1439408</v>
      </c>
      <c r="Y348" s="4">
        <v>0</v>
      </c>
      <c r="Z348" s="18">
        <v>0</v>
      </c>
      <c r="AA348" s="6">
        <f t="shared" si="78"/>
        <v>1439408</v>
      </c>
      <c r="AB348" s="4"/>
      <c r="AC348" s="23">
        <v>0</v>
      </c>
      <c r="AD348" s="23">
        <v>0</v>
      </c>
      <c r="AE348" s="1">
        <f t="shared" si="83"/>
        <v>1439408</v>
      </c>
      <c r="AF348" s="12" t="str">
        <f t="shared" si="79"/>
        <v xml:space="preserve"> </v>
      </c>
      <c r="AG348" s="12" t="str">
        <f t="shared" si="80"/>
        <v xml:space="preserve"> </v>
      </c>
    </row>
    <row r="349" spans="1:33" ht="14.1" customHeight="1">
      <c r="A349" s="42" t="s">
        <v>114</v>
      </c>
      <c r="B349" s="42" t="s">
        <v>688</v>
      </c>
      <c r="C349" s="42" t="s">
        <v>257</v>
      </c>
      <c r="D349" s="42" t="s">
        <v>694</v>
      </c>
      <c r="E349" s="7">
        <v>1379.55</v>
      </c>
      <c r="F349" s="5">
        <f t="shared" si="81"/>
        <v>2135543.4</v>
      </c>
      <c r="G349" s="26">
        <v>0</v>
      </c>
      <c r="H349" s="27">
        <v>0</v>
      </c>
      <c r="I349" s="5">
        <f t="shared" si="71"/>
        <v>0</v>
      </c>
      <c r="J349" s="28">
        <v>0</v>
      </c>
      <c r="K349" s="28">
        <v>0</v>
      </c>
      <c r="L349" s="28">
        <v>0</v>
      </c>
      <c r="M349" s="28">
        <v>0</v>
      </c>
      <c r="N349" s="5">
        <f t="shared" si="74"/>
        <v>0</v>
      </c>
      <c r="O349" s="6">
        <f t="shared" si="75"/>
        <v>2135543</v>
      </c>
      <c r="P349" s="29">
        <v>0</v>
      </c>
      <c r="Q349" s="29">
        <v>0</v>
      </c>
      <c r="R349" s="6">
        <f t="shared" si="70"/>
        <v>0</v>
      </c>
      <c r="S349" s="19">
        <f t="shared" si="82"/>
        <v>99575.918999999994</v>
      </c>
      <c r="T349" s="30">
        <v>0</v>
      </c>
      <c r="U349" s="19">
        <f t="shared" si="72"/>
        <v>0</v>
      </c>
      <c r="V349" s="19">
        <f t="shared" si="73"/>
        <v>99575.918999999994</v>
      </c>
      <c r="W349" s="6">
        <f t="shared" si="76"/>
        <v>1991518</v>
      </c>
      <c r="X349" s="6">
        <f t="shared" si="77"/>
        <v>4127061</v>
      </c>
      <c r="Y349" s="4">
        <v>0</v>
      </c>
      <c r="Z349" s="18">
        <v>0</v>
      </c>
      <c r="AA349" s="6">
        <f t="shared" si="78"/>
        <v>4127061</v>
      </c>
      <c r="AB349" s="4"/>
      <c r="AC349" s="23">
        <v>0</v>
      </c>
      <c r="AD349" s="23">
        <v>0</v>
      </c>
      <c r="AE349" s="1">
        <f t="shared" si="83"/>
        <v>4127061</v>
      </c>
      <c r="AF349" s="12" t="str">
        <f t="shared" si="79"/>
        <v xml:space="preserve"> </v>
      </c>
      <c r="AG349" s="12" t="str">
        <f t="shared" si="80"/>
        <v xml:space="preserve"> </v>
      </c>
    </row>
    <row r="350" spans="1:33" ht="14.1" customHeight="1">
      <c r="A350" s="42" t="s">
        <v>114</v>
      </c>
      <c r="B350" s="42" t="s">
        <v>688</v>
      </c>
      <c r="C350" s="42" t="s">
        <v>258</v>
      </c>
      <c r="D350" s="42" t="s">
        <v>695</v>
      </c>
      <c r="E350" s="7">
        <v>803</v>
      </c>
      <c r="F350" s="5">
        <f t="shared" si="81"/>
        <v>1243044</v>
      </c>
      <c r="G350" s="26">
        <v>0</v>
      </c>
      <c r="H350" s="27">
        <v>0</v>
      </c>
      <c r="I350" s="5">
        <f t="shared" si="71"/>
        <v>0</v>
      </c>
      <c r="J350" s="28">
        <v>0</v>
      </c>
      <c r="K350" s="28">
        <v>0</v>
      </c>
      <c r="L350" s="28">
        <v>0</v>
      </c>
      <c r="M350" s="28">
        <v>0</v>
      </c>
      <c r="N350" s="5">
        <f t="shared" si="74"/>
        <v>0</v>
      </c>
      <c r="O350" s="6">
        <f t="shared" si="75"/>
        <v>1243044</v>
      </c>
      <c r="P350" s="29">
        <v>0</v>
      </c>
      <c r="Q350" s="29">
        <v>0</v>
      </c>
      <c r="R350" s="6">
        <f t="shared" si="70"/>
        <v>0</v>
      </c>
      <c r="S350" s="19">
        <f t="shared" si="82"/>
        <v>57960.54</v>
      </c>
      <c r="T350" s="30">
        <v>0</v>
      </c>
      <c r="U350" s="19">
        <f t="shared" si="72"/>
        <v>0</v>
      </c>
      <c r="V350" s="19">
        <f t="shared" si="73"/>
        <v>57960.54</v>
      </c>
      <c r="W350" s="6">
        <f t="shared" si="76"/>
        <v>1159211</v>
      </c>
      <c r="X350" s="6">
        <f t="shared" si="77"/>
        <v>2402255</v>
      </c>
      <c r="Y350" s="4">
        <v>0</v>
      </c>
      <c r="Z350" s="18">
        <v>0</v>
      </c>
      <c r="AA350" s="6">
        <f t="shared" si="78"/>
        <v>2402255</v>
      </c>
      <c r="AB350" s="4"/>
      <c r="AC350" s="23">
        <v>0</v>
      </c>
      <c r="AD350" s="23">
        <v>0</v>
      </c>
      <c r="AE350" s="1">
        <f t="shared" si="83"/>
        <v>2402255</v>
      </c>
      <c r="AF350" s="12" t="str">
        <f t="shared" si="79"/>
        <v xml:space="preserve"> </v>
      </c>
      <c r="AG350" s="12" t="str">
        <f t="shared" si="80"/>
        <v xml:space="preserve"> </v>
      </c>
    </row>
    <row r="351" spans="1:33" ht="14.1" customHeight="1">
      <c r="A351" s="42" t="s">
        <v>114</v>
      </c>
      <c r="B351" s="42" t="s">
        <v>688</v>
      </c>
      <c r="C351" s="42" t="s">
        <v>259</v>
      </c>
      <c r="D351" s="42" t="s">
        <v>696</v>
      </c>
      <c r="E351" s="7">
        <v>872.08</v>
      </c>
      <c r="F351" s="5">
        <f t="shared" si="81"/>
        <v>1349979.84</v>
      </c>
      <c r="G351" s="26">
        <v>0</v>
      </c>
      <c r="H351" s="27">
        <v>0</v>
      </c>
      <c r="I351" s="5">
        <f t="shared" si="71"/>
        <v>0</v>
      </c>
      <c r="J351" s="28">
        <v>0</v>
      </c>
      <c r="K351" s="28">
        <v>0</v>
      </c>
      <c r="L351" s="28">
        <v>0</v>
      </c>
      <c r="M351" s="28">
        <v>0</v>
      </c>
      <c r="N351" s="5">
        <f t="shared" si="74"/>
        <v>0</v>
      </c>
      <c r="O351" s="6">
        <f t="shared" si="75"/>
        <v>1349980</v>
      </c>
      <c r="P351" s="29">
        <v>33</v>
      </c>
      <c r="Q351" s="29">
        <v>459</v>
      </c>
      <c r="R351" s="6">
        <f t="shared" si="70"/>
        <v>21054</v>
      </c>
      <c r="S351" s="19">
        <f t="shared" si="82"/>
        <v>62946.734400000001</v>
      </c>
      <c r="T351" s="30">
        <v>0</v>
      </c>
      <c r="U351" s="19">
        <f t="shared" si="72"/>
        <v>0</v>
      </c>
      <c r="V351" s="19">
        <f t="shared" si="73"/>
        <v>62946.734400000001</v>
      </c>
      <c r="W351" s="6">
        <f t="shared" si="76"/>
        <v>1258935</v>
      </c>
      <c r="X351" s="6">
        <f t="shared" si="77"/>
        <v>2629969</v>
      </c>
      <c r="Y351" s="4">
        <v>0</v>
      </c>
      <c r="Z351" s="18">
        <v>0</v>
      </c>
      <c r="AA351" s="6">
        <f t="shared" si="78"/>
        <v>2629969</v>
      </c>
      <c r="AB351" s="4"/>
      <c r="AC351" s="23">
        <v>0</v>
      </c>
      <c r="AD351" s="23">
        <v>0</v>
      </c>
      <c r="AE351" s="1">
        <f t="shared" si="83"/>
        <v>2629969</v>
      </c>
      <c r="AF351" s="12" t="str">
        <f t="shared" si="79"/>
        <v xml:space="preserve"> </v>
      </c>
      <c r="AG351" s="12" t="str">
        <f t="shared" si="80"/>
        <v xml:space="preserve"> </v>
      </c>
    </row>
    <row r="352" spans="1:33" ht="14.1" customHeight="1">
      <c r="A352" s="42" t="s">
        <v>114</v>
      </c>
      <c r="B352" s="42" t="s">
        <v>688</v>
      </c>
      <c r="C352" s="42" t="s">
        <v>260</v>
      </c>
      <c r="D352" s="42" t="s">
        <v>697</v>
      </c>
      <c r="E352" s="7">
        <v>633.82000000000005</v>
      </c>
      <c r="F352" s="5">
        <f t="shared" si="81"/>
        <v>981153.3600000001</v>
      </c>
      <c r="G352" s="26">
        <v>0</v>
      </c>
      <c r="H352" s="27">
        <v>0</v>
      </c>
      <c r="I352" s="5">
        <f t="shared" si="71"/>
        <v>0</v>
      </c>
      <c r="J352" s="28">
        <v>0</v>
      </c>
      <c r="K352" s="28">
        <v>0</v>
      </c>
      <c r="L352" s="28">
        <v>0</v>
      </c>
      <c r="M352" s="28">
        <v>0</v>
      </c>
      <c r="N352" s="5">
        <f t="shared" si="74"/>
        <v>0</v>
      </c>
      <c r="O352" s="6">
        <f t="shared" si="75"/>
        <v>981153</v>
      </c>
      <c r="P352" s="29">
        <v>0</v>
      </c>
      <c r="Q352" s="29">
        <v>0</v>
      </c>
      <c r="R352" s="6">
        <f t="shared" si="70"/>
        <v>0</v>
      </c>
      <c r="S352" s="19">
        <f t="shared" si="82"/>
        <v>45749.1276</v>
      </c>
      <c r="T352" s="30">
        <v>0</v>
      </c>
      <c r="U352" s="19">
        <f t="shared" si="72"/>
        <v>0</v>
      </c>
      <c r="V352" s="19">
        <f t="shared" si="73"/>
        <v>45749.1276</v>
      </c>
      <c r="W352" s="6">
        <f t="shared" si="76"/>
        <v>914983</v>
      </c>
      <c r="X352" s="6">
        <f t="shared" si="77"/>
        <v>1896136</v>
      </c>
      <c r="Y352" s="4">
        <v>0</v>
      </c>
      <c r="Z352" s="18">
        <v>0</v>
      </c>
      <c r="AA352" s="6">
        <f t="shared" si="78"/>
        <v>1896136</v>
      </c>
      <c r="AB352" s="4"/>
      <c r="AC352" s="23">
        <v>0</v>
      </c>
      <c r="AD352" s="23">
        <v>0</v>
      </c>
      <c r="AE352" s="1">
        <f t="shared" si="83"/>
        <v>1896136</v>
      </c>
      <c r="AF352" s="12" t="str">
        <f t="shared" si="79"/>
        <v xml:space="preserve"> </v>
      </c>
      <c r="AG352" s="12" t="str">
        <f t="shared" si="80"/>
        <v xml:space="preserve"> </v>
      </c>
    </row>
    <row r="353" spans="1:33" ht="14.1" customHeight="1">
      <c r="A353" s="42" t="s">
        <v>114</v>
      </c>
      <c r="B353" s="42" t="s">
        <v>688</v>
      </c>
      <c r="C353" s="42" t="s">
        <v>261</v>
      </c>
      <c r="D353" s="42" t="s">
        <v>698</v>
      </c>
      <c r="E353" s="7">
        <v>313.98</v>
      </c>
      <c r="F353" s="5">
        <f t="shared" si="81"/>
        <v>486041.04000000004</v>
      </c>
      <c r="G353" s="26">
        <v>0</v>
      </c>
      <c r="H353" s="27">
        <v>0</v>
      </c>
      <c r="I353" s="5">
        <f t="shared" si="71"/>
        <v>0</v>
      </c>
      <c r="J353" s="28">
        <v>0</v>
      </c>
      <c r="K353" s="28">
        <v>0</v>
      </c>
      <c r="L353" s="28">
        <v>0</v>
      </c>
      <c r="M353" s="28">
        <v>0</v>
      </c>
      <c r="N353" s="5">
        <f t="shared" si="74"/>
        <v>0</v>
      </c>
      <c r="O353" s="6">
        <f t="shared" si="75"/>
        <v>486041</v>
      </c>
      <c r="P353" s="29">
        <v>0</v>
      </c>
      <c r="Q353" s="29">
        <v>0</v>
      </c>
      <c r="R353" s="6">
        <f t="shared" si="70"/>
        <v>0</v>
      </c>
      <c r="S353" s="19">
        <f t="shared" si="82"/>
        <v>22663.076400000002</v>
      </c>
      <c r="T353" s="30">
        <v>0</v>
      </c>
      <c r="U353" s="19">
        <f t="shared" si="72"/>
        <v>0</v>
      </c>
      <c r="V353" s="19">
        <f t="shared" si="73"/>
        <v>22663.076400000002</v>
      </c>
      <c r="W353" s="6">
        <f t="shared" si="76"/>
        <v>453262</v>
      </c>
      <c r="X353" s="6">
        <f t="shared" si="77"/>
        <v>939303</v>
      </c>
      <c r="Y353" s="4">
        <v>0</v>
      </c>
      <c r="Z353" s="18">
        <v>0</v>
      </c>
      <c r="AA353" s="6">
        <f t="shared" si="78"/>
        <v>939303</v>
      </c>
      <c r="AB353" s="4"/>
      <c r="AC353" s="23">
        <v>0</v>
      </c>
      <c r="AD353" s="23">
        <v>0</v>
      </c>
      <c r="AE353" s="1">
        <f t="shared" si="83"/>
        <v>939303</v>
      </c>
      <c r="AF353" s="12" t="str">
        <f t="shared" si="79"/>
        <v xml:space="preserve"> </v>
      </c>
      <c r="AG353" s="12" t="str">
        <f t="shared" si="80"/>
        <v xml:space="preserve"> </v>
      </c>
    </row>
    <row r="354" spans="1:33" ht="14.1" customHeight="1">
      <c r="A354" s="42" t="s">
        <v>114</v>
      </c>
      <c r="B354" s="42" t="s">
        <v>688</v>
      </c>
      <c r="C354" s="42" t="s">
        <v>262</v>
      </c>
      <c r="D354" s="42" t="s">
        <v>699</v>
      </c>
      <c r="E354" s="7">
        <v>378.36</v>
      </c>
      <c r="F354" s="5">
        <f t="shared" si="81"/>
        <v>585701.28</v>
      </c>
      <c r="G354" s="26">
        <v>0</v>
      </c>
      <c r="H354" s="27">
        <v>0</v>
      </c>
      <c r="I354" s="5">
        <f t="shared" si="71"/>
        <v>0</v>
      </c>
      <c r="J354" s="28">
        <v>0</v>
      </c>
      <c r="K354" s="28">
        <v>0</v>
      </c>
      <c r="L354" s="28">
        <v>0</v>
      </c>
      <c r="M354" s="28">
        <v>0</v>
      </c>
      <c r="N354" s="5">
        <f t="shared" si="74"/>
        <v>0</v>
      </c>
      <c r="O354" s="6">
        <f t="shared" si="75"/>
        <v>585701</v>
      </c>
      <c r="P354" s="29">
        <v>33</v>
      </c>
      <c r="Q354" s="29">
        <v>205</v>
      </c>
      <c r="R354" s="6">
        <f t="shared" si="70"/>
        <v>9403</v>
      </c>
      <c r="S354" s="19">
        <f t="shared" si="82"/>
        <v>27310.024799999999</v>
      </c>
      <c r="T354" s="30">
        <v>0</v>
      </c>
      <c r="U354" s="19">
        <f t="shared" si="72"/>
        <v>0</v>
      </c>
      <c r="V354" s="19">
        <f t="shared" si="73"/>
        <v>27310.024799999999</v>
      </c>
      <c r="W354" s="6">
        <f t="shared" si="76"/>
        <v>546200</v>
      </c>
      <c r="X354" s="6">
        <f t="shared" si="77"/>
        <v>1141304</v>
      </c>
      <c r="Y354" s="4">
        <v>0</v>
      </c>
      <c r="Z354" s="18">
        <v>0</v>
      </c>
      <c r="AA354" s="6">
        <f t="shared" si="78"/>
        <v>1141304</v>
      </c>
      <c r="AB354" s="4"/>
      <c r="AC354" s="23">
        <v>0</v>
      </c>
      <c r="AD354" s="23">
        <v>0</v>
      </c>
      <c r="AE354" s="1">
        <f t="shared" si="83"/>
        <v>1141304</v>
      </c>
      <c r="AF354" s="12" t="str">
        <f t="shared" si="79"/>
        <v xml:space="preserve"> </v>
      </c>
      <c r="AG354" s="12" t="str">
        <f t="shared" si="80"/>
        <v xml:space="preserve"> </v>
      </c>
    </row>
    <row r="355" spans="1:33" ht="14.1" customHeight="1">
      <c r="A355" s="42" t="s">
        <v>114</v>
      </c>
      <c r="B355" s="42" t="s">
        <v>688</v>
      </c>
      <c r="C355" s="42" t="s">
        <v>263</v>
      </c>
      <c r="D355" s="42" t="s">
        <v>700</v>
      </c>
      <c r="E355" s="7">
        <v>594.04999999999995</v>
      </c>
      <c r="F355" s="5">
        <f t="shared" si="81"/>
        <v>919589.39999999991</v>
      </c>
      <c r="G355" s="26">
        <v>0</v>
      </c>
      <c r="H355" s="27">
        <v>0</v>
      </c>
      <c r="I355" s="5">
        <f t="shared" si="71"/>
        <v>0</v>
      </c>
      <c r="J355" s="28">
        <v>0</v>
      </c>
      <c r="K355" s="28">
        <v>0</v>
      </c>
      <c r="L355" s="28">
        <v>0</v>
      </c>
      <c r="M355" s="28">
        <v>0</v>
      </c>
      <c r="N355" s="5">
        <f t="shared" si="74"/>
        <v>0</v>
      </c>
      <c r="O355" s="6">
        <f t="shared" si="75"/>
        <v>919589</v>
      </c>
      <c r="P355" s="29">
        <v>33</v>
      </c>
      <c r="Q355" s="29">
        <v>329</v>
      </c>
      <c r="R355" s="6">
        <f t="shared" si="70"/>
        <v>15091</v>
      </c>
      <c r="S355" s="19">
        <f t="shared" si="82"/>
        <v>42878.529000000002</v>
      </c>
      <c r="T355" s="30">
        <v>0</v>
      </c>
      <c r="U355" s="19">
        <f t="shared" si="72"/>
        <v>0</v>
      </c>
      <c r="V355" s="19">
        <f t="shared" si="73"/>
        <v>42878.529000000002</v>
      </c>
      <c r="W355" s="6">
        <f t="shared" si="76"/>
        <v>857571</v>
      </c>
      <c r="X355" s="6">
        <f t="shared" si="77"/>
        <v>1792251</v>
      </c>
      <c r="Y355" s="4">
        <v>0</v>
      </c>
      <c r="Z355" s="18">
        <v>0</v>
      </c>
      <c r="AA355" s="6">
        <f t="shared" si="78"/>
        <v>1792251</v>
      </c>
      <c r="AB355" s="4"/>
      <c r="AC355" s="23">
        <v>0</v>
      </c>
      <c r="AD355" s="23">
        <v>0</v>
      </c>
      <c r="AE355" s="1">
        <f t="shared" si="83"/>
        <v>1792251</v>
      </c>
      <c r="AF355" s="12" t="str">
        <f t="shared" si="79"/>
        <v xml:space="preserve"> </v>
      </c>
      <c r="AG355" s="12" t="str">
        <f t="shared" si="80"/>
        <v xml:space="preserve"> </v>
      </c>
    </row>
    <row r="356" spans="1:33" ht="14.1" customHeight="1">
      <c r="A356" s="42" t="s">
        <v>114</v>
      </c>
      <c r="B356" s="42" t="s">
        <v>688</v>
      </c>
      <c r="C356" s="42" t="s">
        <v>289</v>
      </c>
      <c r="D356" s="42" t="s">
        <v>701</v>
      </c>
      <c r="E356" s="7">
        <v>346.76</v>
      </c>
      <c r="F356" s="5">
        <f t="shared" si="81"/>
        <v>536784.48</v>
      </c>
      <c r="G356" s="26">
        <v>0</v>
      </c>
      <c r="H356" s="27">
        <v>0</v>
      </c>
      <c r="I356" s="5">
        <f t="shared" si="71"/>
        <v>0</v>
      </c>
      <c r="J356" s="28">
        <v>0</v>
      </c>
      <c r="K356" s="28">
        <v>0</v>
      </c>
      <c r="L356" s="28">
        <v>0</v>
      </c>
      <c r="M356" s="28">
        <v>0</v>
      </c>
      <c r="N356" s="5">
        <f t="shared" si="74"/>
        <v>0</v>
      </c>
      <c r="O356" s="6">
        <f t="shared" si="75"/>
        <v>536784</v>
      </c>
      <c r="P356" s="29">
        <v>0</v>
      </c>
      <c r="Q356" s="29">
        <v>0</v>
      </c>
      <c r="R356" s="6">
        <f t="shared" si="70"/>
        <v>0</v>
      </c>
      <c r="S356" s="19">
        <f t="shared" si="82"/>
        <v>25029.1368</v>
      </c>
      <c r="T356" s="30">
        <v>0</v>
      </c>
      <c r="U356" s="19">
        <f t="shared" si="72"/>
        <v>0</v>
      </c>
      <c r="V356" s="19">
        <f t="shared" si="73"/>
        <v>25029.1368</v>
      </c>
      <c r="W356" s="6">
        <f t="shared" si="76"/>
        <v>500583</v>
      </c>
      <c r="X356" s="6">
        <f t="shared" si="77"/>
        <v>1037367</v>
      </c>
      <c r="Y356" s="4">
        <v>0</v>
      </c>
      <c r="Z356" s="18">
        <v>0</v>
      </c>
      <c r="AA356" s="6">
        <f t="shared" si="78"/>
        <v>1037367</v>
      </c>
      <c r="AB356" s="4"/>
      <c r="AC356" s="23">
        <v>0</v>
      </c>
      <c r="AD356" s="23">
        <v>0</v>
      </c>
      <c r="AE356" s="1">
        <f t="shared" si="83"/>
        <v>1037367</v>
      </c>
      <c r="AF356" s="12" t="str">
        <f t="shared" si="79"/>
        <v xml:space="preserve"> </v>
      </c>
      <c r="AG356" s="12" t="str">
        <f t="shared" si="80"/>
        <v xml:space="preserve"> </v>
      </c>
    </row>
    <row r="357" spans="1:33" ht="14.1" customHeight="1">
      <c r="A357" s="42" t="s">
        <v>114</v>
      </c>
      <c r="B357" s="42" t="s">
        <v>688</v>
      </c>
      <c r="C357" s="42" t="s">
        <v>293</v>
      </c>
      <c r="D357" s="42" t="s">
        <v>702</v>
      </c>
      <c r="E357" s="7">
        <v>464.13</v>
      </c>
      <c r="F357" s="5">
        <f t="shared" si="81"/>
        <v>718473.24</v>
      </c>
      <c r="G357" s="26">
        <v>0</v>
      </c>
      <c r="H357" s="27">
        <v>0</v>
      </c>
      <c r="I357" s="5">
        <f t="shared" si="71"/>
        <v>0</v>
      </c>
      <c r="J357" s="28">
        <v>0</v>
      </c>
      <c r="K357" s="28">
        <v>0</v>
      </c>
      <c r="L357" s="28">
        <v>0</v>
      </c>
      <c r="M357" s="28">
        <v>0</v>
      </c>
      <c r="N357" s="5">
        <f t="shared" si="74"/>
        <v>0</v>
      </c>
      <c r="O357" s="6">
        <f t="shared" si="75"/>
        <v>718473</v>
      </c>
      <c r="P357" s="29">
        <v>0</v>
      </c>
      <c r="Q357" s="29">
        <v>0</v>
      </c>
      <c r="R357" s="6">
        <f t="shared" si="70"/>
        <v>0</v>
      </c>
      <c r="S357" s="19">
        <f t="shared" si="82"/>
        <v>33500.903400000003</v>
      </c>
      <c r="T357" s="30">
        <v>0</v>
      </c>
      <c r="U357" s="19">
        <f t="shared" si="72"/>
        <v>0</v>
      </c>
      <c r="V357" s="19">
        <f t="shared" si="73"/>
        <v>33500.903400000003</v>
      </c>
      <c r="W357" s="6">
        <f t="shared" si="76"/>
        <v>670018</v>
      </c>
      <c r="X357" s="6">
        <f t="shared" si="77"/>
        <v>1388491</v>
      </c>
      <c r="Y357" s="4">
        <v>0</v>
      </c>
      <c r="Z357" s="18">
        <v>0</v>
      </c>
      <c r="AA357" s="6">
        <f t="shared" si="78"/>
        <v>1388491</v>
      </c>
      <c r="AB357" s="4"/>
      <c r="AC357" s="23">
        <v>0</v>
      </c>
      <c r="AD357" s="23">
        <v>0</v>
      </c>
      <c r="AE357" s="1">
        <f t="shared" si="83"/>
        <v>1388491</v>
      </c>
      <c r="AF357" s="12" t="str">
        <f t="shared" si="79"/>
        <v xml:space="preserve"> </v>
      </c>
      <c r="AG357" s="12" t="str">
        <f t="shared" si="80"/>
        <v xml:space="preserve"> </v>
      </c>
    </row>
    <row r="358" spans="1:33" ht="14.1" customHeight="1">
      <c r="A358" s="42" t="s">
        <v>114</v>
      </c>
      <c r="B358" s="42" t="s">
        <v>688</v>
      </c>
      <c r="C358" s="42" t="s">
        <v>294</v>
      </c>
      <c r="D358" s="42" t="s">
        <v>703</v>
      </c>
      <c r="E358" s="7">
        <v>453.24</v>
      </c>
      <c r="F358" s="5">
        <f t="shared" si="81"/>
        <v>701615.52</v>
      </c>
      <c r="G358" s="26">
        <v>0</v>
      </c>
      <c r="H358" s="27">
        <v>0</v>
      </c>
      <c r="I358" s="5">
        <f t="shared" si="71"/>
        <v>0</v>
      </c>
      <c r="J358" s="28">
        <v>0</v>
      </c>
      <c r="K358" s="28">
        <v>0</v>
      </c>
      <c r="L358" s="28">
        <v>0</v>
      </c>
      <c r="M358" s="28">
        <v>0</v>
      </c>
      <c r="N358" s="5">
        <f t="shared" si="74"/>
        <v>0</v>
      </c>
      <c r="O358" s="6">
        <f t="shared" si="75"/>
        <v>701616</v>
      </c>
      <c r="P358" s="29">
        <v>33</v>
      </c>
      <c r="Q358" s="29">
        <v>243</v>
      </c>
      <c r="R358" s="6">
        <f t="shared" si="70"/>
        <v>11146</v>
      </c>
      <c r="S358" s="19">
        <f t="shared" si="82"/>
        <v>32714.8632</v>
      </c>
      <c r="T358" s="30">
        <v>0</v>
      </c>
      <c r="U358" s="19">
        <f t="shared" si="72"/>
        <v>0</v>
      </c>
      <c r="V358" s="19">
        <f t="shared" si="73"/>
        <v>32714.8632</v>
      </c>
      <c r="W358" s="6">
        <f t="shared" si="76"/>
        <v>654297</v>
      </c>
      <c r="X358" s="6">
        <f t="shared" si="77"/>
        <v>1367059</v>
      </c>
      <c r="Y358" s="4">
        <v>0</v>
      </c>
      <c r="Z358" s="18">
        <v>0</v>
      </c>
      <c r="AA358" s="6">
        <f t="shared" si="78"/>
        <v>1367059</v>
      </c>
      <c r="AB358" s="4"/>
      <c r="AC358" s="23">
        <v>0</v>
      </c>
      <c r="AD358" s="23">
        <v>0</v>
      </c>
      <c r="AE358" s="1">
        <f t="shared" si="83"/>
        <v>1367059</v>
      </c>
      <c r="AF358" s="12" t="str">
        <f t="shared" si="79"/>
        <v xml:space="preserve"> </v>
      </c>
      <c r="AG358" s="12" t="str">
        <f t="shared" si="80"/>
        <v xml:space="preserve"> </v>
      </c>
    </row>
    <row r="359" spans="1:33" ht="14.1" customHeight="1">
      <c r="A359" s="25" t="s">
        <v>114</v>
      </c>
      <c r="B359" s="25" t="s">
        <v>688</v>
      </c>
      <c r="C359" s="25" t="s">
        <v>55</v>
      </c>
      <c r="D359" s="25" t="s">
        <v>704</v>
      </c>
      <c r="E359" s="7">
        <v>28502.560000000001</v>
      </c>
      <c r="F359" s="5">
        <f t="shared" si="81"/>
        <v>44121962.880000003</v>
      </c>
      <c r="G359" s="26">
        <v>14738465.6</v>
      </c>
      <c r="H359" s="27">
        <v>3448361</v>
      </c>
      <c r="I359" s="5">
        <f t="shared" si="71"/>
        <v>2586270.75</v>
      </c>
      <c r="J359" s="28">
        <v>1730221</v>
      </c>
      <c r="K359" s="28">
        <v>227559</v>
      </c>
      <c r="L359" s="28">
        <v>7937021</v>
      </c>
      <c r="M359" s="28">
        <v>0</v>
      </c>
      <c r="N359" s="5">
        <f t="shared" si="74"/>
        <v>27219537.350000001</v>
      </c>
      <c r="O359" s="6">
        <f t="shared" si="75"/>
        <v>16902426</v>
      </c>
      <c r="P359" s="29">
        <v>33</v>
      </c>
      <c r="Q359" s="29">
        <v>7888</v>
      </c>
      <c r="R359" s="6">
        <f t="shared" si="70"/>
        <v>361823</v>
      </c>
      <c r="S359" s="19">
        <f t="shared" si="82"/>
        <v>2057314.7808000001</v>
      </c>
      <c r="T359" s="30">
        <v>895411033</v>
      </c>
      <c r="U359" s="19">
        <f t="shared" si="72"/>
        <v>895411.03300000005</v>
      </c>
      <c r="V359" s="19">
        <f t="shared" si="73"/>
        <v>1161903.7478</v>
      </c>
      <c r="W359" s="6">
        <f t="shared" si="76"/>
        <v>23238075</v>
      </c>
      <c r="X359" s="6">
        <f t="shared" si="77"/>
        <v>40502324</v>
      </c>
      <c r="Y359" s="4">
        <v>0</v>
      </c>
      <c r="Z359" s="18">
        <v>0</v>
      </c>
      <c r="AA359" s="6">
        <f t="shared" si="78"/>
        <v>40502324</v>
      </c>
      <c r="AB359" s="4"/>
      <c r="AC359" s="23">
        <v>0</v>
      </c>
      <c r="AD359" s="23">
        <v>0</v>
      </c>
      <c r="AE359" s="1">
        <f t="shared" si="83"/>
        <v>40502324</v>
      </c>
      <c r="AF359" s="12" t="str">
        <f t="shared" si="79"/>
        <v xml:space="preserve"> </v>
      </c>
      <c r="AG359" s="12" t="str">
        <f t="shared" si="80"/>
        <v xml:space="preserve"> </v>
      </c>
    </row>
    <row r="360" spans="1:33" ht="14.1" customHeight="1">
      <c r="A360" s="25" t="s">
        <v>114</v>
      </c>
      <c r="B360" s="25" t="s">
        <v>688</v>
      </c>
      <c r="C360" s="25" t="s">
        <v>100</v>
      </c>
      <c r="D360" s="25" t="s">
        <v>705</v>
      </c>
      <c r="E360" s="9">
        <v>1248.8599999999999</v>
      </c>
      <c r="F360" s="5">
        <f t="shared" si="81"/>
        <v>1933235.2799999998</v>
      </c>
      <c r="G360" s="26">
        <v>1350174.95</v>
      </c>
      <c r="H360" s="27">
        <v>160708</v>
      </c>
      <c r="I360" s="21">
        <f t="shared" si="71"/>
        <v>120531</v>
      </c>
      <c r="J360" s="28">
        <v>79566</v>
      </c>
      <c r="K360" s="28">
        <v>10430</v>
      </c>
      <c r="L360" s="28">
        <v>315610</v>
      </c>
      <c r="M360" s="28">
        <v>139126</v>
      </c>
      <c r="N360" s="21">
        <f t="shared" si="74"/>
        <v>2015437.95</v>
      </c>
      <c r="O360" s="11">
        <f t="shared" si="75"/>
        <v>0</v>
      </c>
      <c r="P360" s="29">
        <v>59</v>
      </c>
      <c r="Q360" s="29">
        <v>695</v>
      </c>
      <c r="R360" s="6">
        <f t="shared" si="70"/>
        <v>56997</v>
      </c>
      <c r="S360" s="19">
        <f t="shared" si="82"/>
        <v>90142.714800000002</v>
      </c>
      <c r="T360" s="30">
        <v>81706708</v>
      </c>
      <c r="U360" s="22">
        <f t="shared" si="72"/>
        <v>81706.707999999999</v>
      </c>
      <c r="V360" s="22">
        <f t="shared" si="73"/>
        <v>8436.0068000000028</v>
      </c>
      <c r="W360" s="6">
        <f t="shared" si="76"/>
        <v>168720</v>
      </c>
      <c r="X360" s="11">
        <f t="shared" si="77"/>
        <v>225717</v>
      </c>
      <c r="Y360" s="4">
        <v>0</v>
      </c>
      <c r="Z360" s="18">
        <v>0</v>
      </c>
      <c r="AA360" s="2">
        <f t="shared" si="78"/>
        <v>225717</v>
      </c>
      <c r="AB360" s="3"/>
      <c r="AC360" s="23">
        <v>0</v>
      </c>
      <c r="AD360" s="23">
        <v>0</v>
      </c>
      <c r="AE360" s="1">
        <f t="shared" si="83"/>
        <v>225717</v>
      </c>
      <c r="AF360" s="12">
        <f t="shared" si="79"/>
        <v>1</v>
      </c>
      <c r="AG360" s="12" t="str">
        <f t="shared" si="80"/>
        <v xml:space="preserve"> </v>
      </c>
    </row>
    <row r="361" spans="1:33" ht="14.1" customHeight="1">
      <c r="A361" s="25" t="s">
        <v>114</v>
      </c>
      <c r="B361" s="25" t="s">
        <v>688</v>
      </c>
      <c r="C361" s="25" t="s">
        <v>220</v>
      </c>
      <c r="D361" s="25" t="s">
        <v>706</v>
      </c>
      <c r="E361" s="7">
        <v>7117.24</v>
      </c>
      <c r="F361" s="5">
        <f t="shared" si="81"/>
        <v>11017487.52</v>
      </c>
      <c r="G361" s="26">
        <v>2738015</v>
      </c>
      <c r="H361" s="27">
        <v>920030</v>
      </c>
      <c r="I361" s="5">
        <f t="shared" si="71"/>
        <v>690022.5</v>
      </c>
      <c r="J361" s="28">
        <v>463332</v>
      </c>
      <c r="K361" s="28">
        <v>60719</v>
      </c>
      <c r="L361" s="28">
        <v>2034102</v>
      </c>
      <c r="M361" s="28">
        <v>22153</v>
      </c>
      <c r="N361" s="5">
        <f t="shared" si="74"/>
        <v>6008343.5</v>
      </c>
      <c r="O361" s="6">
        <f t="shared" si="75"/>
        <v>5009144</v>
      </c>
      <c r="P361" s="29">
        <v>33</v>
      </c>
      <c r="Q361" s="29">
        <v>3563</v>
      </c>
      <c r="R361" s="6">
        <f t="shared" si="70"/>
        <v>163435</v>
      </c>
      <c r="S361" s="19">
        <f t="shared" si="82"/>
        <v>513722.38319999998</v>
      </c>
      <c r="T361" s="30">
        <v>161916913</v>
      </c>
      <c r="U361" s="19">
        <f t="shared" si="72"/>
        <v>161916.913</v>
      </c>
      <c r="V361" s="19">
        <f t="shared" si="73"/>
        <v>351805.47019999998</v>
      </c>
      <c r="W361" s="6">
        <f t="shared" si="76"/>
        <v>7036109</v>
      </c>
      <c r="X361" s="6">
        <f t="shared" si="77"/>
        <v>12208688</v>
      </c>
      <c r="Y361" s="4">
        <v>0</v>
      </c>
      <c r="Z361" s="18">
        <v>0</v>
      </c>
      <c r="AA361" s="6">
        <f t="shared" si="78"/>
        <v>12208688</v>
      </c>
      <c r="AB361" s="4"/>
      <c r="AC361" s="23">
        <v>0</v>
      </c>
      <c r="AD361" s="23">
        <v>0</v>
      </c>
      <c r="AE361" s="1">
        <f t="shared" si="83"/>
        <v>12208688</v>
      </c>
      <c r="AF361" s="12" t="str">
        <f t="shared" si="79"/>
        <v xml:space="preserve"> </v>
      </c>
      <c r="AG361" s="12" t="str">
        <f t="shared" si="80"/>
        <v xml:space="preserve"> </v>
      </c>
    </row>
    <row r="362" spans="1:33" ht="14.1" customHeight="1">
      <c r="A362" s="25" t="s">
        <v>114</v>
      </c>
      <c r="B362" s="25" t="s">
        <v>688</v>
      </c>
      <c r="C362" s="25" t="s">
        <v>199</v>
      </c>
      <c r="D362" s="25" t="s">
        <v>707</v>
      </c>
      <c r="E362" s="7">
        <v>5043.72</v>
      </c>
      <c r="F362" s="5">
        <f t="shared" si="81"/>
        <v>7807678.5600000005</v>
      </c>
      <c r="G362" s="26">
        <v>3409755.88</v>
      </c>
      <c r="H362" s="27">
        <v>598746</v>
      </c>
      <c r="I362" s="5">
        <f t="shared" si="71"/>
        <v>449059.5</v>
      </c>
      <c r="J362" s="28">
        <v>302033</v>
      </c>
      <c r="K362" s="28">
        <v>39339</v>
      </c>
      <c r="L362" s="28">
        <v>440219</v>
      </c>
      <c r="M362" s="28">
        <v>4206</v>
      </c>
      <c r="N362" s="5">
        <f t="shared" si="74"/>
        <v>4644612.38</v>
      </c>
      <c r="O362" s="6">
        <f t="shared" si="75"/>
        <v>3163066</v>
      </c>
      <c r="P362" s="29">
        <v>33</v>
      </c>
      <c r="Q362" s="29">
        <v>3019</v>
      </c>
      <c r="R362" s="6">
        <f t="shared" si="70"/>
        <v>138482</v>
      </c>
      <c r="S362" s="19">
        <f t="shared" si="82"/>
        <v>364055.7096</v>
      </c>
      <c r="T362" s="30">
        <v>203388115</v>
      </c>
      <c r="U362" s="19">
        <f t="shared" si="72"/>
        <v>203388.11499999999</v>
      </c>
      <c r="V362" s="19">
        <f t="shared" si="73"/>
        <v>160667.59460000001</v>
      </c>
      <c r="W362" s="6">
        <f t="shared" si="76"/>
        <v>3213352</v>
      </c>
      <c r="X362" s="6">
        <f t="shared" si="77"/>
        <v>6514900</v>
      </c>
      <c r="Y362" s="4">
        <v>0</v>
      </c>
      <c r="Z362" s="18">
        <v>0</v>
      </c>
      <c r="AA362" s="6">
        <f t="shared" si="78"/>
        <v>6514900</v>
      </c>
      <c r="AB362" s="4"/>
      <c r="AC362" s="23">
        <v>0</v>
      </c>
      <c r="AD362" s="23">
        <v>0</v>
      </c>
      <c r="AE362" s="1">
        <f t="shared" si="83"/>
        <v>6514900</v>
      </c>
      <c r="AF362" s="12" t="str">
        <f t="shared" si="79"/>
        <v xml:space="preserve"> </v>
      </c>
      <c r="AG362" s="12" t="str">
        <f t="shared" si="80"/>
        <v xml:space="preserve"> </v>
      </c>
    </row>
    <row r="363" spans="1:33" ht="14.1" customHeight="1">
      <c r="A363" s="25" t="s">
        <v>114</v>
      </c>
      <c r="B363" s="25" t="s">
        <v>688</v>
      </c>
      <c r="C363" s="25" t="s">
        <v>60</v>
      </c>
      <c r="D363" s="25" t="s">
        <v>708</v>
      </c>
      <c r="E363" s="7">
        <v>3364.3</v>
      </c>
      <c r="F363" s="5">
        <f t="shared" si="81"/>
        <v>5207936.4000000004</v>
      </c>
      <c r="G363" s="26">
        <v>1035681.74</v>
      </c>
      <c r="H363" s="27">
        <v>432788</v>
      </c>
      <c r="I363" s="5">
        <f t="shared" si="71"/>
        <v>324591</v>
      </c>
      <c r="J363" s="28">
        <v>217782</v>
      </c>
      <c r="K363" s="28">
        <v>28644</v>
      </c>
      <c r="L363" s="28">
        <v>927244</v>
      </c>
      <c r="M363" s="28">
        <v>40609</v>
      </c>
      <c r="N363" s="5">
        <f t="shared" si="74"/>
        <v>2574551.7400000002</v>
      </c>
      <c r="O363" s="6">
        <f t="shared" si="75"/>
        <v>2633385</v>
      </c>
      <c r="P363" s="29">
        <v>33</v>
      </c>
      <c r="Q363" s="29">
        <v>1639</v>
      </c>
      <c r="R363" s="6">
        <f t="shared" si="70"/>
        <v>75181</v>
      </c>
      <c r="S363" s="19">
        <f t="shared" si="82"/>
        <v>242835.174</v>
      </c>
      <c r="T363" s="30">
        <v>65106830</v>
      </c>
      <c r="U363" s="19">
        <f t="shared" si="72"/>
        <v>65106.83</v>
      </c>
      <c r="V363" s="19">
        <f t="shared" si="73"/>
        <v>177728.34399999998</v>
      </c>
      <c r="W363" s="6">
        <f t="shared" si="76"/>
        <v>3554567</v>
      </c>
      <c r="X363" s="6">
        <f t="shared" si="77"/>
        <v>6263133</v>
      </c>
      <c r="Y363" s="4">
        <v>0</v>
      </c>
      <c r="Z363" s="18">
        <v>0</v>
      </c>
      <c r="AA363" s="6">
        <f t="shared" si="78"/>
        <v>6263133</v>
      </c>
      <c r="AB363" s="4"/>
      <c r="AC363" s="23">
        <v>0</v>
      </c>
      <c r="AD363" s="23">
        <v>0</v>
      </c>
      <c r="AE363" s="1">
        <f t="shared" si="83"/>
        <v>6263133</v>
      </c>
      <c r="AF363" s="12" t="str">
        <f t="shared" si="79"/>
        <v xml:space="preserve"> </v>
      </c>
      <c r="AG363" s="12" t="str">
        <f t="shared" si="80"/>
        <v xml:space="preserve"> </v>
      </c>
    </row>
    <row r="364" spans="1:33" ht="14.1" customHeight="1">
      <c r="A364" s="25" t="s">
        <v>114</v>
      </c>
      <c r="B364" s="25" t="s">
        <v>688</v>
      </c>
      <c r="C364" s="25" t="s">
        <v>97</v>
      </c>
      <c r="D364" s="25" t="s">
        <v>709</v>
      </c>
      <c r="E364" s="7">
        <v>1651.46</v>
      </c>
      <c r="F364" s="5">
        <f t="shared" si="81"/>
        <v>2556460.08</v>
      </c>
      <c r="G364" s="26">
        <v>561071.6</v>
      </c>
      <c r="H364" s="27">
        <v>209154</v>
      </c>
      <c r="I364" s="5">
        <f t="shared" si="71"/>
        <v>156865.5</v>
      </c>
      <c r="J364" s="28">
        <v>105355</v>
      </c>
      <c r="K364" s="28">
        <v>13790</v>
      </c>
      <c r="L364" s="28">
        <v>459984</v>
      </c>
      <c r="M364" s="28">
        <v>8435</v>
      </c>
      <c r="N364" s="5">
        <f t="shared" si="74"/>
        <v>1305501.1000000001</v>
      </c>
      <c r="O364" s="6">
        <f t="shared" si="75"/>
        <v>1250959</v>
      </c>
      <c r="P364" s="29">
        <v>33</v>
      </c>
      <c r="Q364" s="29">
        <v>929</v>
      </c>
      <c r="R364" s="6">
        <f t="shared" si="70"/>
        <v>42613</v>
      </c>
      <c r="S364" s="19">
        <f t="shared" si="82"/>
        <v>119202.38280000001</v>
      </c>
      <c r="T364" s="30">
        <v>33738521</v>
      </c>
      <c r="U364" s="19">
        <f t="shared" si="72"/>
        <v>33738.521000000001</v>
      </c>
      <c r="V364" s="19">
        <f t="shared" si="73"/>
        <v>85463.861800000013</v>
      </c>
      <c r="W364" s="6">
        <f t="shared" si="76"/>
        <v>1709277</v>
      </c>
      <c r="X364" s="6">
        <f t="shared" si="77"/>
        <v>3002849</v>
      </c>
      <c r="Y364" s="4">
        <v>0</v>
      </c>
      <c r="Z364" s="18">
        <v>0</v>
      </c>
      <c r="AA364" s="6">
        <f t="shared" si="78"/>
        <v>3002849</v>
      </c>
      <c r="AB364" s="4"/>
      <c r="AC364" s="23">
        <v>0</v>
      </c>
      <c r="AD364" s="23">
        <v>0</v>
      </c>
      <c r="AE364" s="1">
        <f t="shared" si="83"/>
        <v>3002849</v>
      </c>
      <c r="AF364" s="12" t="str">
        <f t="shared" si="79"/>
        <v xml:space="preserve"> </v>
      </c>
      <c r="AG364" s="12" t="str">
        <f t="shared" si="80"/>
        <v xml:space="preserve"> </v>
      </c>
    </row>
    <row r="365" spans="1:33" ht="14.1" customHeight="1">
      <c r="A365" s="25" t="s">
        <v>114</v>
      </c>
      <c r="B365" s="25" t="s">
        <v>688</v>
      </c>
      <c r="C365" s="25" t="s">
        <v>103</v>
      </c>
      <c r="D365" s="25" t="s">
        <v>710</v>
      </c>
      <c r="E365" s="7">
        <v>30337.07</v>
      </c>
      <c r="F365" s="5">
        <f t="shared" si="81"/>
        <v>46961784.359999999</v>
      </c>
      <c r="G365" s="26">
        <v>22770560.859999999</v>
      </c>
      <c r="H365" s="27">
        <v>3767539</v>
      </c>
      <c r="I365" s="5">
        <f t="shared" si="71"/>
        <v>2825654.25</v>
      </c>
      <c r="J365" s="28">
        <v>1891587</v>
      </c>
      <c r="K365" s="28">
        <v>248296</v>
      </c>
      <c r="L365" s="28">
        <v>5412509</v>
      </c>
      <c r="M365" s="28">
        <v>5741</v>
      </c>
      <c r="N365" s="5">
        <f t="shared" si="74"/>
        <v>33154348.109999999</v>
      </c>
      <c r="O365" s="6">
        <f t="shared" si="75"/>
        <v>13807436</v>
      </c>
      <c r="P365" s="29">
        <v>33</v>
      </c>
      <c r="Q365" s="29">
        <v>12593</v>
      </c>
      <c r="R365" s="6">
        <f t="shared" si="70"/>
        <v>577641</v>
      </c>
      <c r="S365" s="19">
        <f t="shared" si="82"/>
        <v>2189729.7126000002</v>
      </c>
      <c r="T365" s="30">
        <v>1344725446</v>
      </c>
      <c r="U365" s="19">
        <f t="shared" si="72"/>
        <v>1344725.446</v>
      </c>
      <c r="V365" s="19">
        <f t="shared" si="73"/>
        <v>845004.26660000021</v>
      </c>
      <c r="W365" s="6">
        <f t="shared" si="76"/>
        <v>16900085</v>
      </c>
      <c r="X365" s="6">
        <f t="shared" si="77"/>
        <v>31285162</v>
      </c>
      <c r="Y365" s="4">
        <v>0</v>
      </c>
      <c r="Z365" s="18">
        <v>0</v>
      </c>
      <c r="AA365" s="6">
        <f t="shared" si="78"/>
        <v>31285162</v>
      </c>
      <c r="AB365" s="4"/>
      <c r="AC365" s="23">
        <v>0</v>
      </c>
      <c r="AD365" s="23">
        <v>0</v>
      </c>
      <c r="AE365" s="1">
        <f t="shared" si="83"/>
        <v>31285162</v>
      </c>
      <c r="AF365" s="12" t="str">
        <f t="shared" si="79"/>
        <v xml:space="preserve"> </v>
      </c>
      <c r="AG365" s="12" t="str">
        <f t="shared" si="80"/>
        <v xml:space="preserve"> </v>
      </c>
    </row>
    <row r="366" spans="1:33" ht="14.1" customHeight="1">
      <c r="A366" s="25" t="s">
        <v>114</v>
      </c>
      <c r="B366" s="25" t="s">
        <v>688</v>
      </c>
      <c r="C366" s="25" t="s">
        <v>68</v>
      </c>
      <c r="D366" s="25" t="s">
        <v>711</v>
      </c>
      <c r="E366" s="7">
        <v>1544.03</v>
      </c>
      <c r="F366" s="5">
        <f t="shared" si="81"/>
        <v>2390158.44</v>
      </c>
      <c r="G366" s="26">
        <v>566799.28</v>
      </c>
      <c r="H366" s="27">
        <v>194675</v>
      </c>
      <c r="I366" s="5">
        <f t="shared" si="71"/>
        <v>146006.25</v>
      </c>
      <c r="J366" s="28">
        <v>98023</v>
      </c>
      <c r="K366" s="28">
        <v>12873</v>
      </c>
      <c r="L366" s="28">
        <v>535200</v>
      </c>
      <c r="M366" s="28">
        <v>0</v>
      </c>
      <c r="N366" s="5">
        <f t="shared" si="74"/>
        <v>1358901.53</v>
      </c>
      <c r="O366" s="6">
        <f t="shared" si="75"/>
        <v>1031257</v>
      </c>
      <c r="P366" s="29">
        <v>33</v>
      </c>
      <c r="Q366" s="29">
        <v>903</v>
      </c>
      <c r="R366" s="6">
        <f t="shared" si="70"/>
        <v>41421</v>
      </c>
      <c r="S366" s="19">
        <f t="shared" si="82"/>
        <v>111448.0854</v>
      </c>
      <c r="T366" s="30">
        <v>35782783</v>
      </c>
      <c r="U366" s="19">
        <f t="shared" si="72"/>
        <v>35782.783000000003</v>
      </c>
      <c r="V366" s="19">
        <f t="shared" si="73"/>
        <v>75665.302399999986</v>
      </c>
      <c r="W366" s="6">
        <f t="shared" si="76"/>
        <v>1513306</v>
      </c>
      <c r="X366" s="6">
        <f t="shared" si="77"/>
        <v>2585984</v>
      </c>
      <c r="Y366" s="4">
        <v>0</v>
      </c>
      <c r="Z366" s="18">
        <v>0</v>
      </c>
      <c r="AA366" s="6">
        <f t="shared" si="78"/>
        <v>2585984</v>
      </c>
      <c r="AB366" s="4"/>
      <c r="AC366" s="23">
        <v>0</v>
      </c>
      <c r="AD366" s="23">
        <v>0</v>
      </c>
      <c r="AE366" s="1">
        <f t="shared" si="83"/>
        <v>2585984</v>
      </c>
      <c r="AF366" s="12" t="str">
        <f t="shared" si="79"/>
        <v xml:space="preserve"> </v>
      </c>
      <c r="AG366" s="12" t="str">
        <f t="shared" si="80"/>
        <v xml:space="preserve"> </v>
      </c>
    </row>
    <row r="367" spans="1:33" ht="14.1" customHeight="1">
      <c r="A367" s="25" t="s">
        <v>114</v>
      </c>
      <c r="B367" s="25" t="s">
        <v>688</v>
      </c>
      <c r="C367" s="25" t="s">
        <v>201</v>
      </c>
      <c r="D367" s="25" t="s">
        <v>712</v>
      </c>
      <c r="E367" s="7">
        <v>5724.33</v>
      </c>
      <c r="F367" s="5">
        <f t="shared" si="81"/>
        <v>8861262.8399999999</v>
      </c>
      <c r="G367" s="26">
        <v>3709224.68</v>
      </c>
      <c r="H367" s="27">
        <v>610756</v>
      </c>
      <c r="I367" s="5">
        <f t="shared" si="71"/>
        <v>458067</v>
      </c>
      <c r="J367" s="28">
        <v>306684</v>
      </c>
      <c r="K367" s="28">
        <v>40227</v>
      </c>
      <c r="L367" s="28">
        <v>1442389</v>
      </c>
      <c r="M367" s="28">
        <v>422</v>
      </c>
      <c r="N367" s="5">
        <f t="shared" si="74"/>
        <v>5957013.6799999997</v>
      </c>
      <c r="O367" s="6">
        <f t="shared" si="75"/>
        <v>2904249</v>
      </c>
      <c r="P367" s="29">
        <v>33</v>
      </c>
      <c r="Q367" s="29">
        <v>2644</v>
      </c>
      <c r="R367" s="6">
        <f t="shared" si="70"/>
        <v>121280</v>
      </c>
      <c r="S367" s="19">
        <f t="shared" si="82"/>
        <v>413182.13939999999</v>
      </c>
      <c r="T367" s="30">
        <v>242909278</v>
      </c>
      <c r="U367" s="19">
        <f t="shared" si="72"/>
        <v>242909.27799999999</v>
      </c>
      <c r="V367" s="19">
        <f t="shared" si="73"/>
        <v>170272.86139999999</v>
      </c>
      <c r="W367" s="6">
        <f t="shared" si="76"/>
        <v>3405457</v>
      </c>
      <c r="X367" s="6">
        <f t="shared" si="77"/>
        <v>6430986</v>
      </c>
      <c r="Y367" s="4">
        <v>0</v>
      </c>
      <c r="Z367" s="18">
        <v>0</v>
      </c>
      <c r="AA367" s="6">
        <f t="shared" si="78"/>
        <v>6430986</v>
      </c>
      <c r="AB367" s="4"/>
      <c r="AC367" s="23">
        <v>0</v>
      </c>
      <c r="AD367" s="23">
        <v>0</v>
      </c>
      <c r="AE367" s="1">
        <f t="shared" si="83"/>
        <v>6430986</v>
      </c>
      <c r="AF367" s="12" t="str">
        <f t="shared" si="79"/>
        <v xml:space="preserve"> </v>
      </c>
      <c r="AG367" s="12" t="str">
        <f t="shared" si="80"/>
        <v xml:space="preserve"> </v>
      </c>
    </row>
    <row r="368" spans="1:33" ht="14.1" customHeight="1">
      <c r="A368" s="25" t="s">
        <v>114</v>
      </c>
      <c r="B368" s="25" t="s">
        <v>688</v>
      </c>
      <c r="C368" s="25" t="s">
        <v>229</v>
      </c>
      <c r="D368" s="25" t="s">
        <v>713</v>
      </c>
      <c r="E368" s="7">
        <v>21874.33</v>
      </c>
      <c r="F368" s="5">
        <f t="shared" si="81"/>
        <v>33861462.840000004</v>
      </c>
      <c r="G368" s="26">
        <v>7203939.79</v>
      </c>
      <c r="H368" s="27">
        <v>2730396</v>
      </c>
      <c r="I368" s="5">
        <f t="shared" si="71"/>
        <v>2047797</v>
      </c>
      <c r="J368" s="28">
        <v>1370640</v>
      </c>
      <c r="K368" s="28">
        <v>179965</v>
      </c>
      <c r="L368" s="28">
        <v>7092911</v>
      </c>
      <c r="M368" s="28">
        <v>51831</v>
      </c>
      <c r="N368" s="5">
        <f t="shared" si="74"/>
        <v>17947083.789999999</v>
      </c>
      <c r="O368" s="6">
        <f t="shared" si="75"/>
        <v>15914379</v>
      </c>
      <c r="P368" s="29">
        <v>33</v>
      </c>
      <c r="Q368" s="29">
        <v>6331</v>
      </c>
      <c r="R368" s="6">
        <f t="shared" si="70"/>
        <v>290403</v>
      </c>
      <c r="S368" s="19">
        <f t="shared" si="82"/>
        <v>1578889.1394</v>
      </c>
      <c r="T368" s="30">
        <v>446407280</v>
      </c>
      <c r="U368" s="19">
        <f t="shared" si="72"/>
        <v>446407.28</v>
      </c>
      <c r="V368" s="19">
        <f t="shared" si="73"/>
        <v>1132481.8594</v>
      </c>
      <c r="W368" s="6">
        <f t="shared" si="76"/>
        <v>22649637</v>
      </c>
      <c r="X368" s="6">
        <f t="shared" si="77"/>
        <v>38854419</v>
      </c>
      <c r="Y368" s="4">
        <v>0</v>
      </c>
      <c r="Z368" s="18">
        <v>0</v>
      </c>
      <c r="AA368" s="6">
        <f t="shared" si="78"/>
        <v>38854419</v>
      </c>
      <c r="AB368" s="4"/>
      <c r="AC368" s="23">
        <v>0</v>
      </c>
      <c r="AD368" s="23">
        <v>0</v>
      </c>
      <c r="AE368" s="1">
        <f t="shared" si="83"/>
        <v>38854419</v>
      </c>
      <c r="AF368" s="12" t="str">
        <f t="shared" si="79"/>
        <v xml:space="preserve"> </v>
      </c>
      <c r="AG368" s="12" t="str">
        <f t="shared" si="80"/>
        <v xml:space="preserve"> </v>
      </c>
    </row>
    <row r="369" spans="1:33" ht="14.1" customHeight="1">
      <c r="A369" s="25" t="s">
        <v>114</v>
      </c>
      <c r="B369" s="25" t="s">
        <v>688</v>
      </c>
      <c r="C369" s="25" t="s">
        <v>65</v>
      </c>
      <c r="D369" s="25" t="s">
        <v>714</v>
      </c>
      <c r="E369" s="7">
        <v>1760.95</v>
      </c>
      <c r="F369" s="5">
        <f t="shared" si="81"/>
        <v>2725950.6</v>
      </c>
      <c r="G369" s="26">
        <v>644270</v>
      </c>
      <c r="H369" s="27">
        <v>199460</v>
      </c>
      <c r="I369" s="5">
        <f t="shared" si="71"/>
        <v>149595</v>
      </c>
      <c r="J369" s="28">
        <v>100169</v>
      </c>
      <c r="K369" s="28">
        <v>13130</v>
      </c>
      <c r="L369" s="28">
        <v>348625</v>
      </c>
      <c r="M369" s="28">
        <v>0</v>
      </c>
      <c r="N369" s="5">
        <f t="shared" si="74"/>
        <v>1255789</v>
      </c>
      <c r="O369" s="6">
        <f t="shared" si="75"/>
        <v>1470162</v>
      </c>
      <c r="P369" s="29">
        <v>33</v>
      </c>
      <c r="Q369" s="29">
        <v>900</v>
      </c>
      <c r="R369" s="6">
        <f t="shared" si="70"/>
        <v>41283</v>
      </c>
      <c r="S369" s="19">
        <f t="shared" si="82"/>
        <v>127105.371</v>
      </c>
      <c r="T369" s="30">
        <v>42751825</v>
      </c>
      <c r="U369" s="19">
        <f t="shared" si="72"/>
        <v>42751.824999999997</v>
      </c>
      <c r="V369" s="19">
        <f t="shared" si="73"/>
        <v>84353.546000000002</v>
      </c>
      <c r="W369" s="6">
        <f t="shared" si="76"/>
        <v>1687071</v>
      </c>
      <c r="X369" s="6">
        <f t="shared" si="77"/>
        <v>3198516</v>
      </c>
      <c r="Y369" s="4">
        <v>0</v>
      </c>
      <c r="Z369" s="18">
        <v>0</v>
      </c>
      <c r="AA369" s="6">
        <f t="shared" si="78"/>
        <v>3198516</v>
      </c>
      <c r="AB369" s="4"/>
      <c r="AC369" s="23">
        <v>0</v>
      </c>
      <c r="AD369" s="23">
        <v>0</v>
      </c>
      <c r="AE369" s="1">
        <f t="shared" si="83"/>
        <v>3198516</v>
      </c>
      <c r="AF369" s="12" t="str">
        <f t="shared" si="79"/>
        <v xml:space="preserve"> </v>
      </c>
      <c r="AG369" s="12" t="str">
        <f t="shared" si="80"/>
        <v xml:space="preserve"> </v>
      </c>
    </row>
    <row r="370" spans="1:33" ht="14.1" customHeight="1">
      <c r="A370" s="25" t="s">
        <v>114</v>
      </c>
      <c r="B370" s="25" t="s">
        <v>688</v>
      </c>
      <c r="C370" s="25" t="s">
        <v>5</v>
      </c>
      <c r="D370" s="25" t="s">
        <v>715</v>
      </c>
      <c r="E370" s="7">
        <v>2634.47</v>
      </c>
      <c r="F370" s="5">
        <f t="shared" si="81"/>
        <v>4078159.5599999996</v>
      </c>
      <c r="G370" s="26">
        <v>205772.52</v>
      </c>
      <c r="H370" s="27">
        <v>286588</v>
      </c>
      <c r="I370" s="5">
        <f t="shared" si="71"/>
        <v>214941</v>
      </c>
      <c r="J370" s="28">
        <v>144308</v>
      </c>
      <c r="K370" s="28">
        <v>18971</v>
      </c>
      <c r="L370" s="28">
        <v>360800</v>
      </c>
      <c r="M370" s="28">
        <v>0</v>
      </c>
      <c r="N370" s="5">
        <f t="shared" si="74"/>
        <v>944792.52</v>
      </c>
      <c r="O370" s="6">
        <f t="shared" si="75"/>
        <v>3133367</v>
      </c>
      <c r="P370" s="29">
        <v>0</v>
      </c>
      <c r="Q370" s="29">
        <v>0</v>
      </c>
      <c r="R370" s="6">
        <f t="shared" si="70"/>
        <v>0</v>
      </c>
      <c r="S370" s="19">
        <f t="shared" si="82"/>
        <v>190156.04459999999</v>
      </c>
      <c r="T370" s="30">
        <v>12820718</v>
      </c>
      <c r="U370" s="19">
        <f t="shared" si="72"/>
        <v>12820.718000000001</v>
      </c>
      <c r="V370" s="19">
        <f t="shared" si="73"/>
        <v>177335.3266</v>
      </c>
      <c r="W370" s="6">
        <f t="shared" si="76"/>
        <v>3546707</v>
      </c>
      <c r="X370" s="6">
        <f t="shared" si="77"/>
        <v>6680074</v>
      </c>
      <c r="Y370" s="4">
        <v>0</v>
      </c>
      <c r="Z370" s="18">
        <v>0</v>
      </c>
      <c r="AA370" s="6">
        <f t="shared" si="78"/>
        <v>6680074</v>
      </c>
      <c r="AB370" s="4"/>
      <c r="AC370" s="23">
        <v>0</v>
      </c>
      <c r="AD370" s="23">
        <v>0</v>
      </c>
      <c r="AE370" s="1">
        <f t="shared" si="83"/>
        <v>6680074</v>
      </c>
      <c r="AF370" s="12" t="str">
        <f t="shared" si="79"/>
        <v xml:space="preserve"> </v>
      </c>
      <c r="AG370" s="12" t="str">
        <f t="shared" si="80"/>
        <v xml:space="preserve"> </v>
      </c>
    </row>
    <row r="371" spans="1:33" ht="14.1" customHeight="1">
      <c r="A371" s="43" t="s">
        <v>114</v>
      </c>
      <c r="B371" s="43" t="s">
        <v>688</v>
      </c>
      <c r="C371" s="43" t="s">
        <v>193</v>
      </c>
      <c r="D371" s="43" t="s">
        <v>716</v>
      </c>
      <c r="E371" s="7">
        <v>61529.48</v>
      </c>
      <c r="F371" s="5">
        <f t="shared" si="81"/>
        <v>95247635.040000007</v>
      </c>
      <c r="G371" s="26">
        <v>29069081.77</v>
      </c>
      <c r="H371" s="27">
        <v>7414038</v>
      </c>
      <c r="I371" s="5">
        <f t="shared" si="71"/>
        <v>5560528.5</v>
      </c>
      <c r="J371" s="28">
        <v>3721670</v>
      </c>
      <c r="K371" s="28">
        <v>488737</v>
      </c>
      <c r="L371" s="28">
        <v>16970606</v>
      </c>
      <c r="M371" s="28">
        <v>940</v>
      </c>
      <c r="N371" s="5">
        <f t="shared" si="74"/>
        <v>55811563.269999996</v>
      </c>
      <c r="O371" s="6">
        <f t="shared" si="75"/>
        <v>39436072</v>
      </c>
      <c r="P371" s="29">
        <v>33</v>
      </c>
      <c r="Q371" s="29">
        <v>13085</v>
      </c>
      <c r="R371" s="6">
        <f t="shared" si="70"/>
        <v>600209</v>
      </c>
      <c r="S371" s="19">
        <f t="shared" si="82"/>
        <v>4441197.8663999997</v>
      </c>
      <c r="T371" s="30">
        <v>1821371038</v>
      </c>
      <c r="U371" s="19">
        <f t="shared" si="72"/>
        <v>1821371.0379999999</v>
      </c>
      <c r="V371" s="19">
        <f t="shared" si="73"/>
        <v>2619826.8284</v>
      </c>
      <c r="W371" s="6">
        <f t="shared" si="76"/>
        <v>52396537</v>
      </c>
      <c r="X371" s="6">
        <f t="shared" si="77"/>
        <v>92432818</v>
      </c>
      <c r="Y371" s="4">
        <v>0</v>
      </c>
      <c r="Z371" s="18">
        <v>0</v>
      </c>
      <c r="AA371" s="6">
        <f t="shared" si="78"/>
        <v>92432818</v>
      </c>
      <c r="AB371" s="4"/>
      <c r="AC371" s="23">
        <v>0</v>
      </c>
      <c r="AD371" s="23">
        <v>0</v>
      </c>
      <c r="AE371" s="1">
        <f t="shared" si="83"/>
        <v>92432818</v>
      </c>
      <c r="AF371" s="12" t="str">
        <f t="shared" si="79"/>
        <v xml:space="preserve"> </v>
      </c>
      <c r="AG371" s="12" t="str">
        <f t="shared" si="80"/>
        <v xml:space="preserve"> </v>
      </c>
    </row>
    <row r="372" spans="1:33" ht="14.1" customHeight="1">
      <c r="A372" s="25" t="s">
        <v>70</v>
      </c>
      <c r="B372" s="25" t="s">
        <v>717</v>
      </c>
      <c r="C372" s="25" t="s">
        <v>84</v>
      </c>
      <c r="D372" s="25" t="s">
        <v>718</v>
      </c>
      <c r="E372" s="7">
        <v>515.23</v>
      </c>
      <c r="F372" s="5">
        <f t="shared" si="81"/>
        <v>797576.04</v>
      </c>
      <c r="G372" s="26">
        <v>98988.35</v>
      </c>
      <c r="H372" s="27">
        <v>24742</v>
      </c>
      <c r="I372" s="5">
        <f t="shared" si="71"/>
        <v>18556.5</v>
      </c>
      <c r="J372" s="28">
        <v>30460</v>
      </c>
      <c r="K372" s="28">
        <v>0</v>
      </c>
      <c r="L372" s="28">
        <v>0</v>
      </c>
      <c r="M372" s="28">
        <v>25821</v>
      </c>
      <c r="N372" s="5">
        <f t="shared" si="74"/>
        <v>173825.85</v>
      </c>
      <c r="O372" s="6">
        <f t="shared" si="75"/>
        <v>623750</v>
      </c>
      <c r="P372" s="29">
        <v>77</v>
      </c>
      <c r="Q372" s="29">
        <v>251</v>
      </c>
      <c r="R372" s="6">
        <f t="shared" si="70"/>
        <v>26865</v>
      </c>
      <c r="S372" s="19">
        <f t="shared" si="82"/>
        <v>37189.301399999997</v>
      </c>
      <c r="T372" s="30">
        <v>6599223</v>
      </c>
      <c r="U372" s="19">
        <f t="shared" si="72"/>
        <v>6599.223</v>
      </c>
      <c r="V372" s="19">
        <f t="shared" si="73"/>
        <v>30590.078399999999</v>
      </c>
      <c r="W372" s="6">
        <f t="shared" si="76"/>
        <v>611802</v>
      </c>
      <c r="X372" s="6">
        <f t="shared" si="77"/>
        <v>1262417</v>
      </c>
      <c r="Y372" s="4">
        <v>0</v>
      </c>
      <c r="Z372" s="18">
        <v>0</v>
      </c>
      <c r="AA372" s="6">
        <f t="shared" si="78"/>
        <v>1262417</v>
      </c>
      <c r="AB372" s="4"/>
      <c r="AC372" s="23">
        <v>0</v>
      </c>
      <c r="AD372" s="23">
        <v>0</v>
      </c>
      <c r="AE372" s="1">
        <f t="shared" si="83"/>
        <v>1262417</v>
      </c>
      <c r="AF372" s="12" t="str">
        <f t="shared" si="79"/>
        <v xml:space="preserve"> </v>
      </c>
      <c r="AG372" s="12" t="str">
        <f t="shared" si="80"/>
        <v xml:space="preserve"> </v>
      </c>
    </row>
    <row r="373" spans="1:33" ht="14.1" customHeight="1">
      <c r="A373" s="25" t="s">
        <v>70</v>
      </c>
      <c r="B373" s="25" t="s">
        <v>717</v>
      </c>
      <c r="C373" s="25" t="s">
        <v>55</v>
      </c>
      <c r="D373" s="25" t="s">
        <v>719</v>
      </c>
      <c r="E373" s="7">
        <v>2857</v>
      </c>
      <c r="F373" s="5">
        <f t="shared" si="81"/>
        <v>4422636</v>
      </c>
      <c r="G373" s="26">
        <v>744889.79</v>
      </c>
      <c r="H373" s="27">
        <v>135846</v>
      </c>
      <c r="I373" s="5">
        <f t="shared" si="71"/>
        <v>101884.5</v>
      </c>
      <c r="J373" s="28">
        <v>163357</v>
      </c>
      <c r="K373" s="28">
        <v>57889</v>
      </c>
      <c r="L373" s="28">
        <v>865160</v>
      </c>
      <c r="M373" s="28">
        <v>6078</v>
      </c>
      <c r="N373" s="5">
        <f t="shared" si="74"/>
        <v>1939258.29</v>
      </c>
      <c r="O373" s="6">
        <f t="shared" si="75"/>
        <v>2483378</v>
      </c>
      <c r="P373" s="29">
        <v>33</v>
      </c>
      <c r="Q373" s="29">
        <v>1075</v>
      </c>
      <c r="R373" s="6">
        <f t="shared" si="70"/>
        <v>49310</v>
      </c>
      <c r="S373" s="19">
        <f t="shared" si="82"/>
        <v>206218.26</v>
      </c>
      <c r="T373" s="30">
        <v>49659319</v>
      </c>
      <c r="U373" s="19">
        <f t="shared" si="72"/>
        <v>49659.319000000003</v>
      </c>
      <c r="V373" s="19">
        <f t="shared" si="73"/>
        <v>156558.94099999999</v>
      </c>
      <c r="W373" s="6">
        <f t="shared" si="76"/>
        <v>3131179</v>
      </c>
      <c r="X373" s="6">
        <f t="shared" si="77"/>
        <v>5663867</v>
      </c>
      <c r="Y373" s="4">
        <v>0</v>
      </c>
      <c r="Z373" s="18">
        <v>0</v>
      </c>
      <c r="AA373" s="6">
        <f t="shared" si="78"/>
        <v>5663867</v>
      </c>
      <c r="AB373" s="4"/>
      <c r="AC373" s="23">
        <v>0</v>
      </c>
      <c r="AD373" s="23">
        <v>0</v>
      </c>
      <c r="AE373" s="1">
        <f t="shared" si="83"/>
        <v>5663867</v>
      </c>
      <c r="AF373" s="12" t="str">
        <f t="shared" si="79"/>
        <v xml:space="preserve"> </v>
      </c>
      <c r="AG373" s="12" t="str">
        <f t="shared" si="80"/>
        <v xml:space="preserve"> </v>
      </c>
    </row>
    <row r="374" spans="1:33" ht="14.1" customHeight="1">
      <c r="A374" s="25" t="s">
        <v>70</v>
      </c>
      <c r="B374" s="25" t="s">
        <v>717</v>
      </c>
      <c r="C374" s="25" t="s">
        <v>198</v>
      </c>
      <c r="D374" s="25" t="s">
        <v>720</v>
      </c>
      <c r="E374" s="7">
        <v>2171.64</v>
      </c>
      <c r="F374" s="5">
        <f t="shared" si="81"/>
        <v>3361698.7199999997</v>
      </c>
      <c r="G374" s="26">
        <v>371982.6</v>
      </c>
      <c r="H374" s="27">
        <v>101767</v>
      </c>
      <c r="I374" s="5">
        <f t="shared" si="71"/>
        <v>76325.25</v>
      </c>
      <c r="J374" s="28">
        <v>122706</v>
      </c>
      <c r="K374" s="28">
        <v>43158</v>
      </c>
      <c r="L374" s="28">
        <v>409371</v>
      </c>
      <c r="M374" s="28">
        <v>6872</v>
      </c>
      <c r="N374" s="5">
        <f t="shared" si="74"/>
        <v>1030414.85</v>
      </c>
      <c r="O374" s="6">
        <f t="shared" si="75"/>
        <v>2331284</v>
      </c>
      <c r="P374" s="29">
        <v>33</v>
      </c>
      <c r="Q374" s="29">
        <v>829</v>
      </c>
      <c r="R374" s="6">
        <f t="shared" si="70"/>
        <v>38026</v>
      </c>
      <c r="S374" s="19">
        <f t="shared" si="82"/>
        <v>156748.97519999999</v>
      </c>
      <c r="T374" s="30">
        <v>24794153</v>
      </c>
      <c r="U374" s="19">
        <f t="shared" si="72"/>
        <v>24794.152999999998</v>
      </c>
      <c r="V374" s="19">
        <f t="shared" si="73"/>
        <v>131954.8222</v>
      </c>
      <c r="W374" s="6">
        <f t="shared" si="76"/>
        <v>2639096</v>
      </c>
      <c r="X374" s="6">
        <f t="shared" si="77"/>
        <v>5008406</v>
      </c>
      <c r="Y374" s="4">
        <v>0</v>
      </c>
      <c r="Z374" s="18">
        <v>0</v>
      </c>
      <c r="AA374" s="6">
        <f t="shared" si="78"/>
        <v>5008406</v>
      </c>
      <c r="AB374" s="4"/>
      <c r="AC374" s="23">
        <v>0</v>
      </c>
      <c r="AD374" s="23">
        <v>0</v>
      </c>
      <c r="AE374" s="1">
        <f t="shared" si="83"/>
        <v>5008406</v>
      </c>
      <c r="AF374" s="12" t="str">
        <f t="shared" si="79"/>
        <v xml:space="preserve"> </v>
      </c>
      <c r="AG374" s="12" t="str">
        <f t="shared" si="80"/>
        <v xml:space="preserve"> </v>
      </c>
    </row>
    <row r="375" spans="1:33" ht="14.1" customHeight="1">
      <c r="A375" s="25" t="s">
        <v>70</v>
      </c>
      <c r="B375" s="25" t="s">
        <v>717</v>
      </c>
      <c r="C375" s="25" t="s">
        <v>100</v>
      </c>
      <c r="D375" s="25" t="s">
        <v>721</v>
      </c>
      <c r="E375" s="7">
        <v>1568.8</v>
      </c>
      <c r="F375" s="5">
        <f t="shared" si="81"/>
        <v>2428502.4</v>
      </c>
      <c r="G375" s="26">
        <v>220588.11</v>
      </c>
      <c r="H375" s="27">
        <v>80094</v>
      </c>
      <c r="I375" s="5">
        <f t="shared" si="71"/>
        <v>60070.5</v>
      </c>
      <c r="J375" s="28">
        <v>97981</v>
      </c>
      <c r="K375" s="28">
        <v>34623</v>
      </c>
      <c r="L375" s="28">
        <v>324180</v>
      </c>
      <c r="M375" s="28">
        <v>103467</v>
      </c>
      <c r="N375" s="5">
        <f t="shared" si="74"/>
        <v>840909.61</v>
      </c>
      <c r="O375" s="6">
        <f t="shared" si="75"/>
        <v>1587593</v>
      </c>
      <c r="P375" s="29">
        <v>68</v>
      </c>
      <c r="Q375" s="29">
        <v>663</v>
      </c>
      <c r="R375" s="6">
        <f t="shared" si="70"/>
        <v>62667</v>
      </c>
      <c r="S375" s="19">
        <f t="shared" si="82"/>
        <v>113235.984</v>
      </c>
      <c r="T375" s="30">
        <v>14705874</v>
      </c>
      <c r="U375" s="19">
        <f t="shared" si="72"/>
        <v>14705.874</v>
      </c>
      <c r="V375" s="19">
        <f t="shared" si="73"/>
        <v>98530.11</v>
      </c>
      <c r="W375" s="6">
        <f t="shared" si="76"/>
        <v>1970602</v>
      </c>
      <c r="X375" s="6">
        <f t="shared" si="77"/>
        <v>3620862</v>
      </c>
      <c r="Y375" s="4">
        <v>0</v>
      </c>
      <c r="Z375" s="18">
        <v>0</v>
      </c>
      <c r="AA375" s="6">
        <f t="shared" si="78"/>
        <v>3620862</v>
      </c>
      <c r="AB375" s="4"/>
      <c r="AC375" s="23">
        <v>0</v>
      </c>
      <c r="AD375" s="23">
        <v>0</v>
      </c>
      <c r="AE375" s="1">
        <f t="shared" si="83"/>
        <v>3620862</v>
      </c>
      <c r="AF375" s="12" t="str">
        <f t="shared" si="79"/>
        <v xml:space="preserve"> </v>
      </c>
      <c r="AG375" s="12" t="str">
        <f t="shared" si="80"/>
        <v xml:space="preserve"> </v>
      </c>
    </row>
    <row r="376" spans="1:33" ht="14.1" customHeight="1">
      <c r="A376" s="25" t="s">
        <v>70</v>
      </c>
      <c r="B376" s="25" t="s">
        <v>717</v>
      </c>
      <c r="C376" s="25" t="s">
        <v>220</v>
      </c>
      <c r="D376" s="25" t="s">
        <v>722</v>
      </c>
      <c r="E376" s="7">
        <v>1857.24</v>
      </c>
      <c r="F376" s="5">
        <f t="shared" si="81"/>
        <v>2875007.52</v>
      </c>
      <c r="G376" s="26">
        <v>327010.89</v>
      </c>
      <c r="H376" s="27">
        <v>90201</v>
      </c>
      <c r="I376" s="5">
        <f t="shared" si="71"/>
        <v>67650.75</v>
      </c>
      <c r="J376" s="28">
        <v>110753</v>
      </c>
      <c r="K376" s="28">
        <v>38935</v>
      </c>
      <c r="L376" s="28">
        <v>309478</v>
      </c>
      <c r="M376" s="28">
        <v>65766</v>
      </c>
      <c r="N376" s="5">
        <f t="shared" si="74"/>
        <v>919593.64</v>
      </c>
      <c r="O376" s="6">
        <f t="shared" si="75"/>
        <v>1955414</v>
      </c>
      <c r="P376" s="29">
        <v>53</v>
      </c>
      <c r="Q376" s="29">
        <v>1117</v>
      </c>
      <c r="R376" s="6">
        <f t="shared" si="70"/>
        <v>82289</v>
      </c>
      <c r="S376" s="19">
        <f t="shared" si="82"/>
        <v>134055.58319999999</v>
      </c>
      <c r="T376" s="30">
        <v>21800726</v>
      </c>
      <c r="U376" s="19">
        <f t="shared" si="72"/>
        <v>21800.725999999999</v>
      </c>
      <c r="V376" s="19">
        <f t="shared" si="73"/>
        <v>112254.8572</v>
      </c>
      <c r="W376" s="6">
        <f t="shared" si="76"/>
        <v>2245097</v>
      </c>
      <c r="X376" s="6">
        <f t="shared" si="77"/>
        <v>4282800</v>
      </c>
      <c r="Y376" s="4">
        <v>0</v>
      </c>
      <c r="Z376" s="18">
        <v>0</v>
      </c>
      <c r="AA376" s="6">
        <f t="shared" si="78"/>
        <v>4282800</v>
      </c>
      <c r="AB376" s="4"/>
      <c r="AC376" s="23">
        <v>0</v>
      </c>
      <c r="AD376" s="23">
        <v>0</v>
      </c>
      <c r="AE376" s="1">
        <f t="shared" si="83"/>
        <v>4282800</v>
      </c>
      <c r="AF376" s="12" t="str">
        <f t="shared" si="79"/>
        <v xml:space="preserve"> </v>
      </c>
      <c r="AG376" s="12" t="str">
        <f t="shared" si="80"/>
        <v xml:space="preserve"> </v>
      </c>
    </row>
    <row r="377" spans="1:33" ht="14.1" customHeight="1">
      <c r="A377" s="25" t="s">
        <v>70</v>
      </c>
      <c r="B377" s="25" t="s">
        <v>717</v>
      </c>
      <c r="C377" s="25" t="s">
        <v>236</v>
      </c>
      <c r="D377" s="25" t="s">
        <v>723</v>
      </c>
      <c r="E377" s="7">
        <v>857.73</v>
      </c>
      <c r="F377" s="5">
        <f t="shared" si="81"/>
        <v>1327766.04</v>
      </c>
      <c r="G377" s="26">
        <v>95612.94</v>
      </c>
      <c r="H377" s="27">
        <v>46928</v>
      </c>
      <c r="I377" s="5">
        <f t="shared" si="71"/>
        <v>35196</v>
      </c>
      <c r="J377" s="28">
        <v>57711</v>
      </c>
      <c r="K377" s="28">
        <v>20181</v>
      </c>
      <c r="L377" s="28">
        <v>128353</v>
      </c>
      <c r="M377" s="28">
        <v>9128</v>
      </c>
      <c r="N377" s="5">
        <f t="shared" si="74"/>
        <v>346181.94</v>
      </c>
      <c r="O377" s="6">
        <f t="shared" si="75"/>
        <v>981584</v>
      </c>
      <c r="P377" s="29">
        <v>57</v>
      </c>
      <c r="Q377" s="29">
        <v>468</v>
      </c>
      <c r="R377" s="6">
        <f t="shared" si="70"/>
        <v>37080</v>
      </c>
      <c r="S377" s="19">
        <f t="shared" si="82"/>
        <v>61910.951399999998</v>
      </c>
      <c r="T377" s="30">
        <v>6374196</v>
      </c>
      <c r="U377" s="19">
        <f t="shared" si="72"/>
        <v>6374.1959999999999</v>
      </c>
      <c r="V377" s="19">
        <f t="shared" si="73"/>
        <v>55536.755399999995</v>
      </c>
      <c r="W377" s="6">
        <f t="shared" si="76"/>
        <v>1110735</v>
      </c>
      <c r="X377" s="6">
        <f t="shared" si="77"/>
        <v>2129399</v>
      </c>
      <c r="Y377" s="4">
        <v>0</v>
      </c>
      <c r="Z377" s="18">
        <v>0</v>
      </c>
      <c r="AA377" s="6">
        <f t="shared" si="78"/>
        <v>2129399</v>
      </c>
      <c r="AB377" s="4"/>
      <c r="AC377" s="23">
        <v>0</v>
      </c>
      <c r="AD377" s="23">
        <v>0</v>
      </c>
      <c r="AE377" s="1">
        <f t="shared" si="83"/>
        <v>2129399</v>
      </c>
      <c r="AF377" s="12" t="str">
        <f t="shared" si="79"/>
        <v xml:space="preserve"> </v>
      </c>
      <c r="AG377" s="12" t="str">
        <f t="shared" si="80"/>
        <v xml:space="preserve"> </v>
      </c>
    </row>
    <row r="378" spans="1:33" ht="14.1" customHeight="1">
      <c r="A378" s="25" t="s">
        <v>70</v>
      </c>
      <c r="B378" s="25" t="s">
        <v>717</v>
      </c>
      <c r="C378" s="25" t="s">
        <v>199</v>
      </c>
      <c r="D378" s="25" t="s">
        <v>724</v>
      </c>
      <c r="E378" s="7">
        <v>328.38</v>
      </c>
      <c r="F378" s="5">
        <f t="shared" si="81"/>
        <v>508332.24</v>
      </c>
      <c r="G378" s="26">
        <v>37504.639999999999</v>
      </c>
      <c r="H378" s="27">
        <v>15156</v>
      </c>
      <c r="I378" s="5">
        <f t="shared" si="71"/>
        <v>11367</v>
      </c>
      <c r="J378" s="28">
        <v>18519</v>
      </c>
      <c r="K378" s="28">
        <v>6597</v>
      </c>
      <c r="L378" s="28">
        <v>75842</v>
      </c>
      <c r="M378" s="28">
        <v>4757</v>
      </c>
      <c r="N378" s="5">
        <f t="shared" si="74"/>
        <v>154586.64000000001</v>
      </c>
      <c r="O378" s="6">
        <f t="shared" si="75"/>
        <v>353746</v>
      </c>
      <c r="P378" s="29">
        <v>57</v>
      </c>
      <c r="Q378" s="29">
        <v>145</v>
      </c>
      <c r="R378" s="6">
        <f t="shared" si="70"/>
        <v>11488</v>
      </c>
      <c r="S378" s="19">
        <f t="shared" si="82"/>
        <v>23702.468400000002</v>
      </c>
      <c r="T378" s="30">
        <v>2500309</v>
      </c>
      <c r="U378" s="19">
        <f t="shared" si="72"/>
        <v>2500.3090000000002</v>
      </c>
      <c r="V378" s="19">
        <f t="shared" si="73"/>
        <v>21202.1594</v>
      </c>
      <c r="W378" s="6">
        <f t="shared" si="76"/>
        <v>424043</v>
      </c>
      <c r="X378" s="6">
        <f t="shared" si="77"/>
        <v>789277</v>
      </c>
      <c r="Y378" s="4">
        <v>0</v>
      </c>
      <c r="Z378" s="18">
        <v>0</v>
      </c>
      <c r="AA378" s="6">
        <f t="shared" si="78"/>
        <v>789277</v>
      </c>
      <c r="AB378" s="4"/>
      <c r="AC378" s="23">
        <v>0</v>
      </c>
      <c r="AD378" s="23">
        <v>0</v>
      </c>
      <c r="AE378" s="1">
        <f t="shared" si="83"/>
        <v>789277</v>
      </c>
      <c r="AF378" s="12" t="str">
        <f t="shared" si="79"/>
        <v xml:space="preserve"> </v>
      </c>
      <c r="AG378" s="12" t="str">
        <f t="shared" si="80"/>
        <v xml:space="preserve"> </v>
      </c>
    </row>
    <row r="379" spans="1:33" ht="14.1" customHeight="1">
      <c r="A379" s="25" t="s">
        <v>70</v>
      </c>
      <c r="B379" s="25" t="s">
        <v>717</v>
      </c>
      <c r="C379" s="25" t="s">
        <v>60</v>
      </c>
      <c r="D379" s="25" t="s">
        <v>372</v>
      </c>
      <c r="E379" s="7">
        <v>486.22</v>
      </c>
      <c r="F379" s="5">
        <f t="shared" si="81"/>
        <v>752668.56</v>
      </c>
      <c r="G379" s="26">
        <v>42035.13</v>
      </c>
      <c r="H379" s="27">
        <v>23720</v>
      </c>
      <c r="I379" s="5">
        <f t="shared" si="71"/>
        <v>17790</v>
      </c>
      <c r="J379" s="28">
        <v>29080</v>
      </c>
      <c r="K379" s="28">
        <v>10277</v>
      </c>
      <c r="L379" s="28">
        <v>89182</v>
      </c>
      <c r="M379" s="28">
        <v>12775</v>
      </c>
      <c r="N379" s="5">
        <f t="shared" si="74"/>
        <v>201139.13</v>
      </c>
      <c r="O379" s="6">
        <f t="shared" si="75"/>
        <v>551529</v>
      </c>
      <c r="P379" s="29">
        <v>55</v>
      </c>
      <c r="Q379" s="29">
        <v>239</v>
      </c>
      <c r="R379" s="6">
        <f t="shared" si="70"/>
        <v>18272</v>
      </c>
      <c r="S379" s="19">
        <f t="shared" si="82"/>
        <v>35095.359600000003</v>
      </c>
      <c r="T379" s="30">
        <v>2802342</v>
      </c>
      <c r="U379" s="19">
        <f t="shared" si="72"/>
        <v>2802.3420000000001</v>
      </c>
      <c r="V379" s="19">
        <f t="shared" si="73"/>
        <v>32293.017600000003</v>
      </c>
      <c r="W379" s="6">
        <f t="shared" si="76"/>
        <v>645860</v>
      </c>
      <c r="X379" s="6">
        <f t="shared" si="77"/>
        <v>1215661</v>
      </c>
      <c r="Y379" s="4">
        <v>0</v>
      </c>
      <c r="Z379" s="18">
        <v>0</v>
      </c>
      <c r="AA379" s="6">
        <f t="shared" si="78"/>
        <v>1215661</v>
      </c>
      <c r="AB379" s="4"/>
      <c r="AC379" s="23">
        <v>0</v>
      </c>
      <c r="AD379" s="23">
        <v>0</v>
      </c>
      <c r="AE379" s="1">
        <f t="shared" si="83"/>
        <v>1215661</v>
      </c>
      <c r="AF379" s="12" t="str">
        <f t="shared" si="79"/>
        <v xml:space="preserve"> </v>
      </c>
      <c r="AG379" s="12" t="str">
        <f t="shared" si="80"/>
        <v xml:space="preserve"> </v>
      </c>
    </row>
    <row r="380" spans="1:33" ht="14.1" customHeight="1">
      <c r="A380" s="25" t="s">
        <v>70</v>
      </c>
      <c r="B380" s="25" t="s">
        <v>717</v>
      </c>
      <c r="C380" s="25" t="s">
        <v>30</v>
      </c>
      <c r="D380" s="25" t="s">
        <v>725</v>
      </c>
      <c r="E380" s="7">
        <v>737.47</v>
      </c>
      <c r="F380" s="5">
        <f t="shared" si="81"/>
        <v>1141603.56</v>
      </c>
      <c r="G380" s="26">
        <v>48278.25</v>
      </c>
      <c r="H380" s="27">
        <v>35080</v>
      </c>
      <c r="I380" s="5">
        <f t="shared" si="71"/>
        <v>26310</v>
      </c>
      <c r="J380" s="28">
        <v>43055</v>
      </c>
      <c r="K380" s="28">
        <v>15118</v>
      </c>
      <c r="L380" s="28">
        <v>138041</v>
      </c>
      <c r="M380" s="28">
        <v>4916</v>
      </c>
      <c r="N380" s="5">
        <f t="shared" si="74"/>
        <v>275718.25</v>
      </c>
      <c r="O380" s="6">
        <f t="shared" si="75"/>
        <v>865885</v>
      </c>
      <c r="P380" s="29">
        <v>53</v>
      </c>
      <c r="Q380" s="29">
        <v>225</v>
      </c>
      <c r="R380" s="6">
        <f t="shared" si="70"/>
        <v>16576</v>
      </c>
      <c r="S380" s="19">
        <f t="shared" si="82"/>
        <v>53230.584600000002</v>
      </c>
      <c r="T380" s="30">
        <v>3176299</v>
      </c>
      <c r="U380" s="19">
        <f t="shared" si="72"/>
        <v>3176.299</v>
      </c>
      <c r="V380" s="19">
        <f t="shared" si="73"/>
        <v>50054.285600000003</v>
      </c>
      <c r="W380" s="6">
        <f t="shared" si="76"/>
        <v>1001086</v>
      </c>
      <c r="X380" s="6">
        <f t="shared" si="77"/>
        <v>1883547</v>
      </c>
      <c r="Y380" s="4">
        <v>0</v>
      </c>
      <c r="Z380" s="18">
        <v>0</v>
      </c>
      <c r="AA380" s="6">
        <f t="shared" si="78"/>
        <v>1883547</v>
      </c>
      <c r="AB380" s="4"/>
      <c r="AC380" s="23">
        <v>0</v>
      </c>
      <c r="AD380" s="23">
        <v>5002</v>
      </c>
      <c r="AE380" s="1">
        <f t="shared" si="83"/>
        <v>1878545</v>
      </c>
      <c r="AF380" s="12" t="str">
        <f t="shared" si="79"/>
        <v xml:space="preserve"> </v>
      </c>
      <c r="AG380" s="12" t="str">
        <f t="shared" si="80"/>
        <v xml:space="preserve"> </v>
      </c>
    </row>
    <row r="381" spans="1:33" ht="14.1" customHeight="1">
      <c r="A381" s="25" t="s">
        <v>213</v>
      </c>
      <c r="B381" s="25" t="s">
        <v>726</v>
      </c>
      <c r="C381" s="25" t="s">
        <v>166</v>
      </c>
      <c r="D381" s="25" t="s">
        <v>727</v>
      </c>
      <c r="E381" s="7">
        <v>314.17</v>
      </c>
      <c r="F381" s="5">
        <f t="shared" si="81"/>
        <v>486335.16000000003</v>
      </c>
      <c r="G381" s="26">
        <v>162012.23000000001</v>
      </c>
      <c r="H381" s="27">
        <v>21670</v>
      </c>
      <c r="I381" s="5">
        <f t="shared" si="71"/>
        <v>16252.5</v>
      </c>
      <c r="J381" s="28">
        <v>18975</v>
      </c>
      <c r="K381" s="28">
        <v>0</v>
      </c>
      <c r="L381" s="28">
        <v>0</v>
      </c>
      <c r="M381" s="28">
        <v>5253</v>
      </c>
      <c r="N381" s="5">
        <f t="shared" si="74"/>
        <v>202492.73</v>
      </c>
      <c r="O381" s="6">
        <f t="shared" si="75"/>
        <v>283842</v>
      </c>
      <c r="P381" s="29">
        <v>79</v>
      </c>
      <c r="Q381" s="29">
        <v>58</v>
      </c>
      <c r="R381" s="6">
        <f t="shared" si="70"/>
        <v>6369</v>
      </c>
      <c r="S381" s="19">
        <f t="shared" si="82"/>
        <v>22676.7906</v>
      </c>
      <c r="T381" s="30">
        <v>10800815</v>
      </c>
      <c r="U381" s="19">
        <f t="shared" si="72"/>
        <v>10800.815000000001</v>
      </c>
      <c r="V381" s="19">
        <f t="shared" si="73"/>
        <v>11875.9756</v>
      </c>
      <c r="W381" s="6">
        <f t="shared" si="76"/>
        <v>237520</v>
      </c>
      <c r="X381" s="6">
        <f t="shared" si="77"/>
        <v>527731</v>
      </c>
      <c r="Y381" s="4">
        <v>0</v>
      </c>
      <c r="Z381" s="18">
        <v>0</v>
      </c>
      <c r="AA381" s="6">
        <f t="shared" si="78"/>
        <v>527731</v>
      </c>
      <c r="AB381" s="4"/>
      <c r="AC381" s="23">
        <v>0</v>
      </c>
      <c r="AD381" s="23">
        <v>0</v>
      </c>
      <c r="AE381" s="1">
        <f t="shared" si="83"/>
        <v>527731</v>
      </c>
      <c r="AF381" s="12" t="str">
        <f t="shared" si="79"/>
        <v xml:space="preserve"> </v>
      </c>
      <c r="AG381" s="12" t="str">
        <f t="shared" si="80"/>
        <v xml:space="preserve"> </v>
      </c>
    </row>
    <row r="382" spans="1:33" ht="14.1" customHeight="1">
      <c r="A382" s="25" t="s">
        <v>213</v>
      </c>
      <c r="B382" s="25" t="s">
        <v>726</v>
      </c>
      <c r="C382" s="25" t="s">
        <v>214</v>
      </c>
      <c r="D382" s="25" t="s">
        <v>728</v>
      </c>
      <c r="E382" s="7">
        <v>182.85</v>
      </c>
      <c r="F382" s="5">
        <f t="shared" si="81"/>
        <v>283051.8</v>
      </c>
      <c r="G382" s="26">
        <v>68978</v>
      </c>
      <c r="H382" s="27">
        <v>8870</v>
      </c>
      <c r="I382" s="5">
        <f t="shared" si="71"/>
        <v>6652.5</v>
      </c>
      <c r="J382" s="28">
        <v>7618</v>
      </c>
      <c r="K382" s="28">
        <v>0</v>
      </c>
      <c r="L382" s="28">
        <v>0</v>
      </c>
      <c r="M382" s="28">
        <v>53699</v>
      </c>
      <c r="N382" s="5">
        <f t="shared" si="74"/>
        <v>136947.5</v>
      </c>
      <c r="O382" s="6">
        <f t="shared" si="75"/>
        <v>146104</v>
      </c>
      <c r="P382" s="29">
        <v>167</v>
      </c>
      <c r="Q382" s="29">
        <v>43</v>
      </c>
      <c r="R382" s="6">
        <f t="shared" si="70"/>
        <v>9982</v>
      </c>
      <c r="S382" s="19">
        <f t="shared" si="82"/>
        <v>13198.112999999999</v>
      </c>
      <c r="T382" s="30">
        <v>4598533</v>
      </c>
      <c r="U382" s="19">
        <f t="shared" si="72"/>
        <v>4598.5330000000004</v>
      </c>
      <c r="V382" s="19">
        <f t="shared" si="73"/>
        <v>8599.5799999999981</v>
      </c>
      <c r="W382" s="6">
        <f t="shared" si="76"/>
        <v>171992</v>
      </c>
      <c r="X382" s="6">
        <f t="shared" si="77"/>
        <v>328078</v>
      </c>
      <c r="Y382" s="4">
        <v>0</v>
      </c>
      <c r="Z382" s="18">
        <v>0</v>
      </c>
      <c r="AA382" s="6">
        <f t="shared" si="78"/>
        <v>328078</v>
      </c>
      <c r="AB382" s="4"/>
      <c r="AC382" s="23">
        <v>0</v>
      </c>
      <c r="AD382" s="23">
        <v>0</v>
      </c>
      <c r="AE382" s="1">
        <f t="shared" si="83"/>
        <v>328078</v>
      </c>
      <c r="AF382" s="12" t="str">
        <f t="shared" si="79"/>
        <v xml:space="preserve"> </v>
      </c>
      <c r="AG382" s="12" t="str">
        <f t="shared" si="80"/>
        <v xml:space="preserve"> </v>
      </c>
    </row>
    <row r="383" spans="1:33" ht="14.1" customHeight="1">
      <c r="A383" s="25" t="s">
        <v>213</v>
      </c>
      <c r="B383" s="25" t="s">
        <v>726</v>
      </c>
      <c r="C383" s="25" t="s">
        <v>110</v>
      </c>
      <c r="D383" s="25" t="s">
        <v>729</v>
      </c>
      <c r="E383" s="7">
        <v>182.18</v>
      </c>
      <c r="F383" s="5">
        <f t="shared" si="81"/>
        <v>282014.64</v>
      </c>
      <c r="G383" s="26">
        <v>104730.75</v>
      </c>
      <c r="H383" s="27">
        <v>12345</v>
      </c>
      <c r="I383" s="5">
        <f t="shared" si="71"/>
        <v>9258.75</v>
      </c>
      <c r="J383" s="28">
        <v>10659</v>
      </c>
      <c r="K383" s="28">
        <v>0</v>
      </c>
      <c r="L383" s="28">
        <v>0</v>
      </c>
      <c r="M383" s="28">
        <v>49347</v>
      </c>
      <c r="N383" s="5">
        <f t="shared" si="74"/>
        <v>173995.5</v>
      </c>
      <c r="O383" s="6">
        <f t="shared" si="75"/>
        <v>108019</v>
      </c>
      <c r="P383" s="29">
        <v>143</v>
      </c>
      <c r="Q383" s="29">
        <v>34</v>
      </c>
      <c r="R383" s="6">
        <f t="shared" si="70"/>
        <v>6758</v>
      </c>
      <c r="S383" s="19">
        <f t="shared" si="82"/>
        <v>13149.752399999999</v>
      </c>
      <c r="T383" s="30">
        <v>6982050</v>
      </c>
      <c r="U383" s="19">
        <f t="shared" si="72"/>
        <v>6982.05</v>
      </c>
      <c r="V383" s="19">
        <f t="shared" si="73"/>
        <v>6167.7023999999992</v>
      </c>
      <c r="W383" s="6">
        <f t="shared" si="76"/>
        <v>123354</v>
      </c>
      <c r="X383" s="6">
        <f t="shared" si="77"/>
        <v>238131</v>
      </c>
      <c r="Y383" s="4">
        <v>0</v>
      </c>
      <c r="Z383" s="18">
        <v>0</v>
      </c>
      <c r="AA383" s="6">
        <f t="shared" si="78"/>
        <v>238131</v>
      </c>
      <c r="AB383" s="4"/>
      <c r="AC383" s="23">
        <v>0</v>
      </c>
      <c r="AD383" s="23">
        <v>0</v>
      </c>
      <c r="AE383" s="1">
        <f t="shared" si="83"/>
        <v>238131</v>
      </c>
      <c r="AF383" s="12" t="str">
        <f t="shared" si="79"/>
        <v xml:space="preserve"> </v>
      </c>
      <c r="AG383" s="12" t="str">
        <f t="shared" si="80"/>
        <v xml:space="preserve"> </v>
      </c>
    </row>
    <row r="384" spans="1:33" ht="14.1" customHeight="1">
      <c r="A384" s="25" t="s">
        <v>213</v>
      </c>
      <c r="B384" s="25" t="s">
        <v>726</v>
      </c>
      <c r="C384" s="25" t="s">
        <v>37</v>
      </c>
      <c r="D384" s="25" t="s">
        <v>730</v>
      </c>
      <c r="E384" s="7">
        <v>476.12</v>
      </c>
      <c r="F384" s="5">
        <f t="shared" si="81"/>
        <v>737033.76</v>
      </c>
      <c r="G384" s="26">
        <v>232055.78</v>
      </c>
      <c r="H384" s="27">
        <v>32867</v>
      </c>
      <c r="I384" s="5">
        <f t="shared" si="71"/>
        <v>24650.25</v>
      </c>
      <c r="J384" s="28">
        <v>28229</v>
      </c>
      <c r="K384" s="28">
        <v>0</v>
      </c>
      <c r="L384" s="28">
        <v>0</v>
      </c>
      <c r="M384" s="28">
        <v>8212</v>
      </c>
      <c r="N384" s="5">
        <f t="shared" si="74"/>
        <v>293147.03000000003</v>
      </c>
      <c r="O384" s="6">
        <f t="shared" si="75"/>
        <v>443887</v>
      </c>
      <c r="P384" s="29">
        <v>37</v>
      </c>
      <c r="Q384" s="29">
        <v>286</v>
      </c>
      <c r="R384" s="6">
        <f t="shared" ref="R384:R447" si="84">ROUND(SUM(P384*Q384*1.39),0)</f>
        <v>14709</v>
      </c>
      <c r="S384" s="19">
        <f t="shared" si="82"/>
        <v>34366.3416</v>
      </c>
      <c r="T384" s="30">
        <v>15470385</v>
      </c>
      <c r="U384" s="19">
        <f t="shared" si="72"/>
        <v>15470.385</v>
      </c>
      <c r="V384" s="19">
        <f t="shared" si="73"/>
        <v>18895.956599999998</v>
      </c>
      <c r="W384" s="6">
        <f t="shared" si="76"/>
        <v>377919</v>
      </c>
      <c r="X384" s="6">
        <f t="shared" si="77"/>
        <v>836515</v>
      </c>
      <c r="Y384" s="4">
        <v>0</v>
      </c>
      <c r="Z384" s="18">
        <v>0</v>
      </c>
      <c r="AA384" s="6">
        <f t="shared" si="78"/>
        <v>836515</v>
      </c>
      <c r="AB384" s="4"/>
      <c r="AC384" s="23">
        <v>0</v>
      </c>
      <c r="AD384" s="23">
        <v>0</v>
      </c>
      <c r="AE384" s="1">
        <f t="shared" si="83"/>
        <v>836515</v>
      </c>
      <c r="AF384" s="12" t="str">
        <f t="shared" si="79"/>
        <v xml:space="preserve"> </v>
      </c>
      <c r="AG384" s="12" t="str">
        <f t="shared" si="80"/>
        <v xml:space="preserve"> </v>
      </c>
    </row>
    <row r="385" spans="1:33" ht="14.1" customHeight="1">
      <c r="A385" s="25" t="s">
        <v>213</v>
      </c>
      <c r="B385" s="25" t="s">
        <v>726</v>
      </c>
      <c r="C385" s="25" t="s">
        <v>38</v>
      </c>
      <c r="D385" s="25" t="s">
        <v>731</v>
      </c>
      <c r="E385" s="7">
        <v>378.27</v>
      </c>
      <c r="F385" s="5">
        <f t="shared" si="81"/>
        <v>585561.96</v>
      </c>
      <c r="G385" s="26">
        <v>124943.97</v>
      </c>
      <c r="H385" s="27">
        <v>24580</v>
      </c>
      <c r="I385" s="5">
        <f t="shared" si="71"/>
        <v>18435</v>
      </c>
      <c r="J385" s="28">
        <v>21523</v>
      </c>
      <c r="K385" s="28">
        <v>0</v>
      </c>
      <c r="L385" s="28">
        <v>0</v>
      </c>
      <c r="M385" s="28">
        <v>0</v>
      </c>
      <c r="N385" s="5">
        <f t="shared" si="74"/>
        <v>164901.97</v>
      </c>
      <c r="O385" s="6">
        <f t="shared" si="75"/>
        <v>420660</v>
      </c>
      <c r="P385" s="29">
        <v>33</v>
      </c>
      <c r="Q385" s="29">
        <v>195</v>
      </c>
      <c r="R385" s="6">
        <f t="shared" si="84"/>
        <v>8945</v>
      </c>
      <c r="S385" s="19">
        <f t="shared" si="82"/>
        <v>27303.528600000001</v>
      </c>
      <c r="T385" s="30">
        <v>8329598</v>
      </c>
      <c r="U385" s="19">
        <f t="shared" si="72"/>
        <v>8329.598</v>
      </c>
      <c r="V385" s="19">
        <f t="shared" si="73"/>
        <v>18973.9306</v>
      </c>
      <c r="W385" s="6">
        <f t="shared" si="76"/>
        <v>379479</v>
      </c>
      <c r="X385" s="6">
        <f t="shared" si="77"/>
        <v>809084</v>
      </c>
      <c r="Y385" s="4">
        <v>0</v>
      </c>
      <c r="Z385" s="18">
        <v>0</v>
      </c>
      <c r="AA385" s="6">
        <f t="shared" si="78"/>
        <v>809084</v>
      </c>
      <c r="AB385" s="4"/>
      <c r="AC385" s="23">
        <v>0</v>
      </c>
      <c r="AD385" s="23">
        <v>0</v>
      </c>
      <c r="AE385" s="1">
        <f t="shared" si="83"/>
        <v>809084</v>
      </c>
      <c r="AF385" s="12" t="str">
        <f t="shared" si="79"/>
        <v xml:space="preserve"> </v>
      </c>
      <c r="AG385" s="12" t="str">
        <f t="shared" si="80"/>
        <v xml:space="preserve"> </v>
      </c>
    </row>
    <row r="386" spans="1:33" ht="14.1" customHeight="1">
      <c r="A386" s="25" t="s">
        <v>213</v>
      </c>
      <c r="B386" s="25" t="s">
        <v>726</v>
      </c>
      <c r="C386" s="25" t="s">
        <v>198</v>
      </c>
      <c r="D386" s="25" t="s">
        <v>732</v>
      </c>
      <c r="E386" s="7">
        <v>1441.21</v>
      </c>
      <c r="F386" s="5">
        <f t="shared" si="81"/>
        <v>2230993.08</v>
      </c>
      <c r="G386" s="26">
        <v>287873.24</v>
      </c>
      <c r="H386" s="27">
        <v>100149</v>
      </c>
      <c r="I386" s="5">
        <f t="shared" ref="I386:I449" si="85">ROUND(H386*0.75,2)</f>
        <v>75111.75</v>
      </c>
      <c r="J386" s="28">
        <v>86415</v>
      </c>
      <c r="K386" s="28">
        <v>318505</v>
      </c>
      <c r="L386" s="28">
        <v>501114</v>
      </c>
      <c r="M386" s="28">
        <v>75051</v>
      </c>
      <c r="N386" s="5">
        <f t="shared" si="74"/>
        <v>1344069.99</v>
      </c>
      <c r="O386" s="6">
        <f t="shared" si="75"/>
        <v>886923</v>
      </c>
      <c r="P386" s="29">
        <v>112</v>
      </c>
      <c r="Q386" s="29">
        <v>442</v>
      </c>
      <c r="R386" s="6">
        <f t="shared" si="84"/>
        <v>68811</v>
      </c>
      <c r="S386" s="19">
        <f t="shared" si="82"/>
        <v>104026.53780000001</v>
      </c>
      <c r="T386" s="30">
        <v>19191549</v>
      </c>
      <c r="U386" s="19">
        <f t="shared" ref="U386:U449" si="86">ROUND(T386/1000,4)</f>
        <v>19191.548999999999</v>
      </c>
      <c r="V386" s="19">
        <f t="shared" ref="V386:V449" si="87">IF(S386-U386&lt;0,0,S386-U386)</f>
        <v>84834.988800000006</v>
      </c>
      <c r="W386" s="6">
        <f t="shared" si="76"/>
        <v>1696700</v>
      </c>
      <c r="X386" s="6">
        <f t="shared" si="77"/>
        <v>2652434</v>
      </c>
      <c r="Y386" s="4">
        <v>0</v>
      </c>
      <c r="Z386" s="18">
        <v>0</v>
      </c>
      <c r="AA386" s="6">
        <f t="shared" si="78"/>
        <v>2652434</v>
      </c>
      <c r="AB386" s="4"/>
      <c r="AC386" s="23">
        <v>0</v>
      </c>
      <c r="AD386" s="23">
        <v>0</v>
      </c>
      <c r="AE386" s="1">
        <f t="shared" si="83"/>
        <v>2652434</v>
      </c>
      <c r="AF386" s="12" t="str">
        <f t="shared" si="79"/>
        <v xml:space="preserve"> </v>
      </c>
      <c r="AG386" s="12" t="str">
        <f t="shared" si="80"/>
        <v xml:space="preserve"> </v>
      </c>
    </row>
    <row r="387" spans="1:33" ht="14.1" customHeight="1">
      <c r="A387" s="25" t="s">
        <v>213</v>
      </c>
      <c r="B387" s="25" t="s">
        <v>726</v>
      </c>
      <c r="C387" s="25" t="s">
        <v>221</v>
      </c>
      <c r="D387" s="25" t="s">
        <v>733</v>
      </c>
      <c r="E387" s="7">
        <v>560.80999999999995</v>
      </c>
      <c r="F387" s="5">
        <f t="shared" si="81"/>
        <v>868133.87999999989</v>
      </c>
      <c r="G387" s="26">
        <v>189529.3</v>
      </c>
      <c r="H387" s="27">
        <v>31022</v>
      </c>
      <c r="I387" s="5">
        <f t="shared" si="85"/>
        <v>23266.5</v>
      </c>
      <c r="J387" s="28">
        <v>25831</v>
      </c>
      <c r="K387" s="28">
        <v>83022</v>
      </c>
      <c r="L387" s="28">
        <v>142603</v>
      </c>
      <c r="M387" s="28">
        <v>92507</v>
      </c>
      <c r="N387" s="5">
        <f t="shared" si="74"/>
        <v>556758.80000000005</v>
      </c>
      <c r="O387" s="6">
        <f t="shared" si="75"/>
        <v>311375</v>
      </c>
      <c r="P387" s="29">
        <v>158</v>
      </c>
      <c r="Q387" s="29">
        <v>157</v>
      </c>
      <c r="R387" s="6">
        <f t="shared" si="84"/>
        <v>34480</v>
      </c>
      <c r="S387" s="19">
        <f t="shared" si="82"/>
        <v>40479.265800000001</v>
      </c>
      <c r="T387" s="30">
        <v>12230374</v>
      </c>
      <c r="U387" s="19">
        <f t="shared" si="86"/>
        <v>12230.374</v>
      </c>
      <c r="V387" s="19">
        <f t="shared" si="87"/>
        <v>28248.891800000001</v>
      </c>
      <c r="W387" s="6">
        <f t="shared" si="76"/>
        <v>564978</v>
      </c>
      <c r="X387" s="6">
        <f t="shared" si="77"/>
        <v>910833</v>
      </c>
      <c r="Y387" s="4">
        <v>0</v>
      </c>
      <c r="Z387" s="18">
        <v>0</v>
      </c>
      <c r="AA387" s="6">
        <f t="shared" si="78"/>
        <v>910833</v>
      </c>
      <c r="AB387" s="4"/>
      <c r="AC387" s="23">
        <v>0</v>
      </c>
      <c r="AD387" s="23">
        <v>1855</v>
      </c>
      <c r="AE387" s="1">
        <f t="shared" si="83"/>
        <v>908978</v>
      </c>
      <c r="AF387" s="12" t="str">
        <f t="shared" si="79"/>
        <v xml:space="preserve"> </v>
      </c>
      <c r="AG387" s="12" t="str">
        <f t="shared" si="80"/>
        <v xml:space="preserve"> </v>
      </c>
    </row>
    <row r="388" spans="1:33" ht="14.1" customHeight="1">
      <c r="A388" s="25" t="s">
        <v>213</v>
      </c>
      <c r="B388" s="25" t="s">
        <v>726</v>
      </c>
      <c r="C388" s="25" t="s">
        <v>18</v>
      </c>
      <c r="D388" s="25" t="s">
        <v>734</v>
      </c>
      <c r="E388" s="7">
        <v>690.22</v>
      </c>
      <c r="F388" s="5">
        <f t="shared" si="81"/>
        <v>1068460.56</v>
      </c>
      <c r="G388" s="26">
        <v>166275.45000000001</v>
      </c>
      <c r="H388" s="27">
        <v>51964</v>
      </c>
      <c r="I388" s="5">
        <f t="shared" si="85"/>
        <v>38973</v>
      </c>
      <c r="J388" s="28">
        <v>44872</v>
      </c>
      <c r="K388" s="28">
        <v>164333</v>
      </c>
      <c r="L388" s="28">
        <v>228374</v>
      </c>
      <c r="M388" s="28">
        <v>79677</v>
      </c>
      <c r="N388" s="5">
        <f t="shared" ref="N388:N451" si="88">SUM(G388+I388+J388+K388+L388+M388)</f>
        <v>722504.45</v>
      </c>
      <c r="O388" s="6">
        <f t="shared" ref="O388:O451" si="89">IF(F388&gt;N388,ROUND(SUM(F388-N388),0),0)</f>
        <v>345956</v>
      </c>
      <c r="P388" s="29">
        <v>95</v>
      </c>
      <c r="Q388" s="29">
        <v>213</v>
      </c>
      <c r="R388" s="6">
        <f t="shared" si="84"/>
        <v>28127</v>
      </c>
      <c r="S388" s="19">
        <f t="shared" si="82"/>
        <v>49820.079599999997</v>
      </c>
      <c r="T388" s="30">
        <v>11085030</v>
      </c>
      <c r="U388" s="19">
        <f t="shared" si="86"/>
        <v>11085.03</v>
      </c>
      <c r="V388" s="19">
        <f t="shared" si="87"/>
        <v>38735.049599999998</v>
      </c>
      <c r="W388" s="6">
        <f t="shared" ref="W388:W451" si="90">IF(V388&gt;0,ROUND(SUM(V388*$W$2),0),0)</f>
        <v>774701</v>
      </c>
      <c r="X388" s="6">
        <f t="shared" ref="X388:X451" si="91">SUM(O388+R388+W388)</f>
        <v>1148784</v>
      </c>
      <c r="Y388" s="4">
        <v>0</v>
      </c>
      <c r="Z388" s="18">
        <v>0</v>
      </c>
      <c r="AA388" s="6">
        <f t="shared" ref="AA388:AA451" si="92">ROUND(X388+Z388,0)</f>
        <v>1148784</v>
      </c>
      <c r="AB388" s="4"/>
      <c r="AC388" s="23">
        <v>0</v>
      </c>
      <c r="AD388" s="23">
        <v>0</v>
      </c>
      <c r="AE388" s="1">
        <f t="shared" si="83"/>
        <v>1148784</v>
      </c>
      <c r="AF388" s="12" t="str">
        <f t="shared" ref="AF388:AF451" si="93">IF(O388&gt;0," ",1)</f>
        <v xml:space="preserve"> </v>
      </c>
      <c r="AG388" s="12" t="str">
        <f t="shared" ref="AG388:AG451" si="94">IF(W388&gt;0," ",1)</f>
        <v xml:space="preserve"> </v>
      </c>
    </row>
    <row r="389" spans="1:33" ht="14.1" customHeight="1">
      <c r="A389" s="25" t="s">
        <v>213</v>
      </c>
      <c r="B389" s="25" t="s">
        <v>726</v>
      </c>
      <c r="C389" s="25" t="s">
        <v>252</v>
      </c>
      <c r="D389" s="25" t="s">
        <v>735</v>
      </c>
      <c r="E389" s="7">
        <v>260.67</v>
      </c>
      <c r="F389" s="5">
        <f t="shared" ref="F389:F452" si="95">SUM(E389*$F$3)</f>
        <v>403517.16000000003</v>
      </c>
      <c r="G389" s="26">
        <v>53331.56</v>
      </c>
      <c r="H389" s="27">
        <v>17534</v>
      </c>
      <c r="I389" s="5">
        <f t="shared" si="85"/>
        <v>13150.5</v>
      </c>
      <c r="J389" s="28">
        <v>15144</v>
      </c>
      <c r="K389" s="28">
        <v>55384</v>
      </c>
      <c r="L389" s="28">
        <v>97042</v>
      </c>
      <c r="M389" s="28">
        <v>44634</v>
      </c>
      <c r="N389" s="5">
        <f t="shared" si="88"/>
        <v>278686.06</v>
      </c>
      <c r="O389" s="6">
        <f t="shared" si="89"/>
        <v>124831</v>
      </c>
      <c r="P389" s="29">
        <v>121</v>
      </c>
      <c r="Q389" s="29">
        <v>63</v>
      </c>
      <c r="R389" s="6">
        <f t="shared" si="84"/>
        <v>10596</v>
      </c>
      <c r="S389" s="19">
        <f t="shared" ref="S389:S452" si="96">ROUND(SUM(E389*$S$3),4)</f>
        <v>18815.160599999999</v>
      </c>
      <c r="T389" s="30">
        <v>3555437</v>
      </c>
      <c r="U389" s="19">
        <f t="shared" si="86"/>
        <v>3555.4369999999999</v>
      </c>
      <c r="V389" s="19">
        <f t="shared" si="87"/>
        <v>15259.723599999999</v>
      </c>
      <c r="W389" s="6">
        <f t="shared" si="90"/>
        <v>305194</v>
      </c>
      <c r="X389" s="6">
        <f t="shared" si="91"/>
        <v>440621</v>
      </c>
      <c r="Y389" s="4">
        <v>0</v>
      </c>
      <c r="Z389" s="18">
        <v>0</v>
      </c>
      <c r="AA389" s="6">
        <f t="shared" si="92"/>
        <v>440621</v>
      </c>
      <c r="AB389" s="4"/>
      <c r="AC389" s="23">
        <v>0</v>
      </c>
      <c r="AD389" s="23">
        <v>0</v>
      </c>
      <c r="AE389" s="1">
        <f t="shared" ref="AE389:AE452" si="97">SUM(AA389-AB389+AC389-AD389)</f>
        <v>440621</v>
      </c>
      <c r="AF389" s="12" t="str">
        <f t="shared" si="93"/>
        <v xml:space="preserve"> </v>
      </c>
      <c r="AG389" s="12" t="str">
        <f t="shared" si="94"/>
        <v xml:space="preserve"> </v>
      </c>
    </row>
    <row r="390" spans="1:33" ht="14.1" customHeight="1">
      <c r="A390" s="25" t="s">
        <v>213</v>
      </c>
      <c r="B390" s="25" t="s">
        <v>726</v>
      </c>
      <c r="C390" s="25" t="s">
        <v>86</v>
      </c>
      <c r="D390" s="25" t="s">
        <v>736</v>
      </c>
      <c r="E390" s="7">
        <v>1014.35</v>
      </c>
      <c r="F390" s="5">
        <f t="shared" si="95"/>
        <v>1570213.8</v>
      </c>
      <c r="G390" s="26">
        <v>190618.25</v>
      </c>
      <c r="H390" s="27">
        <v>72559</v>
      </c>
      <c r="I390" s="5">
        <f t="shared" si="85"/>
        <v>54419.25</v>
      </c>
      <c r="J390" s="28">
        <v>62697</v>
      </c>
      <c r="K390" s="28">
        <v>228393</v>
      </c>
      <c r="L390" s="28">
        <v>347983</v>
      </c>
      <c r="M390" s="28">
        <v>147358</v>
      </c>
      <c r="N390" s="5">
        <f t="shared" si="88"/>
        <v>1031468.5</v>
      </c>
      <c r="O390" s="6">
        <f t="shared" si="89"/>
        <v>538745</v>
      </c>
      <c r="P390" s="29">
        <v>112</v>
      </c>
      <c r="Q390" s="29">
        <v>180</v>
      </c>
      <c r="R390" s="6">
        <f t="shared" si="84"/>
        <v>28022</v>
      </c>
      <c r="S390" s="19">
        <f t="shared" si="96"/>
        <v>73215.782999999996</v>
      </c>
      <c r="T390" s="30">
        <v>12707883</v>
      </c>
      <c r="U390" s="19">
        <f t="shared" si="86"/>
        <v>12707.883</v>
      </c>
      <c r="V390" s="19">
        <f t="shared" si="87"/>
        <v>60507.899999999994</v>
      </c>
      <c r="W390" s="6">
        <f t="shared" si="90"/>
        <v>1210158</v>
      </c>
      <c r="X390" s="6">
        <f t="shared" si="91"/>
        <v>1776925</v>
      </c>
      <c r="Y390" s="4">
        <v>0</v>
      </c>
      <c r="Z390" s="18">
        <v>0</v>
      </c>
      <c r="AA390" s="6">
        <f t="shared" si="92"/>
        <v>1776925</v>
      </c>
      <c r="AB390" s="4"/>
      <c r="AC390" s="23">
        <v>0</v>
      </c>
      <c r="AD390" s="23">
        <v>0</v>
      </c>
      <c r="AE390" s="1">
        <f t="shared" si="97"/>
        <v>1776925</v>
      </c>
      <c r="AF390" s="12" t="str">
        <f t="shared" si="93"/>
        <v xml:space="preserve"> </v>
      </c>
      <c r="AG390" s="12" t="str">
        <f t="shared" si="94"/>
        <v xml:space="preserve"> </v>
      </c>
    </row>
    <row r="391" spans="1:33" ht="14.1" customHeight="1">
      <c r="A391" s="25" t="s">
        <v>213</v>
      </c>
      <c r="B391" s="25" t="s">
        <v>726</v>
      </c>
      <c r="C391" s="25" t="s">
        <v>231</v>
      </c>
      <c r="D391" s="25" t="s">
        <v>737</v>
      </c>
      <c r="E391" s="7">
        <v>538.99</v>
      </c>
      <c r="F391" s="5">
        <f t="shared" si="95"/>
        <v>834356.52</v>
      </c>
      <c r="G391" s="26">
        <v>182988.86</v>
      </c>
      <c r="H391" s="27">
        <v>38430</v>
      </c>
      <c r="I391" s="5">
        <f t="shared" si="85"/>
        <v>28822.5</v>
      </c>
      <c r="J391" s="28">
        <v>33172</v>
      </c>
      <c r="K391" s="28">
        <v>121885</v>
      </c>
      <c r="L391" s="28">
        <v>184262</v>
      </c>
      <c r="M391" s="28">
        <v>29165</v>
      </c>
      <c r="N391" s="5">
        <f t="shared" si="88"/>
        <v>580295.36</v>
      </c>
      <c r="O391" s="6">
        <f t="shared" si="89"/>
        <v>254061</v>
      </c>
      <c r="P391" s="29">
        <v>86</v>
      </c>
      <c r="Q391" s="29">
        <v>210</v>
      </c>
      <c r="R391" s="6">
        <f t="shared" si="84"/>
        <v>25103</v>
      </c>
      <c r="S391" s="19">
        <f t="shared" si="96"/>
        <v>38904.298199999997</v>
      </c>
      <c r="T391" s="30">
        <v>12199257</v>
      </c>
      <c r="U391" s="19">
        <f t="shared" si="86"/>
        <v>12199.257</v>
      </c>
      <c r="V391" s="19">
        <f t="shared" si="87"/>
        <v>26705.0412</v>
      </c>
      <c r="W391" s="6">
        <f t="shared" si="90"/>
        <v>534101</v>
      </c>
      <c r="X391" s="6">
        <f t="shared" si="91"/>
        <v>813265</v>
      </c>
      <c r="Y391" s="4">
        <v>0</v>
      </c>
      <c r="Z391" s="18">
        <v>0</v>
      </c>
      <c r="AA391" s="6">
        <f t="shared" si="92"/>
        <v>813265</v>
      </c>
      <c r="AB391" s="4"/>
      <c r="AC391" s="23">
        <v>0</v>
      </c>
      <c r="AD391" s="23">
        <v>0</v>
      </c>
      <c r="AE391" s="1">
        <f t="shared" si="97"/>
        <v>813265</v>
      </c>
      <c r="AF391" s="12" t="str">
        <f t="shared" si="93"/>
        <v xml:space="preserve"> </v>
      </c>
      <c r="AG391" s="12" t="str">
        <f t="shared" si="94"/>
        <v xml:space="preserve"> </v>
      </c>
    </row>
    <row r="392" spans="1:33" ht="14.1" customHeight="1">
      <c r="A392" s="25" t="s">
        <v>213</v>
      </c>
      <c r="B392" s="25" t="s">
        <v>726</v>
      </c>
      <c r="C392" s="25" t="s">
        <v>63</v>
      </c>
      <c r="D392" s="25" t="s">
        <v>738</v>
      </c>
      <c r="E392" s="7">
        <v>915.18</v>
      </c>
      <c r="F392" s="5">
        <f t="shared" si="95"/>
        <v>1416698.64</v>
      </c>
      <c r="G392" s="26">
        <v>188563.96</v>
      </c>
      <c r="H392" s="27">
        <v>48085</v>
      </c>
      <c r="I392" s="5">
        <f t="shared" si="85"/>
        <v>36063.75</v>
      </c>
      <c r="J392" s="28">
        <v>41507</v>
      </c>
      <c r="K392" s="28">
        <v>152493</v>
      </c>
      <c r="L392" s="28">
        <v>252821</v>
      </c>
      <c r="M392" s="28">
        <v>193760</v>
      </c>
      <c r="N392" s="5">
        <f t="shared" si="88"/>
        <v>865208.71</v>
      </c>
      <c r="O392" s="6">
        <f t="shared" si="89"/>
        <v>551490</v>
      </c>
      <c r="P392" s="29">
        <v>121</v>
      </c>
      <c r="Q392" s="29">
        <v>221</v>
      </c>
      <c r="R392" s="6">
        <f t="shared" si="84"/>
        <v>37170</v>
      </c>
      <c r="S392" s="19">
        <f t="shared" si="96"/>
        <v>66057.6924</v>
      </c>
      <c r="T392" s="30">
        <v>12316820</v>
      </c>
      <c r="U392" s="19">
        <f t="shared" si="86"/>
        <v>12316.82</v>
      </c>
      <c r="V392" s="19">
        <f t="shared" si="87"/>
        <v>53740.8724</v>
      </c>
      <c r="W392" s="6">
        <f t="shared" si="90"/>
        <v>1074817</v>
      </c>
      <c r="X392" s="6">
        <f t="shared" si="91"/>
        <v>1663477</v>
      </c>
      <c r="Y392" s="4">
        <v>0</v>
      </c>
      <c r="Z392" s="18">
        <v>0</v>
      </c>
      <c r="AA392" s="6">
        <f t="shared" si="92"/>
        <v>1663477</v>
      </c>
      <c r="AB392" s="4"/>
      <c r="AC392" s="23">
        <v>0</v>
      </c>
      <c r="AD392" s="23">
        <v>0</v>
      </c>
      <c r="AE392" s="1">
        <f t="shared" si="97"/>
        <v>1663477</v>
      </c>
      <c r="AF392" s="12" t="str">
        <f t="shared" si="93"/>
        <v xml:space="preserve"> </v>
      </c>
      <c r="AG392" s="12" t="str">
        <f t="shared" si="94"/>
        <v xml:space="preserve"> </v>
      </c>
    </row>
    <row r="393" spans="1:33" ht="14.1" customHeight="1">
      <c r="A393" s="25" t="s">
        <v>74</v>
      </c>
      <c r="B393" s="25" t="s">
        <v>739</v>
      </c>
      <c r="C393" s="25" t="s">
        <v>113</v>
      </c>
      <c r="D393" s="25" t="s">
        <v>740</v>
      </c>
      <c r="E393" s="7">
        <v>213.85</v>
      </c>
      <c r="F393" s="5">
        <f t="shared" si="95"/>
        <v>331039.8</v>
      </c>
      <c r="G393" s="26">
        <v>82517.17</v>
      </c>
      <c r="H393" s="27">
        <v>7660</v>
      </c>
      <c r="I393" s="5">
        <f t="shared" si="85"/>
        <v>5745</v>
      </c>
      <c r="J393" s="28">
        <v>8670</v>
      </c>
      <c r="K393" s="28">
        <v>0</v>
      </c>
      <c r="L393" s="28">
        <v>0</v>
      </c>
      <c r="M393" s="28">
        <v>11780</v>
      </c>
      <c r="N393" s="5">
        <f t="shared" si="88"/>
        <v>108712.17</v>
      </c>
      <c r="O393" s="6">
        <f t="shared" si="89"/>
        <v>222328</v>
      </c>
      <c r="P393" s="29">
        <v>75</v>
      </c>
      <c r="Q393" s="29">
        <v>112</v>
      </c>
      <c r="R393" s="6">
        <f t="shared" si="84"/>
        <v>11676</v>
      </c>
      <c r="S393" s="19">
        <f t="shared" si="96"/>
        <v>15435.692999999999</v>
      </c>
      <c r="T393" s="30">
        <v>5000997</v>
      </c>
      <c r="U393" s="19">
        <f t="shared" si="86"/>
        <v>5000.9970000000003</v>
      </c>
      <c r="V393" s="19">
        <f t="shared" si="87"/>
        <v>10434.696</v>
      </c>
      <c r="W393" s="6">
        <f t="shared" si="90"/>
        <v>208694</v>
      </c>
      <c r="X393" s="6">
        <f t="shared" si="91"/>
        <v>442698</v>
      </c>
      <c r="Y393" s="4">
        <v>0</v>
      </c>
      <c r="Z393" s="18">
        <v>0</v>
      </c>
      <c r="AA393" s="6">
        <f t="shared" si="92"/>
        <v>442698</v>
      </c>
      <c r="AB393" s="4"/>
      <c r="AC393" s="23">
        <v>0</v>
      </c>
      <c r="AD393" s="23">
        <v>0</v>
      </c>
      <c r="AE393" s="1">
        <f t="shared" si="97"/>
        <v>442698</v>
      </c>
      <c r="AF393" s="12" t="str">
        <f t="shared" si="93"/>
        <v xml:space="preserve"> </v>
      </c>
      <c r="AG393" s="12" t="str">
        <f t="shared" si="94"/>
        <v xml:space="preserve"> </v>
      </c>
    </row>
    <row r="394" spans="1:33" ht="14.1" customHeight="1">
      <c r="A394" s="25" t="s">
        <v>74</v>
      </c>
      <c r="B394" s="25" t="s">
        <v>739</v>
      </c>
      <c r="C394" s="25" t="s">
        <v>55</v>
      </c>
      <c r="D394" s="25" t="s">
        <v>741</v>
      </c>
      <c r="E394" s="7">
        <v>1198.18</v>
      </c>
      <c r="F394" s="5">
        <f t="shared" si="95"/>
        <v>1854782.6400000001</v>
      </c>
      <c r="G394" s="26">
        <v>226731.55</v>
      </c>
      <c r="H394" s="27">
        <v>67713</v>
      </c>
      <c r="I394" s="5">
        <f t="shared" si="85"/>
        <v>50784.75</v>
      </c>
      <c r="J394" s="28">
        <v>76821</v>
      </c>
      <c r="K394" s="28">
        <v>0</v>
      </c>
      <c r="L394" s="28">
        <v>238361</v>
      </c>
      <c r="M394" s="28">
        <v>88315</v>
      </c>
      <c r="N394" s="5">
        <f t="shared" si="88"/>
        <v>681013.3</v>
      </c>
      <c r="O394" s="6">
        <f t="shared" si="89"/>
        <v>1173769</v>
      </c>
      <c r="P394" s="29">
        <v>55</v>
      </c>
      <c r="Q394" s="29">
        <v>681</v>
      </c>
      <c r="R394" s="6">
        <f t="shared" si="84"/>
        <v>52062</v>
      </c>
      <c r="S394" s="19">
        <f t="shared" si="96"/>
        <v>86484.632400000002</v>
      </c>
      <c r="T394" s="30">
        <v>13774699</v>
      </c>
      <c r="U394" s="19">
        <f t="shared" si="86"/>
        <v>13774.699000000001</v>
      </c>
      <c r="V394" s="19">
        <f t="shared" si="87"/>
        <v>72709.933400000009</v>
      </c>
      <c r="W394" s="6">
        <f t="shared" si="90"/>
        <v>1454199</v>
      </c>
      <c r="X394" s="6">
        <f t="shared" si="91"/>
        <v>2680030</v>
      </c>
      <c r="Y394" s="4">
        <v>0</v>
      </c>
      <c r="Z394" s="18">
        <v>0</v>
      </c>
      <c r="AA394" s="6">
        <f t="shared" si="92"/>
        <v>2680030</v>
      </c>
      <c r="AB394" s="4"/>
      <c r="AC394" s="23">
        <v>0</v>
      </c>
      <c r="AD394" s="23">
        <v>0</v>
      </c>
      <c r="AE394" s="1">
        <f t="shared" si="97"/>
        <v>2680030</v>
      </c>
      <c r="AF394" s="12" t="str">
        <f t="shared" si="93"/>
        <v xml:space="preserve"> </v>
      </c>
      <c r="AG394" s="12" t="str">
        <f t="shared" si="94"/>
        <v xml:space="preserve"> </v>
      </c>
    </row>
    <row r="395" spans="1:33" ht="14.1" customHeight="1">
      <c r="A395" s="25" t="s">
        <v>74</v>
      </c>
      <c r="B395" s="25" t="s">
        <v>739</v>
      </c>
      <c r="C395" s="25" t="s">
        <v>42</v>
      </c>
      <c r="D395" s="25" t="s">
        <v>742</v>
      </c>
      <c r="E395" s="7">
        <v>1093.9000000000001</v>
      </c>
      <c r="F395" s="5">
        <f t="shared" si="95"/>
        <v>1693357.2000000002</v>
      </c>
      <c r="G395" s="26">
        <v>171473.42</v>
      </c>
      <c r="H395" s="27">
        <v>60141</v>
      </c>
      <c r="I395" s="5">
        <f t="shared" si="85"/>
        <v>45105.75</v>
      </c>
      <c r="J395" s="28">
        <v>68032</v>
      </c>
      <c r="K395" s="28">
        <v>0</v>
      </c>
      <c r="L395" s="28">
        <v>290592</v>
      </c>
      <c r="M395" s="28">
        <v>24078</v>
      </c>
      <c r="N395" s="5">
        <f t="shared" si="88"/>
        <v>599281.17000000004</v>
      </c>
      <c r="O395" s="6">
        <f t="shared" si="89"/>
        <v>1094076</v>
      </c>
      <c r="P395" s="29">
        <v>51</v>
      </c>
      <c r="Q395" s="29">
        <v>557</v>
      </c>
      <c r="R395" s="6">
        <f t="shared" si="84"/>
        <v>39486</v>
      </c>
      <c r="S395" s="19">
        <f t="shared" si="96"/>
        <v>78957.702000000005</v>
      </c>
      <c r="T395" s="30">
        <v>10866503</v>
      </c>
      <c r="U395" s="19">
        <f t="shared" si="86"/>
        <v>10866.503000000001</v>
      </c>
      <c r="V395" s="19">
        <f t="shared" si="87"/>
        <v>68091.199000000008</v>
      </c>
      <c r="W395" s="6">
        <f t="shared" si="90"/>
        <v>1361824</v>
      </c>
      <c r="X395" s="6">
        <f t="shared" si="91"/>
        <v>2495386</v>
      </c>
      <c r="Y395" s="4">
        <v>0</v>
      </c>
      <c r="Z395" s="18">
        <v>0</v>
      </c>
      <c r="AA395" s="6">
        <f t="shared" si="92"/>
        <v>2495386</v>
      </c>
      <c r="AB395" s="4"/>
      <c r="AC395" s="23">
        <v>0</v>
      </c>
      <c r="AD395" s="23">
        <v>0</v>
      </c>
      <c r="AE395" s="1">
        <f t="shared" si="97"/>
        <v>2495386</v>
      </c>
      <c r="AF395" s="12" t="str">
        <f t="shared" si="93"/>
        <v xml:space="preserve"> </v>
      </c>
      <c r="AG395" s="12" t="str">
        <f t="shared" si="94"/>
        <v xml:space="preserve"> </v>
      </c>
    </row>
    <row r="396" spans="1:33" ht="14.1" customHeight="1">
      <c r="A396" s="25" t="s">
        <v>74</v>
      </c>
      <c r="B396" s="25" t="s">
        <v>739</v>
      </c>
      <c r="C396" s="25" t="s">
        <v>43</v>
      </c>
      <c r="D396" s="25" t="s">
        <v>743</v>
      </c>
      <c r="E396" s="7">
        <v>1511.89</v>
      </c>
      <c r="F396" s="5">
        <f t="shared" si="95"/>
        <v>2340405.7200000002</v>
      </c>
      <c r="G396" s="26">
        <v>330851.08</v>
      </c>
      <c r="H396" s="27">
        <v>77080</v>
      </c>
      <c r="I396" s="5">
        <f t="shared" si="85"/>
        <v>57810</v>
      </c>
      <c r="J396" s="28">
        <v>87275</v>
      </c>
      <c r="K396" s="28">
        <v>0</v>
      </c>
      <c r="L396" s="28">
        <v>355870</v>
      </c>
      <c r="M396" s="28">
        <v>12212</v>
      </c>
      <c r="N396" s="5">
        <f t="shared" si="88"/>
        <v>844018.08000000007</v>
      </c>
      <c r="O396" s="6">
        <f t="shared" si="89"/>
        <v>1496388</v>
      </c>
      <c r="P396" s="29">
        <v>53</v>
      </c>
      <c r="Q396" s="29">
        <v>384</v>
      </c>
      <c r="R396" s="6">
        <f t="shared" si="84"/>
        <v>28289</v>
      </c>
      <c r="S396" s="19">
        <f t="shared" si="96"/>
        <v>109128.2202</v>
      </c>
      <c r="T396" s="30">
        <v>21262923</v>
      </c>
      <c r="U396" s="19">
        <f t="shared" si="86"/>
        <v>21262.922999999999</v>
      </c>
      <c r="V396" s="19">
        <f t="shared" si="87"/>
        <v>87865.297200000001</v>
      </c>
      <c r="W396" s="6">
        <f t="shared" si="90"/>
        <v>1757306</v>
      </c>
      <c r="X396" s="6">
        <f t="shared" si="91"/>
        <v>3281983</v>
      </c>
      <c r="Y396" s="4">
        <v>0</v>
      </c>
      <c r="Z396" s="18">
        <v>0</v>
      </c>
      <c r="AA396" s="6">
        <f t="shared" si="92"/>
        <v>3281983</v>
      </c>
      <c r="AB396" s="4"/>
      <c r="AC396" s="23">
        <v>0</v>
      </c>
      <c r="AD396" s="23">
        <v>0</v>
      </c>
      <c r="AE396" s="1">
        <f t="shared" si="97"/>
        <v>3281983</v>
      </c>
      <c r="AF396" s="12" t="str">
        <f t="shared" si="93"/>
        <v xml:space="preserve"> </v>
      </c>
      <c r="AG396" s="12" t="str">
        <f t="shared" si="94"/>
        <v xml:space="preserve"> </v>
      </c>
    </row>
    <row r="397" spans="1:33" ht="14.1" customHeight="1">
      <c r="A397" s="25" t="s">
        <v>74</v>
      </c>
      <c r="B397" s="25" t="s">
        <v>739</v>
      </c>
      <c r="C397" s="25" t="s">
        <v>72</v>
      </c>
      <c r="D397" s="25" t="s">
        <v>744</v>
      </c>
      <c r="E397" s="7">
        <v>4066.9</v>
      </c>
      <c r="F397" s="5">
        <f t="shared" si="95"/>
        <v>6295561.2000000002</v>
      </c>
      <c r="G397" s="26">
        <v>805920.43</v>
      </c>
      <c r="H397" s="27">
        <v>215019</v>
      </c>
      <c r="I397" s="5">
        <f t="shared" si="85"/>
        <v>161264.25</v>
      </c>
      <c r="J397" s="28">
        <v>244109</v>
      </c>
      <c r="K397" s="28">
        <v>0</v>
      </c>
      <c r="L397" s="28">
        <v>878939</v>
      </c>
      <c r="M397" s="28">
        <v>37385</v>
      </c>
      <c r="N397" s="5">
        <f t="shared" si="88"/>
        <v>2127617.6800000002</v>
      </c>
      <c r="O397" s="6">
        <f t="shared" si="89"/>
        <v>4167944</v>
      </c>
      <c r="P397" s="29">
        <v>33</v>
      </c>
      <c r="Q397" s="29">
        <v>1328</v>
      </c>
      <c r="R397" s="6">
        <f t="shared" si="84"/>
        <v>60915</v>
      </c>
      <c r="S397" s="19">
        <f t="shared" si="96"/>
        <v>293548.842</v>
      </c>
      <c r="T397" s="30">
        <v>51332512</v>
      </c>
      <c r="U397" s="19">
        <f t="shared" si="86"/>
        <v>51332.512000000002</v>
      </c>
      <c r="V397" s="19">
        <f t="shared" si="87"/>
        <v>242216.33000000002</v>
      </c>
      <c r="W397" s="6">
        <f t="shared" si="90"/>
        <v>4844327</v>
      </c>
      <c r="X397" s="6">
        <f t="shared" si="91"/>
        <v>9073186</v>
      </c>
      <c r="Y397" s="4">
        <v>0</v>
      </c>
      <c r="Z397" s="18">
        <v>0</v>
      </c>
      <c r="AA397" s="6">
        <f t="shared" si="92"/>
        <v>9073186</v>
      </c>
      <c r="AB397" s="4"/>
      <c r="AC397" s="23">
        <v>0</v>
      </c>
      <c r="AD397" s="23">
        <v>0</v>
      </c>
      <c r="AE397" s="1">
        <f t="shared" si="97"/>
        <v>9073186</v>
      </c>
      <c r="AF397" s="12" t="str">
        <f t="shared" si="93"/>
        <v xml:space="preserve"> </v>
      </c>
      <c r="AG397" s="12" t="str">
        <f t="shared" si="94"/>
        <v xml:space="preserve"> </v>
      </c>
    </row>
    <row r="398" spans="1:33" ht="14.1" customHeight="1">
      <c r="A398" s="25" t="s">
        <v>74</v>
      </c>
      <c r="B398" s="25" t="s">
        <v>739</v>
      </c>
      <c r="C398" s="25" t="s">
        <v>92</v>
      </c>
      <c r="D398" s="25" t="s">
        <v>745</v>
      </c>
      <c r="E398" s="7">
        <v>729.41</v>
      </c>
      <c r="F398" s="5">
        <f t="shared" si="95"/>
        <v>1129126.68</v>
      </c>
      <c r="G398" s="26">
        <v>220892.3</v>
      </c>
      <c r="H398" s="27">
        <v>38300</v>
      </c>
      <c r="I398" s="5">
        <f t="shared" si="85"/>
        <v>28725</v>
      </c>
      <c r="J398" s="28">
        <v>43417</v>
      </c>
      <c r="K398" s="28">
        <v>0</v>
      </c>
      <c r="L398" s="28">
        <v>153841</v>
      </c>
      <c r="M398" s="28">
        <v>26052</v>
      </c>
      <c r="N398" s="5">
        <f t="shared" si="88"/>
        <v>472927.3</v>
      </c>
      <c r="O398" s="6">
        <f t="shared" si="89"/>
        <v>656199</v>
      </c>
      <c r="P398" s="29">
        <v>86</v>
      </c>
      <c r="Q398" s="29">
        <v>248</v>
      </c>
      <c r="R398" s="6">
        <f t="shared" si="84"/>
        <v>29646</v>
      </c>
      <c r="S398" s="19">
        <f t="shared" si="96"/>
        <v>52648.813800000004</v>
      </c>
      <c r="T398" s="30">
        <v>13721953</v>
      </c>
      <c r="U398" s="19">
        <f t="shared" si="86"/>
        <v>13721.953</v>
      </c>
      <c r="V398" s="19">
        <f t="shared" si="87"/>
        <v>38926.860800000002</v>
      </c>
      <c r="W398" s="6">
        <f t="shared" si="90"/>
        <v>778537</v>
      </c>
      <c r="X398" s="6">
        <f t="shared" si="91"/>
        <v>1464382</v>
      </c>
      <c r="Y398" s="4">
        <v>0</v>
      </c>
      <c r="Z398" s="18">
        <v>0</v>
      </c>
      <c r="AA398" s="6">
        <f t="shared" si="92"/>
        <v>1464382</v>
      </c>
      <c r="AB398" s="4"/>
      <c r="AC398" s="23">
        <v>0</v>
      </c>
      <c r="AD398" s="23">
        <v>0</v>
      </c>
      <c r="AE398" s="1">
        <f t="shared" si="97"/>
        <v>1464382</v>
      </c>
      <c r="AF398" s="12" t="str">
        <f t="shared" si="93"/>
        <v xml:space="preserve"> </v>
      </c>
      <c r="AG398" s="12" t="str">
        <f t="shared" si="94"/>
        <v xml:space="preserve"> </v>
      </c>
    </row>
    <row r="399" spans="1:33" ht="14.1" customHeight="1">
      <c r="A399" s="25" t="s">
        <v>74</v>
      </c>
      <c r="B399" s="25" t="s">
        <v>739</v>
      </c>
      <c r="C399" s="25" t="s">
        <v>200</v>
      </c>
      <c r="D399" s="25" t="s">
        <v>746</v>
      </c>
      <c r="E399" s="7">
        <v>860.41</v>
      </c>
      <c r="F399" s="5">
        <f t="shared" si="95"/>
        <v>1331914.68</v>
      </c>
      <c r="G399" s="26">
        <v>204130.46</v>
      </c>
      <c r="H399" s="27">
        <v>46251</v>
      </c>
      <c r="I399" s="5">
        <f t="shared" si="85"/>
        <v>34688.25</v>
      </c>
      <c r="J399" s="28">
        <v>52480</v>
      </c>
      <c r="K399" s="28">
        <v>0</v>
      </c>
      <c r="L399" s="28">
        <v>157169</v>
      </c>
      <c r="M399" s="28">
        <v>35338</v>
      </c>
      <c r="N399" s="5">
        <f t="shared" si="88"/>
        <v>483805.70999999996</v>
      </c>
      <c r="O399" s="6">
        <f t="shared" si="89"/>
        <v>848109</v>
      </c>
      <c r="P399" s="29">
        <v>73</v>
      </c>
      <c r="Q399" s="29">
        <v>234</v>
      </c>
      <c r="R399" s="6">
        <f t="shared" si="84"/>
        <v>23744</v>
      </c>
      <c r="S399" s="19">
        <f t="shared" si="96"/>
        <v>62104.393799999998</v>
      </c>
      <c r="T399" s="30">
        <v>12726338</v>
      </c>
      <c r="U399" s="19">
        <f t="shared" si="86"/>
        <v>12726.338</v>
      </c>
      <c r="V399" s="19">
        <f t="shared" si="87"/>
        <v>49378.055800000002</v>
      </c>
      <c r="W399" s="6">
        <f t="shared" si="90"/>
        <v>987561</v>
      </c>
      <c r="X399" s="6">
        <f t="shared" si="91"/>
        <v>1859414</v>
      </c>
      <c r="Y399" s="4">
        <v>0</v>
      </c>
      <c r="Z399" s="18">
        <v>0</v>
      </c>
      <c r="AA399" s="6">
        <f t="shared" si="92"/>
        <v>1859414</v>
      </c>
      <c r="AB399" s="4"/>
      <c r="AC399" s="23">
        <v>0</v>
      </c>
      <c r="AD399" s="23">
        <v>0</v>
      </c>
      <c r="AE399" s="1">
        <f t="shared" si="97"/>
        <v>1859414</v>
      </c>
      <c r="AF399" s="12" t="str">
        <f t="shared" si="93"/>
        <v xml:space="preserve"> </v>
      </c>
      <c r="AG399" s="12" t="str">
        <f t="shared" si="94"/>
        <v xml:space="preserve"> </v>
      </c>
    </row>
    <row r="400" spans="1:33" ht="14.1" customHeight="1">
      <c r="A400" s="25" t="s">
        <v>140</v>
      </c>
      <c r="B400" s="25" t="s">
        <v>747</v>
      </c>
      <c r="C400" s="25" t="s">
        <v>142</v>
      </c>
      <c r="D400" s="25" t="s">
        <v>748</v>
      </c>
      <c r="E400" s="7">
        <v>304.48</v>
      </c>
      <c r="F400" s="5">
        <f t="shared" si="95"/>
        <v>471335.04000000004</v>
      </c>
      <c r="G400" s="26">
        <v>46010.239999999998</v>
      </c>
      <c r="H400" s="27">
        <v>11215</v>
      </c>
      <c r="I400" s="5">
        <f t="shared" si="85"/>
        <v>8411.25</v>
      </c>
      <c r="J400" s="28">
        <v>14406</v>
      </c>
      <c r="K400" s="28">
        <v>0</v>
      </c>
      <c r="L400" s="28">
        <v>0</v>
      </c>
      <c r="M400" s="28">
        <v>12316</v>
      </c>
      <c r="N400" s="5">
        <f t="shared" si="88"/>
        <v>81143.489999999991</v>
      </c>
      <c r="O400" s="6">
        <f t="shared" si="89"/>
        <v>390192</v>
      </c>
      <c r="P400" s="29">
        <v>59</v>
      </c>
      <c r="Q400" s="29">
        <v>135</v>
      </c>
      <c r="R400" s="6">
        <f t="shared" si="84"/>
        <v>11071</v>
      </c>
      <c r="S400" s="19">
        <f t="shared" si="96"/>
        <v>21977.366399999999</v>
      </c>
      <c r="T400" s="30">
        <v>3010295</v>
      </c>
      <c r="U400" s="19">
        <f t="shared" si="86"/>
        <v>3010.2950000000001</v>
      </c>
      <c r="V400" s="19">
        <f t="shared" si="87"/>
        <v>18967.071400000001</v>
      </c>
      <c r="W400" s="6">
        <f t="shared" si="90"/>
        <v>379341</v>
      </c>
      <c r="X400" s="6">
        <f t="shared" si="91"/>
        <v>780604</v>
      </c>
      <c r="Y400" s="4">
        <v>0</v>
      </c>
      <c r="Z400" s="18">
        <v>0</v>
      </c>
      <c r="AA400" s="6">
        <f t="shared" si="92"/>
        <v>780604</v>
      </c>
      <c r="AB400" s="4"/>
      <c r="AC400" s="23">
        <v>0</v>
      </c>
      <c r="AD400" s="23">
        <v>0</v>
      </c>
      <c r="AE400" s="1">
        <f t="shared" si="97"/>
        <v>780604</v>
      </c>
      <c r="AF400" s="12" t="str">
        <f t="shared" si="93"/>
        <v xml:space="preserve"> </v>
      </c>
      <c r="AG400" s="12" t="str">
        <f t="shared" si="94"/>
        <v xml:space="preserve"> </v>
      </c>
    </row>
    <row r="401" spans="1:33" ht="14.1" customHeight="1">
      <c r="A401" s="25" t="s">
        <v>140</v>
      </c>
      <c r="B401" s="25" t="s">
        <v>747</v>
      </c>
      <c r="C401" s="25" t="s">
        <v>55</v>
      </c>
      <c r="D401" s="25" t="s">
        <v>749</v>
      </c>
      <c r="E401" s="7">
        <v>1098.51</v>
      </c>
      <c r="F401" s="5">
        <f t="shared" si="95"/>
        <v>1700493.48</v>
      </c>
      <c r="G401" s="26">
        <v>316511.19</v>
      </c>
      <c r="H401" s="27">
        <v>81693</v>
      </c>
      <c r="I401" s="5">
        <f t="shared" si="85"/>
        <v>61269.75</v>
      </c>
      <c r="J401" s="28">
        <v>70272</v>
      </c>
      <c r="K401" s="28">
        <v>59725</v>
      </c>
      <c r="L401" s="28">
        <v>302221</v>
      </c>
      <c r="M401" s="28">
        <v>98928</v>
      </c>
      <c r="N401" s="5">
        <f t="shared" si="88"/>
        <v>908926.94</v>
      </c>
      <c r="O401" s="6">
        <f t="shared" si="89"/>
        <v>791567</v>
      </c>
      <c r="P401" s="29">
        <v>90</v>
      </c>
      <c r="Q401" s="29">
        <v>424</v>
      </c>
      <c r="R401" s="6">
        <f t="shared" si="84"/>
        <v>53042</v>
      </c>
      <c r="S401" s="19">
        <f t="shared" si="96"/>
        <v>79290.451799999995</v>
      </c>
      <c r="T401" s="30">
        <v>17841668</v>
      </c>
      <c r="U401" s="19">
        <f t="shared" si="86"/>
        <v>17841.668000000001</v>
      </c>
      <c r="V401" s="19">
        <f t="shared" si="87"/>
        <v>61448.78379999999</v>
      </c>
      <c r="W401" s="6">
        <f t="shared" si="90"/>
        <v>1228976</v>
      </c>
      <c r="X401" s="6">
        <f t="shared" si="91"/>
        <v>2073585</v>
      </c>
      <c r="Y401" s="4">
        <v>0</v>
      </c>
      <c r="Z401" s="18">
        <v>0</v>
      </c>
      <c r="AA401" s="6">
        <f t="shared" si="92"/>
        <v>2073585</v>
      </c>
      <c r="AB401" s="4"/>
      <c r="AC401" s="23">
        <v>0</v>
      </c>
      <c r="AD401" s="23">
        <v>0</v>
      </c>
      <c r="AE401" s="1">
        <f t="shared" si="97"/>
        <v>2073585</v>
      </c>
      <c r="AF401" s="12" t="str">
        <f t="shared" si="93"/>
        <v xml:space="preserve"> </v>
      </c>
      <c r="AG401" s="12" t="str">
        <f t="shared" si="94"/>
        <v xml:space="preserve"> </v>
      </c>
    </row>
    <row r="402" spans="1:33" ht="14.1" customHeight="1">
      <c r="A402" s="25" t="s">
        <v>140</v>
      </c>
      <c r="B402" s="25" t="s">
        <v>747</v>
      </c>
      <c r="C402" s="25" t="s">
        <v>199</v>
      </c>
      <c r="D402" s="25" t="s">
        <v>750</v>
      </c>
      <c r="E402" s="7">
        <v>2708.21</v>
      </c>
      <c r="F402" s="5">
        <f t="shared" si="95"/>
        <v>4192309.08</v>
      </c>
      <c r="G402" s="26">
        <v>541348.64</v>
      </c>
      <c r="H402" s="27">
        <v>137977</v>
      </c>
      <c r="I402" s="5">
        <f t="shared" si="85"/>
        <v>103482.75</v>
      </c>
      <c r="J402" s="28">
        <v>165705</v>
      </c>
      <c r="K402" s="28">
        <v>140936</v>
      </c>
      <c r="L402" s="28">
        <v>597530</v>
      </c>
      <c r="M402" s="28">
        <v>296017</v>
      </c>
      <c r="N402" s="5">
        <f t="shared" si="88"/>
        <v>1845019.3900000001</v>
      </c>
      <c r="O402" s="6">
        <f t="shared" si="89"/>
        <v>2347290</v>
      </c>
      <c r="P402" s="29">
        <v>53</v>
      </c>
      <c r="Q402" s="29">
        <v>1211</v>
      </c>
      <c r="R402" s="6">
        <f t="shared" si="84"/>
        <v>89214</v>
      </c>
      <c r="S402" s="19">
        <f t="shared" si="96"/>
        <v>195478.59779999999</v>
      </c>
      <c r="T402" s="30">
        <v>32824121</v>
      </c>
      <c r="U402" s="19">
        <f t="shared" si="86"/>
        <v>32824.120999999999</v>
      </c>
      <c r="V402" s="19">
        <f t="shared" si="87"/>
        <v>162654.4768</v>
      </c>
      <c r="W402" s="6">
        <f t="shared" si="90"/>
        <v>3253090</v>
      </c>
      <c r="X402" s="6">
        <f t="shared" si="91"/>
        <v>5689594</v>
      </c>
      <c r="Y402" s="4">
        <v>0</v>
      </c>
      <c r="Z402" s="18">
        <v>0</v>
      </c>
      <c r="AA402" s="6">
        <f t="shared" si="92"/>
        <v>5689594</v>
      </c>
      <c r="AB402" s="4"/>
      <c r="AC402" s="23">
        <v>0</v>
      </c>
      <c r="AD402" s="23">
        <v>0</v>
      </c>
      <c r="AE402" s="1">
        <f t="shared" si="97"/>
        <v>5689594</v>
      </c>
      <c r="AF402" s="12" t="str">
        <f t="shared" si="93"/>
        <v xml:space="preserve"> </v>
      </c>
      <c r="AG402" s="12" t="str">
        <f t="shared" si="94"/>
        <v xml:space="preserve"> </v>
      </c>
    </row>
    <row r="403" spans="1:33" ht="14.1" customHeight="1">
      <c r="A403" s="25" t="s">
        <v>143</v>
      </c>
      <c r="B403" s="25" t="s">
        <v>751</v>
      </c>
      <c r="C403" s="25" t="s">
        <v>144</v>
      </c>
      <c r="D403" s="25" t="s">
        <v>752</v>
      </c>
      <c r="E403" s="7">
        <v>277.23</v>
      </c>
      <c r="F403" s="5">
        <f t="shared" si="95"/>
        <v>429152.04000000004</v>
      </c>
      <c r="G403" s="26">
        <v>62857.52</v>
      </c>
      <c r="H403" s="27">
        <v>30754</v>
      </c>
      <c r="I403" s="5">
        <f t="shared" si="85"/>
        <v>23065.5</v>
      </c>
      <c r="J403" s="28">
        <v>16505</v>
      </c>
      <c r="K403" s="28">
        <v>0</v>
      </c>
      <c r="L403" s="28">
        <v>0</v>
      </c>
      <c r="M403" s="28">
        <v>3777</v>
      </c>
      <c r="N403" s="5">
        <f t="shared" si="88"/>
        <v>106205.01999999999</v>
      </c>
      <c r="O403" s="6">
        <f t="shared" si="89"/>
        <v>322947</v>
      </c>
      <c r="P403" s="29">
        <v>33</v>
      </c>
      <c r="Q403" s="29">
        <v>143</v>
      </c>
      <c r="R403" s="6">
        <f t="shared" si="84"/>
        <v>6559</v>
      </c>
      <c r="S403" s="19">
        <f t="shared" si="96"/>
        <v>20010.4614</v>
      </c>
      <c r="T403" s="30">
        <v>4182440</v>
      </c>
      <c r="U403" s="19">
        <f t="shared" si="86"/>
        <v>4182.4399999999996</v>
      </c>
      <c r="V403" s="19">
        <f t="shared" si="87"/>
        <v>15828.021400000001</v>
      </c>
      <c r="W403" s="6">
        <f t="shared" si="90"/>
        <v>316560</v>
      </c>
      <c r="X403" s="6">
        <f t="shared" si="91"/>
        <v>646066</v>
      </c>
      <c r="Y403" s="4">
        <v>0</v>
      </c>
      <c r="Z403" s="18">
        <v>0</v>
      </c>
      <c r="AA403" s="6">
        <f t="shared" si="92"/>
        <v>646066</v>
      </c>
      <c r="AB403" s="4"/>
      <c r="AC403" s="23">
        <v>0</v>
      </c>
      <c r="AD403" s="23">
        <v>0</v>
      </c>
      <c r="AE403" s="1">
        <f t="shared" si="97"/>
        <v>646066</v>
      </c>
      <c r="AF403" s="12" t="str">
        <f t="shared" si="93"/>
        <v xml:space="preserve"> </v>
      </c>
      <c r="AG403" s="12" t="str">
        <f t="shared" si="94"/>
        <v xml:space="preserve"> </v>
      </c>
    </row>
    <row r="404" spans="1:33" ht="14.1" customHeight="1">
      <c r="A404" s="25" t="s">
        <v>143</v>
      </c>
      <c r="B404" s="25" t="s">
        <v>751</v>
      </c>
      <c r="C404" s="25" t="s">
        <v>100</v>
      </c>
      <c r="D404" s="25" t="s">
        <v>753</v>
      </c>
      <c r="E404" s="7">
        <v>768.56</v>
      </c>
      <c r="F404" s="5">
        <f t="shared" si="95"/>
        <v>1189730.8799999999</v>
      </c>
      <c r="G404" s="26">
        <v>165484.88</v>
      </c>
      <c r="H404" s="27">
        <v>79933</v>
      </c>
      <c r="I404" s="5">
        <f t="shared" si="85"/>
        <v>59949.75</v>
      </c>
      <c r="J404" s="28">
        <v>42897</v>
      </c>
      <c r="K404" s="28">
        <v>20721</v>
      </c>
      <c r="L404" s="28">
        <v>173975</v>
      </c>
      <c r="M404" s="28">
        <v>77844</v>
      </c>
      <c r="N404" s="5">
        <f t="shared" si="88"/>
        <v>540871.63</v>
      </c>
      <c r="O404" s="6">
        <f t="shared" si="89"/>
        <v>648859</v>
      </c>
      <c r="P404" s="29">
        <v>66</v>
      </c>
      <c r="Q404" s="29">
        <v>338</v>
      </c>
      <c r="R404" s="6">
        <f t="shared" si="84"/>
        <v>31008</v>
      </c>
      <c r="S404" s="19">
        <f t="shared" si="96"/>
        <v>55474.660799999998</v>
      </c>
      <c r="T404" s="30">
        <v>11032325</v>
      </c>
      <c r="U404" s="19">
        <f t="shared" si="86"/>
        <v>11032.325000000001</v>
      </c>
      <c r="V404" s="19">
        <f t="shared" si="87"/>
        <v>44442.335800000001</v>
      </c>
      <c r="W404" s="6">
        <f t="shared" si="90"/>
        <v>888847</v>
      </c>
      <c r="X404" s="6">
        <f t="shared" si="91"/>
        <v>1568714</v>
      </c>
      <c r="Y404" s="4">
        <v>0</v>
      </c>
      <c r="Z404" s="18">
        <v>0</v>
      </c>
      <c r="AA404" s="6">
        <f t="shared" si="92"/>
        <v>1568714</v>
      </c>
      <c r="AB404" s="4"/>
      <c r="AC404" s="23">
        <v>0</v>
      </c>
      <c r="AD404" s="23">
        <v>0</v>
      </c>
      <c r="AE404" s="1">
        <f t="shared" si="97"/>
        <v>1568714</v>
      </c>
      <c r="AF404" s="12" t="str">
        <f t="shared" si="93"/>
        <v xml:space="preserve"> </v>
      </c>
      <c r="AG404" s="12" t="str">
        <f t="shared" si="94"/>
        <v xml:space="preserve"> </v>
      </c>
    </row>
    <row r="405" spans="1:33" ht="14.1" customHeight="1">
      <c r="A405" s="25" t="s">
        <v>143</v>
      </c>
      <c r="B405" s="25" t="s">
        <v>751</v>
      </c>
      <c r="C405" s="25" t="s">
        <v>14</v>
      </c>
      <c r="D405" s="25" t="s">
        <v>754</v>
      </c>
      <c r="E405" s="7">
        <v>8726.23</v>
      </c>
      <c r="F405" s="5">
        <f t="shared" si="95"/>
        <v>13508204.039999999</v>
      </c>
      <c r="G405" s="26">
        <v>4628487.33</v>
      </c>
      <c r="H405" s="27">
        <v>960872</v>
      </c>
      <c r="I405" s="5">
        <f t="shared" si="85"/>
        <v>720654</v>
      </c>
      <c r="J405" s="28">
        <v>515663</v>
      </c>
      <c r="K405" s="28">
        <v>248310</v>
      </c>
      <c r="L405" s="28">
        <v>1932635</v>
      </c>
      <c r="M405" s="28">
        <v>152505</v>
      </c>
      <c r="N405" s="5">
        <f t="shared" si="88"/>
        <v>8198254.3300000001</v>
      </c>
      <c r="O405" s="6">
        <f t="shared" si="89"/>
        <v>5309950</v>
      </c>
      <c r="P405" s="29">
        <v>33</v>
      </c>
      <c r="Q405" s="29">
        <v>3234</v>
      </c>
      <c r="R405" s="6">
        <f t="shared" si="84"/>
        <v>148344</v>
      </c>
      <c r="S405" s="19">
        <f t="shared" si="96"/>
        <v>629859.28139999998</v>
      </c>
      <c r="T405" s="30">
        <v>308549663</v>
      </c>
      <c r="U405" s="19">
        <f t="shared" si="86"/>
        <v>308549.663</v>
      </c>
      <c r="V405" s="19">
        <f t="shared" si="87"/>
        <v>321309.61839999998</v>
      </c>
      <c r="W405" s="6">
        <f t="shared" si="90"/>
        <v>6426192</v>
      </c>
      <c r="X405" s="6">
        <f t="shared" si="91"/>
        <v>11884486</v>
      </c>
      <c r="Y405" s="4">
        <v>0</v>
      </c>
      <c r="Z405" s="18">
        <v>0</v>
      </c>
      <c r="AA405" s="6">
        <f t="shared" si="92"/>
        <v>11884486</v>
      </c>
      <c r="AB405" s="4"/>
      <c r="AC405" s="23">
        <v>0</v>
      </c>
      <c r="AD405" s="23">
        <v>0</v>
      </c>
      <c r="AE405" s="1">
        <f t="shared" si="97"/>
        <v>11884486</v>
      </c>
      <c r="AF405" s="12" t="str">
        <f t="shared" si="93"/>
        <v xml:space="preserve"> </v>
      </c>
      <c r="AG405" s="12" t="str">
        <f t="shared" si="94"/>
        <v xml:space="preserve"> </v>
      </c>
    </row>
    <row r="406" spans="1:33" ht="14.1" customHeight="1">
      <c r="A406" s="25" t="s">
        <v>143</v>
      </c>
      <c r="B406" s="25" t="s">
        <v>751</v>
      </c>
      <c r="C406" s="25" t="s">
        <v>29</v>
      </c>
      <c r="D406" s="25" t="s">
        <v>755</v>
      </c>
      <c r="E406" s="7">
        <v>2068.13</v>
      </c>
      <c r="F406" s="5">
        <f t="shared" si="95"/>
        <v>3201465.24</v>
      </c>
      <c r="G406" s="26">
        <v>593086.6</v>
      </c>
      <c r="H406" s="27">
        <v>237023</v>
      </c>
      <c r="I406" s="5">
        <f t="shared" si="85"/>
        <v>177767.25</v>
      </c>
      <c r="J406" s="28">
        <v>127210</v>
      </c>
      <c r="K406" s="28">
        <v>61278</v>
      </c>
      <c r="L406" s="28">
        <v>437803</v>
      </c>
      <c r="M406" s="28">
        <v>191097</v>
      </c>
      <c r="N406" s="5">
        <f t="shared" si="88"/>
        <v>1588241.85</v>
      </c>
      <c r="O406" s="6">
        <f t="shared" si="89"/>
        <v>1613223</v>
      </c>
      <c r="P406" s="29">
        <v>57</v>
      </c>
      <c r="Q406" s="29">
        <v>1027</v>
      </c>
      <c r="R406" s="6">
        <f t="shared" si="84"/>
        <v>81369</v>
      </c>
      <c r="S406" s="19">
        <f t="shared" si="96"/>
        <v>149277.62340000001</v>
      </c>
      <c r="T406" s="30">
        <v>38780995</v>
      </c>
      <c r="U406" s="19">
        <f t="shared" si="86"/>
        <v>38780.995000000003</v>
      </c>
      <c r="V406" s="19">
        <f t="shared" si="87"/>
        <v>110496.62840000002</v>
      </c>
      <c r="W406" s="6">
        <f t="shared" si="90"/>
        <v>2209933</v>
      </c>
      <c r="X406" s="6">
        <f t="shared" si="91"/>
        <v>3904525</v>
      </c>
      <c r="Y406" s="4">
        <v>0</v>
      </c>
      <c r="Z406" s="18">
        <v>0</v>
      </c>
      <c r="AA406" s="6">
        <f t="shared" si="92"/>
        <v>3904525</v>
      </c>
      <c r="AB406" s="4"/>
      <c r="AC406" s="23">
        <v>0</v>
      </c>
      <c r="AD406" s="23">
        <v>0</v>
      </c>
      <c r="AE406" s="1">
        <f t="shared" si="97"/>
        <v>3904525</v>
      </c>
      <c r="AF406" s="12" t="str">
        <f t="shared" si="93"/>
        <v xml:space="preserve"> </v>
      </c>
      <c r="AG406" s="12" t="str">
        <f t="shared" si="94"/>
        <v xml:space="preserve"> </v>
      </c>
    </row>
    <row r="407" spans="1:33" ht="14.1" customHeight="1">
      <c r="A407" s="25" t="s">
        <v>143</v>
      </c>
      <c r="B407" s="25" t="s">
        <v>751</v>
      </c>
      <c r="C407" s="25" t="s">
        <v>171</v>
      </c>
      <c r="D407" s="25" t="s">
        <v>756</v>
      </c>
      <c r="E407" s="7">
        <v>2906.16</v>
      </c>
      <c r="F407" s="5">
        <f t="shared" si="95"/>
        <v>4498735.68</v>
      </c>
      <c r="G407" s="26">
        <v>1327152.48</v>
      </c>
      <c r="H407" s="27">
        <v>316806</v>
      </c>
      <c r="I407" s="5">
        <f t="shared" si="85"/>
        <v>237604.5</v>
      </c>
      <c r="J407" s="28">
        <v>170024</v>
      </c>
      <c r="K407" s="28">
        <v>82015</v>
      </c>
      <c r="L407" s="28">
        <v>754904</v>
      </c>
      <c r="M407" s="28">
        <v>58718</v>
      </c>
      <c r="N407" s="5">
        <f t="shared" si="88"/>
        <v>2630417.98</v>
      </c>
      <c r="O407" s="6">
        <f t="shared" si="89"/>
        <v>1868318</v>
      </c>
      <c r="P407" s="29">
        <v>33</v>
      </c>
      <c r="Q407" s="29">
        <v>1267</v>
      </c>
      <c r="R407" s="6">
        <f t="shared" si="84"/>
        <v>58117</v>
      </c>
      <c r="S407" s="19">
        <f t="shared" si="96"/>
        <v>209766.62880000001</v>
      </c>
      <c r="T407" s="30">
        <v>88236015</v>
      </c>
      <c r="U407" s="19">
        <f t="shared" si="86"/>
        <v>88236.014999999999</v>
      </c>
      <c r="V407" s="19">
        <f t="shared" si="87"/>
        <v>121530.61380000001</v>
      </c>
      <c r="W407" s="6">
        <f t="shared" si="90"/>
        <v>2430612</v>
      </c>
      <c r="X407" s="6">
        <f t="shared" si="91"/>
        <v>4357047</v>
      </c>
      <c r="Y407" s="4">
        <v>0</v>
      </c>
      <c r="Z407" s="18">
        <v>0</v>
      </c>
      <c r="AA407" s="6">
        <f t="shared" si="92"/>
        <v>4357047</v>
      </c>
      <c r="AB407" s="4"/>
      <c r="AC407" s="23">
        <v>0</v>
      </c>
      <c r="AD407" s="23">
        <v>0</v>
      </c>
      <c r="AE407" s="1">
        <f t="shared" si="97"/>
        <v>4357047</v>
      </c>
      <c r="AF407" s="12" t="str">
        <f t="shared" si="93"/>
        <v xml:space="preserve"> </v>
      </c>
      <c r="AG407" s="12" t="str">
        <f t="shared" si="94"/>
        <v xml:space="preserve"> </v>
      </c>
    </row>
    <row r="408" spans="1:33" ht="14.1" customHeight="1">
      <c r="A408" s="25" t="s">
        <v>143</v>
      </c>
      <c r="B408" s="25" t="s">
        <v>751</v>
      </c>
      <c r="C408" s="25" t="s">
        <v>136</v>
      </c>
      <c r="D408" s="25" t="s">
        <v>757</v>
      </c>
      <c r="E408" s="7">
        <v>527.54999999999995</v>
      </c>
      <c r="F408" s="5">
        <f t="shared" si="95"/>
        <v>816647.39999999991</v>
      </c>
      <c r="G408" s="26">
        <v>138692.6</v>
      </c>
      <c r="H408" s="27">
        <v>57006</v>
      </c>
      <c r="I408" s="5">
        <f t="shared" si="85"/>
        <v>42754.5</v>
      </c>
      <c r="J408" s="28">
        <v>30520</v>
      </c>
      <c r="K408" s="28">
        <v>14928</v>
      </c>
      <c r="L408" s="28">
        <v>126121</v>
      </c>
      <c r="M408" s="28">
        <v>37085</v>
      </c>
      <c r="N408" s="5">
        <f t="shared" si="88"/>
        <v>390101.1</v>
      </c>
      <c r="O408" s="6">
        <f t="shared" si="89"/>
        <v>426546</v>
      </c>
      <c r="P408" s="29">
        <v>77</v>
      </c>
      <c r="Q408" s="29">
        <v>234</v>
      </c>
      <c r="R408" s="6">
        <f t="shared" si="84"/>
        <v>25045</v>
      </c>
      <c r="S408" s="19">
        <f t="shared" si="96"/>
        <v>38078.559000000001</v>
      </c>
      <c r="T408" s="30">
        <v>9149327</v>
      </c>
      <c r="U408" s="19">
        <f t="shared" si="86"/>
        <v>9149.3269999999993</v>
      </c>
      <c r="V408" s="19">
        <f t="shared" si="87"/>
        <v>28929.232000000004</v>
      </c>
      <c r="W408" s="6">
        <f t="shared" si="90"/>
        <v>578585</v>
      </c>
      <c r="X408" s="6">
        <f t="shared" si="91"/>
        <v>1030176</v>
      </c>
      <c r="Y408" s="4">
        <v>0</v>
      </c>
      <c r="Z408" s="18">
        <v>0</v>
      </c>
      <c r="AA408" s="6">
        <f t="shared" si="92"/>
        <v>1030176</v>
      </c>
      <c r="AB408" s="4"/>
      <c r="AC408" s="23">
        <v>0</v>
      </c>
      <c r="AD408" s="23">
        <v>0</v>
      </c>
      <c r="AE408" s="1">
        <f t="shared" si="97"/>
        <v>1030176</v>
      </c>
      <c r="AF408" s="12" t="str">
        <f t="shared" si="93"/>
        <v xml:space="preserve"> </v>
      </c>
      <c r="AG408" s="12" t="str">
        <f t="shared" si="94"/>
        <v xml:space="preserve"> </v>
      </c>
    </row>
    <row r="409" spans="1:33" ht="14.1" customHeight="1">
      <c r="A409" s="25" t="s">
        <v>143</v>
      </c>
      <c r="B409" s="25" t="s">
        <v>751</v>
      </c>
      <c r="C409" s="25" t="s">
        <v>174</v>
      </c>
      <c r="D409" s="25" t="s">
        <v>758</v>
      </c>
      <c r="E409" s="7">
        <v>846.48</v>
      </c>
      <c r="F409" s="5">
        <f t="shared" si="95"/>
        <v>1310351.04</v>
      </c>
      <c r="G409" s="26">
        <v>166627.5</v>
      </c>
      <c r="H409" s="27">
        <v>96765</v>
      </c>
      <c r="I409" s="5">
        <f t="shared" si="85"/>
        <v>72573.75</v>
      </c>
      <c r="J409" s="28">
        <v>51686</v>
      </c>
      <c r="K409" s="28">
        <v>24921</v>
      </c>
      <c r="L409" s="28">
        <v>224393</v>
      </c>
      <c r="M409" s="28">
        <v>122218</v>
      </c>
      <c r="N409" s="5">
        <f t="shared" si="88"/>
        <v>662419.25</v>
      </c>
      <c r="O409" s="6">
        <f t="shared" si="89"/>
        <v>647932</v>
      </c>
      <c r="P409" s="29">
        <v>70</v>
      </c>
      <c r="Q409" s="29">
        <v>468</v>
      </c>
      <c r="R409" s="6">
        <f t="shared" si="84"/>
        <v>45536</v>
      </c>
      <c r="S409" s="19">
        <f t="shared" si="96"/>
        <v>61098.926399999997</v>
      </c>
      <c r="T409" s="30">
        <v>10871662</v>
      </c>
      <c r="U409" s="19">
        <f t="shared" si="86"/>
        <v>10871.662</v>
      </c>
      <c r="V409" s="19">
        <f t="shared" si="87"/>
        <v>50227.2644</v>
      </c>
      <c r="W409" s="6">
        <f t="shared" si="90"/>
        <v>1004545</v>
      </c>
      <c r="X409" s="6">
        <f t="shared" si="91"/>
        <v>1698013</v>
      </c>
      <c r="Y409" s="4">
        <v>0</v>
      </c>
      <c r="Z409" s="18">
        <v>0</v>
      </c>
      <c r="AA409" s="6">
        <f t="shared" si="92"/>
        <v>1698013</v>
      </c>
      <c r="AB409" s="4"/>
      <c r="AC409" s="23">
        <v>0</v>
      </c>
      <c r="AD409" s="23">
        <v>0</v>
      </c>
      <c r="AE409" s="1">
        <f t="shared" si="97"/>
        <v>1698013</v>
      </c>
      <c r="AF409" s="12" t="str">
        <f t="shared" si="93"/>
        <v xml:space="preserve"> </v>
      </c>
      <c r="AG409" s="12" t="str">
        <f t="shared" si="94"/>
        <v xml:space="preserve"> </v>
      </c>
    </row>
    <row r="410" spans="1:33" ht="14.1" customHeight="1">
      <c r="A410" s="25" t="s">
        <v>115</v>
      </c>
      <c r="B410" s="25" t="s">
        <v>759</v>
      </c>
      <c r="C410" s="25" t="s">
        <v>215</v>
      </c>
      <c r="D410" s="25" t="s">
        <v>760</v>
      </c>
      <c r="E410" s="7">
        <v>636.49</v>
      </c>
      <c r="F410" s="5">
        <f t="shared" si="95"/>
        <v>985286.52</v>
      </c>
      <c r="G410" s="26">
        <v>388237.88</v>
      </c>
      <c r="H410" s="27">
        <v>55718</v>
      </c>
      <c r="I410" s="5">
        <f t="shared" si="85"/>
        <v>41788.5</v>
      </c>
      <c r="J410" s="28">
        <v>37179</v>
      </c>
      <c r="K410" s="28">
        <v>0</v>
      </c>
      <c r="L410" s="28">
        <v>0</v>
      </c>
      <c r="M410" s="28">
        <v>3828</v>
      </c>
      <c r="N410" s="5">
        <f t="shared" si="88"/>
        <v>471033.38</v>
      </c>
      <c r="O410" s="6">
        <f t="shared" si="89"/>
        <v>514253</v>
      </c>
      <c r="P410" s="29">
        <v>0</v>
      </c>
      <c r="Q410" s="29">
        <v>0</v>
      </c>
      <c r="R410" s="6">
        <f t="shared" si="84"/>
        <v>0</v>
      </c>
      <c r="S410" s="19">
        <f t="shared" si="96"/>
        <v>45941.8482</v>
      </c>
      <c r="T410" s="30">
        <v>24371493</v>
      </c>
      <c r="U410" s="19">
        <f t="shared" si="86"/>
        <v>24371.492999999999</v>
      </c>
      <c r="V410" s="19">
        <f t="shared" si="87"/>
        <v>21570.355200000002</v>
      </c>
      <c r="W410" s="6">
        <f t="shared" si="90"/>
        <v>431407</v>
      </c>
      <c r="X410" s="6">
        <f t="shared" si="91"/>
        <v>945660</v>
      </c>
      <c r="Y410" s="4">
        <v>0</v>
      </c>
      <c r="Z410" s="18">
        <v>0</v>
      </c>
      <c r="AA410" s="6">
        <f t="shared" si="92"/>
        <v>945660</v>
      </c>
      <c r="AB410" s="4"/>
      <c r="AC410" s="23">
        <v>0</v>
      </c>
      <c r="AD410" s="23">
        <v>0</v>
      </c>
      <c r="AE410" s="1">
        <f t="shared" si="97"/>
        <v>945660</v>
      </c>
      <c r="AF410" s="12" t="str">
        <f t="shared" si="93"/>
        <v xml:space="preserve"> </v>
      </c>
      <c r="AG410" s="12" t="str">
        <f t="shared" si="94"/>
        <v xml:space="preserve"> </v>
      </c>
    </row>
    <row r="411" spans="1:33" ht="14.1" customHeight="1">
      <c r="A411" s="25" t="s">
        <v>115</v>
      </c>
      <c r="B411" s="25" t="s">
        <v>759</v>
      </c>
      <c r="C411" s="25" t="s">
        <v>45</v>
      </c>
      <c r="D411" s="25" t="s">
        <v>761</v>
      </c>
      <c r="E411" s="7">
        <v>593.25</v>
      </c>
      <c r="F411" s="5">
        <f t="shared" si="95"/>
        <v>918351</v>
      </c>
      <c r="G411" s="26">
        <v>301867.21999999997</v>
      </c>
      <c r="H411" s="27">
        <v>63749</v>
      </c>
      <c r="I411" s="5">
        <f t="shared" si="85"/>
        <v>47811.75</v>
      </c>
      <c r="J411" s="28">
        <v>42653</v>
      </c>
      <c r="K411" s="28">
        <v>0</v>
      </c>
      <c r="L411" s="28">
        <v>0</v>
      </c>
      <c r="M411" s="28">
        <v>7966</v>
      </c>
      <c r="N411" s="5">
        <f t="shared" si="88"/>
        <v>400297.97</v>
      </c>
      <c r="O411" s="6">
        <f t="shared" si="89"/>
        <v>518053</v>
      </c>
      <c r="P411" s="29">
        <v>42</v>
      </c>
      <c r="Q411" s="29">
        <v>210</v>
      </c>
      <c r="R411" s="6">
        <f t="shared" si="84"/>
        <v>12260</v>
      </c>
      <c r="S411" s="19">
        <f t="shared" si="96"/>
        <v>42820.785000000003</v>
      </c>
      <c r="T411" s="30">
        <v>18622284</v>
      </c>
      <c r="U411" s="19">
        <f t="shared" si="86"/>
        <v>18622.284</v>
      </c>
      <c r="V411" s="19">
        <f t="shared" si="87"/>
        <v>24198.501000000004</v>
      </c>
      <c r="W411" s="6">
        <f t="shared" si="90"/>
        <v>483970</v>
      </c>
      <c r="X411" s="6">
        <f t="shared" si="91"/>
        <v>1014283</v>
      </c>
      <c r="Y411" s="4">
        <v>0</v>
      </c>
      <c r="Z411" s="18">
        <v>0</v>
      </c>
      <c r="AA411" s="6">
        <f t="shared" si="92"/>
        <v>1014283</v>
      </c>
      <c r="AB411" s="4"/>
      <c r="AC411" s="23">
        <v>0</v>
      </c>
      <c r="AD411" s="23">
        <v>0</v>
      </c>
      <c r="AE411" s="1">
        <f t="shared" si="97"/>
        <v>1014283</v>
      </c>
      <c r="AF411" s="12" t="str">
        <f t="shared" si="93"/>
        <v xml:space="preserve"> </v>
      </c>
      <c r="AG411" s="12" t="str">
        <f t="shared" si="94"/>
        <v xml:space="preserve"> </v>
      </c>
    </row>
    <row r="412" spans="1:33" ht="14.1" customHeight="1">
      <c r="A412" s="25" t="s">
        <v>115</v>
      </c>
      <c r="B412" s="25" t="s">
        <v>759</v>
      </c>
      <c r="C412" s="25" t="s">
        <v>71</v>
      </c>
      <c r="D412" s="25" t="s">
        <v>762</v>
      </c>
      <c r="E412" s="7">
        <v>349.79</v>
      </c>
      <c r="F412" s="5">
        <f t="shared" si="95"/>
        <v>541474.92000000004</v>
      </c>
      <c r="G412" s="26">
        <v>102455.01</v>
      </c>
      <c r="H412" s="27">
        <v>29451</v>
      </c>
      <c r="I412" s="5">
        <f t="shared" si="85"/>
        <v>22088.25</v>
      </c>
      <c r="J412" s="28">
        <v>19702</v>
      </c>
      <c r="K412" s="28">
        <v>0</v>
      </c>
      <c r="L412" s="28">
        <v>0</v>
      </c>
      <c r="M412" s="28">
        <v>14995</v>
      </c>
      <c r="N412" s="5">
        <f t="shared" si="88"/>
        <v>159240.26</v>
      </c>
      <c r="O412" s="6">
        <f t="shared" si="89"/>
        <v>382235</v>
      </c>
      <c r="P412" s="29">
        <v>73</v>
      </c>
      <c r="Q412" s="29">
        <v>189</v>
      </c>
      <c r="R412" s="6">
        <f t="shared" si="84"/>
        <v>19178</v>
      </c>
      <c r="S412" s="19">
        <f t="shared" si="96"/>
        <v>25247.842199999999</v>
      </c>
      <c r="T412" s="30">
        <v>5580338</v>
      </c>
      <c r="U412" s="19">
        <f t="shared" si="86"/>
        <v>5580.3379999999997</v>
      </c>
      <c r="V412" s="19">
        <f t="shared" si="87"/>
        <v>19667.504199999999</v>
      </c>
      <c r="W412" s="6">
        <f t="shared" si="90"/>
        <v>393350</v>
      </c>
      <c r="X412" s="6">
        <f t="shared" si="91"/>
        <v>794763</v>
      </c>
      <c r="Y412" s="4">
        <v>0</v>
      </c>
      <c r="Z412" s="18">
        <v>0</v>
      </c>
      <c r="AA412" s="6">
        <f t="shared" si="92"/>
        <v>794763</v>
      </c>
      <c r="AB412" s="4"/>
      <c r="AC412" s="23">
        <v>0</v>
      </c>
      <c r="AD412" s="23">
        <v>29062</v>
      </c>
      <c r="AE412" s="1">
        <f t="shared" si="97"/>
        <v>765701</v>
      </c>
      <c r="AF412" s="12" t="str">
        <f t="shared" si="93"/>
        <v xml:space="preserve"> </v>
      </c>
      <c r="AG412" s="12" t="str">
        <f t="shared" si="94"/>
        <v xml:space="preserve"> </v>
      </c>
    </row>
    <row r="413" spans="1:33" ht="14.1" customHeight="1">
      <c r="A413" s="25" t="s">
        <v>115</v>
      </c>
      <c r="B413" s="25" t="s">
        <v>759</v>
      </c>
      <c r="C413" s="25" t="s">
        <v>109</v>
      </c>
      <c r="D413" s="25" t="s">
        <v>763</v>
      </c>
      <c r="E413" s="7">
        <v>233.97</v>
      </c>
      <c r="F413" s="5">
        <f t="shared" si="95"/>
        <v>362185.56</v>
      </c>
      <c r="G413" s="26">
        <v>192253.83</v>
      </c>
      <c r="H413" s="27">
        <v>15228</v>
      </c>
      <c r="I413" s="5">
        <f t="shared" si="85"/>
        <v>11421</v>
      </c>
      <c r="J413" s="28">
        <v>10094</v>
      </c>
      <c r="K413" s="28">
        <v>0</v>
      </c>
      <c r="L413" s="28">
        <v>0</v>
      </c>
      <c r="M413" s="28">
        <v>8880</v>
      </c>
      <c r="N413" s="5">
        <f t="shared" si="88"/>
        <v>222648.83</v>
      </c>
      <c r="O413" s="6">
        <f t="shared" si="89"/>
        <v>139537</v>
      </c>
      <c r="P413" s="29">
        <v>99</v>
      </c>
      <c r="Q413" s="29">
        <v>89</v>
      </c>
      <c r="R413" s="6">
        <f t="shared" si="84"/>
        <v>12247</v>
      </c>
      <c r="S413" s="19">
        <f t="shared" si="96"/>
        <v>16887.954600000001</v>
      </c>
      <c r="T413" s="30">
        <v>11375966</v>
      </c>
      <c r="U413" s="19">
        <f t="shared" si="86"/>
        <v>11375.966</v>
      </c>
      <c r="V413" s="19">
        <f t="shared" si="87"/>
        <v>5511.9886000000006</v>
      </c>
      <c r="W413" s="6">
        <f t="shared" si="90"/>
        <v>110240</v>
      </c>
      <c r="X413" s="6">
        <f t="shared" si="91"/>
        <v>262024</v>
      </c>
      <c r="Y413" s="4">
        <v>0</v>
      </c>
      <c r="Z413" s="18">
        <v>0</v>
      </c>
      <c r="AA413" s="6">
        <f t="shared" si="92"/>
        <v>262024</v>
      </c>
      <c r="AB413" s="4"/>
      <c r="AC413" s="23">
        <v>0</v>
      </c>
      <c r="AD413" s="23">
        <v>0</v>
      </c>
      <c r="AE413" s="1">
        <f t="shared" si="97"/>
        <v>262024</v>
      </c>
      <c r="AF413" s="12" t="str">
        <f t="shared" si="93"/>
        <v xml:space="preserve"> </v>
      </c>
      <c r="AG413" s="12" t="str">
        <f t="shared" si="94"/>
        <v xml:space="preserve"> </v>
      </c>
    </row>
    <row r="414" spans="1:33" ht="14.1" customHeight="1">
      <c r="A414" s="25" t="s">
        <v>115</v>
      </c>
      <c r="B414" s="25" t="s">
        <v>759</v>
      </c>
      <c r="C414" s="25" t="s">
        <v>55</v>
      </c>
      <c r="D414" s="25" t="s">
        <v>764</v>
      </c>
      <c r="E414" s="7">
        <v>1282.3900000000001</v>
      </c>
      <c r="F414" s="5">
        <f t="shared" si="95"/>
        <v>1985139.7200000002</v>
      </c>
      <c r="G414" s="26">
        <v>228734.92</v>
      </c>
      <c r="H414" s="27">
        <v>127451</v>
      </c>
      <c r="I414" s="5">
        <f t="shared" si="85"/>
        <v>95588.25</v>
      </c>
      <c r="J414" s="28">
        <v>75787</v>
      </c>
      <c r="K414" s="28">
        <v>332793</v>
      </c>
      <c r="L414" s="28">
        <v>300159</v>
      </c>
      <c r="M414" s="28">
        <v>45570</v>
      </c>
      <c r="N414" s="5">
        <f t="shared" si="88"/>
        <v>1078632.17</v>
      </c>
      <c r="O414" s="6">
        <f t="shared" si="89"/>
        <v>906508</v>
      </c>
      <c r="P414" s="29">
        <v>59</v>
      </c>
      <c r="Q414" s="29">
        <v>702</v>
      </c>
      <c r="R414" s="6">
        <f t="shared" si="84"/>
        <v>57571</v>
      </c>
      <c r="S414" s="19">
        <f t="shared" si="96"/>
        <v>92562.910199999998</v>
      </c>
      <c r="T414" s="30">
        <v>14257533</v>
      </c>
      <c r="U414" s="19">
        <f t="shared" si="86"/>
        <v>14257.532999999999</v>
      </c>
      <c r="V414" s="19">
        <f t="shared" si="87"/>
        <v>78305.377200000003</v>
      </c>
      <c r="W414" s="6">
        <f t="shared" si="90"/>
        <v>1566108</v>
      </c>
      <c r="X414" s="6">
        <f t="shared" si="91"/>
        <v>2530187</v>
      </c>
      <c r="Y414" s="4">
        <v>0</v>
      </c>
      <c r="Z414" s="18">
        <v>0</v>
      </c>
      <c r="AA414" s="6">
        <f t="shared" si="92"/>
        <v>2530187</v>
      </c>
      <c r="AB414" s="4"/>
      <c r="AC414" s="23">
        <v>0</v>
      </c>
      <c r="AD414" s="23">
        <v>0</v>
      </c>
      <c r="AE414" s="1">
        <f t="shared" si="97"/>
        <v>2530187</v>
      </c>
      <c r="AF414" s="12" t="str">
        <f t="shared" si="93"/>
        <v xml:space="preserve"> </v>
      </c>
      <c r="AG414" s="12" t="str">
        <f t="shared" si="94"/>
        <v xml:space="preserve"> </v>
      </c>
    </row>
    <row r="415" spans="1:33" ht="14.1" customHeight="1">
      <c r="A415" s="25" t="s">
        <v>115</v>
      </c>
      <c r="B415" s="25" t="s">
        <v>759</v>
      </c>
      <c r="C415" s="25" t="s">
        <v>198</v>
      </c>
      <c r="D415" s="25" t="s">
        <v>765</v>
      </c>
      <c r="E415" s="7">
        <v>776</v>
      </c>
      <c r="F415" s="5">
        <f t="shared" si="95"/>
        <v>1201248</v>
      </c>
      <c r="G415" s="26">
        <v>363334.83</v>
      </c>
      <c r="H415" s="27">
        <v>60688</v>
      </c>
      <c r="I415" s="5">
        <f t="shared" si="85"/>
        <v>45516</v>
      </c>
      <c r="J415" s="28">
        <v>40460</v>
      </c>
      <c r="K415" s="28">
        <v>179543</v>
      </c>
      <c r="L415" s="28">
        <v>101688</v>
      </c>
      <c r="M415" s="28">
        <v>44953</v>
      </c>
      <c r="N415" s="5">
        <f t="shared" si="88"/>
        <v>775494.83000000007</v>
      </c>
      <c r="O415" s="6">
        <f t="shared" si="89"/>
        <v>425753</v>
      </c>
      <c r="P415" s="29">
        <v>68</v>
      </c>
      <c r="Q415" s="29">
        <v>382</v>
      </c>
      <c r="R415" s="6">
        <f t="shared" si="84"/>
        <v>36107</v>
      </c>
      <c r="S415" s="19">
        <f t="shared" si="96"/>
        <v>56011.68</v>
      </c>
      <c r="T415" s="30">
        <v>23290694</v>
      </c>
      <c r="U415" s="19">
        <f t="shared" si="86"/>
        <v>23290.694</v>
      </c>
      <c r="V415" s="19">
        <f t="shared" si="87"/>
        <v>32720.986000000001</v>
      </c>
      <c r="W415" s="6">
        <f t="shared" si="90"/>
        <v>654420</v>
      </c>
      <c r="X415" s="6">
        <f t="shared" si="91"/>
        <v>1116280</v>
      </c>
      <c r="Y415" s="4">
        <v>0</v>
      </c>
      <c r="Z415" s="18">
        <v>0</v>
      </c>
      <c r="AA415" s="6">
        <f t="shared" si="92"/>
        <v>1116280</v>
      </c>
      <c r="AB415" s="4"/>
      <c r="AC415" s="23">
        <v>0</v>
      </c>
      <c r="AD415" s="23">
        <v>0</v>
      </c>
      <c r="AE415" s="1">
        <f t="shared" si="97"/>
        <v>1116280</v>
      </c>
      <c r="AF415" s="12" t="str">
        <f t="shared" si="93"/>
        <v xml:space="preserve"> </v>
      </c>
      <c r="AG415" s="12" t="str">
        <f t="shared" si="94"/>
        <v xml:space="preserve"> </v>
      </c>
    </row>
    <row r="416" spans="1:33" ht="14.1" customHeight="1">
      <c r="A416" s="25" t="s">
        <v>115</v>
      </c>
      <c r="B416" s="25" t="s">
        <v>759</v>
      </c>
      <c r="C416" s="25" t="s">
        <v>221</v>
      </c>
      <c r="D416" s="25" t="s">
        <v>766</v>
      </c>
      <c r="E416" s="7">
        <v>760.94</v>
      </c>
      <c r="F416" s="5">
        <f t="shared" si="95"/>
        <v>1177935.1200000001</v>
      </c>
      <c r="G416" s="26">
        <v>244185.28</v>
      </c>
      <c r="H416" s="27">
        <v>64436</v>
      </c>
      <c r="I416" s="5">
        <f t="shared" si="85"/>
        <v>48327</v>
      </c>
      <c r="J416" s="28">
        <v>43072</v>
      </c>
      <c r="K416" s="28">
        <v>192128</v>
      </c>
      <c r="L416" s="28">
        <v>173349</v>
      </c>
      <c r="M416" s="28">
        <v>63754</v>
      </c>
      <c r="N416" s="5">
        <f t="shared" si="88"/>
        <v>764815.28</v>
      </c>
      <c r="O416" s="6">
        <f t="shared" si="89"/>
        <v>413120</v>
      </c>
      <c r="P416" s="29">
        <v>95</v>
      </c>
      <c r="Q416" s="29">
        <v>198</v>
      </c>
      <c r="R416" s="6">
        <f t="shared" si="84"/>
        <v>26146</v>
      </c>
      <c r="S416" s="19">
        <f t="shared" si="96"/>
        <v>54924.6492</v>
      </c>
      <c r="T416" s="30">
        <v>14586934</v>
      </c>
      <c r="U416" s="19">
        <f t="shared" si="86"/>
        <v>14586.933999999999</v>
      </c>
      <c r="V416" s="19">
        <f t="shared" si="87"/>
        <v>40337.715199999999</v>
      </c>
      <c r="W416" s="6">
        <f t="shared" si="90"/>
        <v>806754</v>
      </c>
      <c r="X416" s="6">
        <f t="shared" si="91"/>
        <v>1246020</v>
      </c>
      <c r="Y416" s="4">
        <v>0</v>
      </c>
      <c r="Z416" s="18">
        <v>0</v>
      </c>
      <c r="AA416" s="6">
        <f t="shared" si="92"/>
        <v>1246020</v>
      </c>
      <c r="AB416" s="4"/>
      <c r="AC416" s="23">
        <v>0</v>
      </c>
      <c r="AD416" s="23">
        <v>0</v>
      </c>
      <c r="AE416" s="1">
        <f t="shared" si="97"/>
        <v>1246020</v>
      </c>
      <c r="AF416" s="12" t="str">
        <f t="shared" si="93"/>
        <v xml:space="preserve"> </v>
      </c>
      <c r="AG416" s="12" t="str">
        <f t="shared" si="94"/>
        <v xml:space="preserve"> </v>
      </c>
    </row>
    <row r="417" spans="1:33" ht="14.1" customHeight="1">
      <c r="A417" s="25" t="s">
        <v>115</v>
      </c>
      <c r="B417" s="25" t="s">
        <v>759</v>
      </c>
      <c r="C417" s="25" t="s">
        <v>42</v>
      </c>
      <c r="D417" s="25" t="s">
        <v>767</v>
      </c>
      <c r="E417" s="7">
        <v>616.65</v>
      </c>
      <c r="F417" s="5">
        <f t="shared" si="95"/>
        <v>954574.2</v>
      </c>
      <c r="G417" s="26">
        <v>1451282.34</v>
      </c>
      <c r="H417" s="27">
        <v>40554</v>
      </c>
      <c r="I417" s="5">
        <f t="shared" si="85"/>
        <v>30415.5</v>
      </c>
      <c r="J417" s="28">
        <v>27013</v>
      </c>
      <c r="K417" s="28">
        <v>120205</v>
      </c>
      <c r="L417" s="28">
        <v>125365</v>
      </c>
      <c r="M417" s="28">
        <v>80289</v>
      </c>
      <c r="N417" s="5">
        <f t="shared" si="88"/>
        <v>1834569.84</v>
      </c>
      <c r="O417" s="6">
        <f t="shared" si="89"/>
        <v>0</v>
      </c>
      <c r="P417" s="29">
        <v>95</v>
      </c>
      <c r="Q417" s="29">
        <v>262</v>
      </c>
      <c r="R417" s="6">
        <f t="shared" si="84"/>
        <v>34597</v>
      </c>
      <c r="S417" s="19">
        <f t="shared" si="96"/>
        <v>44509.796999999999</v>
      </c>
      <c r="T417" s="30">
        <v>88282829</v>
      </c>
      <c r="U417" s="19">
        <f t="shared" si="86"/>
        <v>88282.828999999998</v>
      </c>
      <c r="V417" s="19">
        <f t="shared" si="87"/>
        <v>0</v>
      </c>
      <c r="W417" s="6">
        <f t="shared" si="90"/>
        <v>0</v>
      </c>
      <c r="X417" s="6">
        <f t="shared" si="91"/>
        <v>34597</v>
      </c>
      <c r="Y417" s="4">
        <v>0</v>
      </c>
      <c r="Z417" s="18">
        <v>0</v>
      </c>
      <c r="AA417" s="6">
        <f t="shared" si="92"/>
        <v>34597</v>
      </c>
      <c r="AB417" s="4"/>
      <c r="AC417" s="23">
        <v>0</v>
      </c>
      <c r="AD417" s="23">
        <v>0</v>
      </c>
      <c r="AE417" s="1">
        <f t="shared" si="97"/>
        <v>34597</v>
      </c>
      <c r="AF417" s="12">
        <f t="shared" si="93"/>
        <v>1</v>
      </c>
      <c r="AG417" s="12">
        <f t="shared" si="94"/>
        <v>1</v>
      </c>
    </row>
    <row r="418" spans="1:33" ht="14.1" customHeight="1">
      <c r="A418" s="25" t="s">
        <v>115</v>
      </c>
      <c r="B418" s="25" t="s">
        <v>759</v>
      </c>
      <c r="C418" s="25" t="s">
        <v>251</v>
      </c>
      <c r="D418" s="25" t="s">
        <v>768</v>
      </c>
      <c r="E418" s="7">
        <v>925.14</v>
      </c>
      <c r="F418" s="5">
        <f t="shared" si="95"/>
        <v>1432116.72</v>
      </c>
      <c r="G418" s="26">
        <v>160856.21</v>
      </c>
      <c r="H418" s="27">
        <v>81091</v>
      </c>
      <c r="I418" s="5">
        <f t="shared" si="85"/>
        <v>60818.25</v>
      </c>
      <c r="J418" s="28">
        <v>48162</v>
      </c>
      <c r="K418" s="28">
        <v>213494</v>
      </c>
      <c r="L418" s="28">
        <v>173362</v>
      </c>
      <c r="M418" s="28">
        <v>46047</v>
      </c>
      <c r="N418" s="5">
        <f t="shared" si="88"/>
        <v>702739.46</v>
      </c>
      <c r="O418" s="6">
        <f t="shared" si="89"/>
        <v>729377</v>
      </c>
      <c r="P418" s="29">
        <v>81</v>
      </c>
      <c r="Q418" s="29">
        <v>353</v>
      </c>
      <c r="R418" s="6">
        <f t="shared" si="84"/>
        <v>39744</v>
      </c>
      <c r="S418" s="19">
        <f t="shared" si="96"/>
        <v>66776.605200000005</v>
      </c>
      <c r="T418" s="30">
        <v>10059021</v>
      </c>
      <c r="U418" s="19">
        <f t="shared" si="86"/>
        <v>10059.021000000001</v>
      </c>
      <c r="V418" s="19">
        <f t="shared" si="87"/>
        <v>56717.584200000005</v>
      </c>
      <c r="W418" s="6">
        <f t="shared" si="90"/>
        <v>1134352</v>
      </c>
      <c r="X418" s="6">
        <f t="shared" si="91"/>
        <v>1903473</v>
      </c>
      <c r="Y418" s="4">
        <v>0</v>
      </c>
      <c r="Z418" s="18">
        <v>0</v>
      </c>
      <c r="AA418" s="6">
        <f t="shared" si="92"/>
        <v>1903473</v>
      </c>
      <c r="AB418" s="4"/>
      <c r="AC418" s="23">
        <v>0</v>
      </c>
      <c r="AD418" s="23">
        <v>0</v>
      </c>
      <c r="AE418" s="1">
        <f t="shared" si="97"/>
        <v>1903473</v>
      </c>
      <c r="AF418" s="12" t="str">
        <f t="shared" si="93"/>
        <v xml:space="preserve"> </v>
      </c>
      <c r="AG418" s="12" t="str">
        <f t="shared" si="94"/>
        <v xml:space="preserve"> </v>
      </c>
    </row>
    <row r="419" spans="1:33" ht="14.1" customHeight="1">
      <c r="A419" s="25" t="s">
        <v>115</v>
      </c>
      <c r="B419" s="25" t="s">
        <v>759</v>
      </c>
      <c r="C419" s="25" t="s">
        <v>222</v>
      </c>
      <c r="D419" s="25" t="s">
        <v>769</v>
      </c>
      <c r="E419" s="7">
        <v>510.93</v>
      </c>
      <c r="F419" s="5">
        <f t="shared" si="95"/>
        <v>790919.64</v>
      </c>
      <c r="G419" s="26">
        <v>254435.75</v>
      </c>
      <c r="H419" s="27">
        <v>50331</v>
      </c>
      <c r="I419" s="5">
        <f t="shared" si="85"/>
        <v>37748.25</v>
      </c>
      <c r="J419" s="28">
        <v>28582</v>
      </c>
      <c r="K419" s="28">
        <v>128186</v>
      </c>
      <c r="L419" s="28">
        <v>155988</v>
      </c>
      <c r="M419" s="28">
        <v>60777</v>
      </c>
      <c r="N419" s="5">
        <f t="shared" si="88"/>
        <v>665717</v>
      </c>
      <c r="O419" s="6">
        <f t="shared" si="89"/>
        <v>125203</v>
      </c>
      <c r="P419" s="29">
        <v>92</v>
      </c>
      <c r="Q419" s="29">
        <v>234</v>
      </c>
      <c r="R419" s="6">
        <f t="shared" si="84"/>
        <v>29924</v>
      </c>
      <c r="S419" s="19">
        <f t="shared" si="96"/>
        <v>36878.9274</v>
      </c>
      <c r="T419" s="30">
        <v>14707269</v>
      </c>
      <c r="U419" s="19">
        <f t="shared" si="86"/>
        <v>14707.269</v>
      </c>
      <c r="V419" s="19">
        <f t="shared" si="87"/>
        <v>22171.6584</v>
      </c>
      <c r="W419" s="6">
        <f t="shared" si="90"/>
        <v>443433</v>
      </c>
      <c r="X419" s="6">
        <f t="shared" si="91"/>
        <v>598560</v>
      </c>
      <c r="Y419" s="4">
        <v>0</v>
      </c>
      <c r="Z419" s="18">
        <v>0</v>
      </c>
      <c r="AA419" s="6">
        <f t="shared" si="92"/>
        <v>598560</v>
      </c>
      <c r="AB419" s="4"/>
      <c r="AC419" s="23">
        <v>0</v>
      </c>
      <c r="AD419" s="23">
        <v>0</v>
      </c>
      <c r="AE419" s="1">
        <f t="shared" si="97"/>
        <v>598560</v>
      </c>
      <c r="AF419" s="12" t="str">
        <f t="shared" si="93"/>
        <v xml:space="preserve"> </v>
      </c>
      <c r="AG419" s="12" t="str">
        <f t="shared" si="94"/>
        <v xml:space="preserve"> </v>
      </c>
    </row>
    <row r="420" spans="1:33" ht="14.1" customHeight="1">
      <c r="A420" s="25" t="s">
        <v>115</v>
      </c>
      <c r="B420" s="25" t="s">
        <v>759</v>
      </c>
      <c r="C420" s="25" t="s">
        <v>8</v>
      </c>
      <c r="D420" s="25" t="s">
        <v>770</v>
      </c>
      <c r="E420" s="7">
        <v>771.48</v>
      </c>
      <c r="F420" s="5">
        <f t="shared" si="95"/>
        <v>1194251.04</v>
      </c>
      <c r="G420" s="26">
        <v>283968.45999999996</v>
      </c>
      <c r="H420" s="27">
        <v>64278</v>
      </c>
      <c r="I420" s="5">
        <f t="shared" si="85"/>
        <v>48208.5</v>
      </c>
      <c r="J420" s="28">
        <v>42915</v>
      </c>
      <c r="K420" s="28">
        <v>189168</v>
      </c>
      <c r="L420" s="28">
        <v>165057</v>
      </c>
      <c r="M420" s="28">
        <v>61252</v>
      </c>
      <c r="N420" s="5">
        <f t="shared" si="88"/>
        <v>790568.95999999996</v>
      </c>
      <c r="O420" s="6">
        <f t="shared" si="89"/>
        <v>403682</v>
      </c>
      <c r="P420" s="29">
        <v>81</v>
      </c>
      <c r="Q420" s="29">
        <v>380</v>
      </c>
      <c r="R420" s="6">
        <f t="shared" si="84"/>
        <v>42784</v>
      </c>
      <c r="S420" s="19">
        <f t="shared" si="96"/>
        <v>55685.426399999997</v>
      </c>
      <c r="T420" s="30">
        <v>16813678</v>
      </c>
      <c r="U420" s="19">
        <f t="shared" si="86"/>
        <v>16813.678</v>
      </c>
      <c r="V420" s="19">
        <f t="shared" si="87"/>
        <v>38871.748399999997</v>
      </c>
      <c r="W420" s="6">
        <f t="shared" si="90"/>
        <v>777435</v>
      </c>
      <c r="X420" s="6">
        <f t="shared" si="91"/>
        <v>1223901</v>
      </c>
      <c r="Y420" s="4">
        <v>0</v>
      </c>
      <c r="Z420" s="18">
        <v>0</v>
      </c>
      <c r="AA420" s="6">
        <f t="shared" si="92"/>
        <v>1223901</v>
      </c>
      <c r="AB420" s="4"/>
      <c r="AC420" s="23">
        <v>0</v>
      </c>
      <c r="AD420" s="23">
        <v>0</v>
      </c>
      <c r="AE420" s="1">
        <f t="shared" si="97"/>
        <v>1223901</v>
      </c>
      <c r="AF420" s="12" t="str">
        <f t="shared" si="93"/>
        <v xml:space="preserve"> </v>
      </c>
      <c r="AG420" s="12" t="str">
        <f t="shared" si="94"/>
        <v xml:space="preserve"> </v>
      </c>
    </row>
    <row r="421" spans="1:33" ht="14.1" customHeight="1">
      <c r="A421" s="25" t="s">
        <v>115</v>
      </c>
      <c r="B421" s="25" t="s">
        <v>759</v>
      </c>
      <c r="C421" s="25" t="s">
        <v>252</v>
      </c>
      <c r="D421" s="25" t="s">
        <v>771</v>
      </c>
      <c r="E421" s="7">
        <v>630.99</v>
      </c>
      <c r="F421" s="5">
        <f t="shared" si="95"/>
        <v>976772.52</v>
      </c>
      <c r="G421" s="26">
        <v>134164.92000000001</v>
      </c>
      <c r="H421" s="27">
        <v>58549</v>
      </c>
      <c r="I421" s="5">
        <f t="shared" si="85"/>
        <v>43911.75</v>
      </c>
      <c r="J421" s="28">
        <v>38855</v>
      </c>
      <c r="K421" s="28">
        <v>172596</v>
      </c>
      <c r="L421" s="28">
        <v>167801</v>
      </c>
      <c r="M421" s="28">
        <v>27167</v>
      </c>
      <c r="N421" s="5">
        <f t="shared" si="88"/>
        <v>584495.67000000004</v>
      </c>
      <c r="O421" s="6">
        <f t="shared" si="89"/>
        <v>392277</v>
      </c>
      <c r="P421" s="29">
        <v>81</v>
      </c>
      <c r="Q421" s="29">
        <v>296</v>
      </c>
      <c r="R421" s="6">
        <f t="shared" si="84"/>
        <v>33327</v>
      </c>
      <c r="S421" s="19">
        <f t="shared" si="96"/>
        <v>45544.858200000002</v>
      </c>
      <c r="T421" s="30">
        <v>8082224</v>
      </c>
      <c r="U421" s="19">
        <f t="shared" si="86"/>
        <v>8082.2240000000002</v>
      </c>
      <c r="V421" s="19">
        <f t="shared" si="87"/>
        <v>37462.6342</v>
      </c>
      <c r="W421" s="6">
        <f t="shared" si="90"/>
        <v>749253</v>
      </c>
      <c r="X421" s="6">
        <f t="shared" si="91"/>
        <v>1174857</v>
      </c>
      <c r="Y421" s="4">
        <v>0</v>
      </c>
      <c r="Z421" s="18">
        <v>0</v>
      </c>
      <c r="AA421" s="6">
        <f t="shared" si="92"/>
        <v>1174857</v>
      </c>
      <c r="AB421" s="4"/>
      <c r="AC421" s="23">
        <v>0</v>
      </c>
      <c r="AD421" s="23">
        <v>0</v>
      </c>
      <c r="AE421" s="1">
        <f t="shared" si="97"/>
        <v>1174857</v>
      </c>
      <c r="AF421" s="12" t="str">
        <f t="shared" si="93"/>
        <v xml:space="preserve"> </v>
      </c>
      <c r="AG421" s="12" t="str">
        <f t="shared" si="94"/>
        <v xml:space="preserve"> </v>
      </c>
    </row>
    <row r="422" spans="1:33" ht="14.1" customHeight="1">
      <c r="A422" s="25" t="s">
        <v>115</v>
      </c>
      <c r="B422" s="25" t="s">
        <v>759</v>
      </c>
      <c r="C422" s="25" t="s">
        <v>9</v>
      </c>
      <c r="D422" s="25" t="s">
        <v>772</v>
      </c>
      <c r="E422" s="7">
        <v>457.37</v>
      </c>
      <c r="F422" s="5">
        <f t="shared" si="95"/>
        <v>708008.76</v>
      </c>
      <c r="G422" s="26">
        <v>77637.72</v>
      </c>
      <c r="H422" s="27">
        <v>22539</v>
      </c>
      <c r="I422" s="5">
        <f t="shared" si="85"/>
        <v>16904.25</v>
      </c>
      <c r="J422" s="28">
        <v>14993</v>
      </c>
      <c r="K422" s="28">
        <v>66367</v>
      </c>
      <c r="L422" s="28">
        <v>56527</v>
      </c>
      <c r="M422" s="28">
        <v>27996</v>
      </c>
      <c r="N422" s="5">
        <f t="shared" si="88"/>
        <v>260424.97</v>
      </c>
      <c r="O422" s="6">
        <f t="shared" si="89"/>
        <v>447584</v>
      </c>
      <c r="P422" s="29">
        <v>114</v>
      </c>
      <c r="Q422" s="29">
        <v>93</v>
      </c>
      <c r="R422" s="6">
        <f t="shared" si="84"/>
        <v>14737</v>
      </c>
      <c r="S422" s="19">
        <f t="shared" si="96"/>
        <v>33012.9666</v>
      </c>
      <c r="T422" s="30">
        <v>4706626</v>
      </c>
      <c r="U422" s="19">
        <f t="shared" si="86"/>
        <v>4706.6260000000002</v>
      </c>
      <c r="V422" s="19">
        <f t="shared" si="87"/>
        <v>28306.3406</v>
      </c>
      <c r="W422" s="6">
        <f t="shared" si="90"/>
        <v>566127</v>
      </c>
      <c r="X422" s="6">
        <f t="shared" si="91"/>
        <v>1028448</v>
      </c>
      <c r="Y422" s="4">
        <v>0</v>
      </c>
      <c r="Z422" s="18">
        <v>0</v>
      </c>
      <c r="AA422" s="6">
        <f t="shared" si="92"/>
        <v>1028448</v>
      </c>
      <c r="AB422" s="4"/>
      <c r="AC422" s="23">
        <v>0</v>
      </c>
      <c r="AD422" s="23">
        <v>0</v>
      </c>
      <c r="AE422" s="1">
        <f t="shared" si="97"/>
        <v>1028448</v>
      </c>
      <c r="AF422" s="12" t="str">
        <f t="shared" si="93"/>
        <v xml:space="preserve"> </v>
      </c>
      <c r="AG422" s="12" t="str">
        <f t="shared" si="94"/>
        <v xml:space="preserve"> </v>
      </c>
    </row>
    <row r="423" spans="1:33" ht="14.1" customHeight="1">
      <c r="A423" s="25" t="s">
        <v>115</v>
      </c>
      <c r="B423" s="25" t="s">
        <v>759</v>
      </c>
      <c r="C423" s="25" t="s">
        <v>99</v>
      </c>
      <c r="D423" s="25" t="s">
        <v>773</v>
      </c>
      <c r="E423" s="7">
        <v>4668.1000000000004</v>
      </c>
      <c r="F423" s="5">
        <f t="shared" si="95"/>
        <v>7226218.8000000007</v>
      </c>
      <c r="G423" s="26">
        <v>1187784.72</v>
      </c>
      <c r="H423" s="27">
        <v>444103</v>
      </c>
      <c r="I423" s="5">
        <f t="shared" si="85"/>
        <v>333077.25</v>
      </c>
      <c r="J423" s="28">
        <v>261113</v>
      </c>
      <c r="K423" s="28">
        <v>1154945</v>
      </c>
      <c r="L423" s="28">
        <v>1022838</v>
      </c>
      <c r="M423" s="28">
        <v>3673</v>
      </c>
      <c r="N423" s="5">
        <f t="shared" si="88"/>
        <v>3963430.9699999997</v>
      </c>
      <c r="O423" s="6">
        <f t="shared" si="89"/>
        <v>3262788</v>
      </c>
      <c r="P423" s="29">
        <v>33</v>
      </c>
      <c r="Q423" s="29">
        <v>1683</v>
      </c>
      <c r="R423" s="6">
        <f t="shared" si="84"/>
        <v>77199</v>
      </c>
      <c r="S423" s="19">
        <f t="shared" si="96"/>
        <v>336943.45799999998</v>
      </c>
      <c r="T423" s="30">
        <v>75367051</v>
      </c>
      <c r="U423" s="19">
        <f t="shared" si="86"/>
        <v>75367.051000000007</v>
      </c>
      <c r="V423" s="19">
        <f t="shared" si="87"/>
        <v>261576.40699999998</v>
      </c>
      <c r="W423" s="6">
        <f t="shared" si="90"/>
        <v>5231528</v>
      </c>
      <c r="X423" s="6">
        <f t="shared" si="91"/>
        <v>8571515</v>
      </c>
      <c r="Y423" s="4">
        <v>0</v>
      </c>
      <c r="Z423" s="18">
        <v>0</v>
      </c>
      <c r="AA423" s="6">
        <f t="shared" si="92"/>
        <v>8571515</v>
      </c>
      <c r="AB423" s="4"/>
      <c r="AC423" s="23">
        <v>0</v>
      </c>
      <c r="AD423" s="23">
        <v>0</v>
      </c>
      <c r="AE423" s="1">
        <f t="shared" si="97"/>
        <v>8571515</v>
      </c>
      <c r="AF423" s="12" t="str">
        <f t="shared" si="93"/>
        <v xml:space="preserve"> </v>
      </c>
      <c r="AG423" s="12" t="str">
        <f t="shared" si="94"/>
        <v xml:space="preserve"> </v>
      </c>
    </row>
    <row r="424" spans="1:33" ht="14.1" customHeight="1">
      <c r="A424" s="25" t="s">
        <v>13</v>
      </c>
      <c r="B424" s="25" t="s">
        <v>774</v>
      </c>
      <c r="C424" s="25" t="s">
        <v>36</v>
      </c>
      <c r="D424" s="25" t="s">
        <v>775</v>
      </c>
      <c r="E424" s="7">
        <v>211.79</v>
      </c>
      <c r="F424" s="5">
        <f t="shared" si="95"/>
        <v>327850.92</v>
      </c>
      <c r="G424" s="26">
        <v>50368.31</v>
      </c>
      <c r="H424" s="27">
        <v>12430</v>
      </c>
      <c r="I424" s="5">
        <f t="shared" si="85"/>
        <v>9322.5</v>
      </c>
      <c r="J424" s="28">
        <v>11081</v>
      </c>
      <c r="K424" s="28">
        <v>0</v>
      </c>
      <c r="L424" s="28">
        <v>0</v>
      </c>
      <c r="M424" s="28">
        <v>20257</v>
      </c>
      <c r="N424" s="5">
        <f t="shared" si="88"/>
        <v>91028.81</v>
      </c>
      <c r="O424" s="6">
        <f t="shared" si="89"/>
        <v>236822</v>
      </c>
      <c r="P424" s="29">
        <v>62</v>
      </c>
      <c r="Q424" s="29">
        <v>91</v>
      </c>
      <c r="R424" s="6">
        <f t="shared" si="84"/>
        <v>7842</v>
      </c>
      <c r="S424" s="19">
        <f t="shared" si="96"/>
        <v>15287.002200000001</v>
      </c>
      <c r="T424" s="30">
        <v>2994549</v>
      </c>
      <c r="U424" s="19">
        <f t="shared" si="86"/>
        <v>2994.549</v>
      </c>
      <c r="V424" s="19">
        <f t="shared" si="87"/>
        <v>12292.4532</v>
      </c>
      <c r="W424" s="6">
        <f t="shared" si="90"/>
        <v>245849</v>
      </c>
      <c r="X424" s="6">
        <f t="shared" si="91"/>
        <v>490513</v>
      </c>
      <c r="Y424" s="4">
        <v>0</v>
      </c>
      <c r="Z424" s="18">
        <v>0</v>
      </c>
      <c r="AA424" s="6">
        <f t="shared" si="92"/>
        <v>490513</v>
      </c>
      <c r="AB424" s="4"/>
      <c r="AC424" s="23">
        <v>0</v>
      </c>
      <c r="AD424" s="23">
        <v>0</v>
      </c>
      <c r="AE424" s="1">
        <f t="shared" si="97"/>
        <v>490513</v>
      </c>
      <c r="AF424" s="12" t="str">
        <f t="shared" si="93"/>
        <v xml:space="preserve"> </v>
      </c>
      <c r="AG424" s="12" t="str">
        <f t="shared" si="94"/>
        <v xml:space="preserve"> </v>
      </c>
    </row>
    <row r="425" spans="1:33" ht="14.1" customHeight="1">
      <c r="A425" s="25" t="s">
        <v>13</v>
      </c>
      <c r="B425" s="25" t="s">
        <v>774</v>
      </c>
      <c r="C425" s="25" t="s">
        <v>55</v>
      </c>
      <c r="D425" s="25" t="s">
        <v>776</v>
      </c>
      <c r="E425" s="7">
        <v>699.05</v>
      </c>
      <c r="F425" s="5">
        <f t="shared" si="95"/>
        <v>1082129.3999999999</v>
      </c>
      <c r="G425" s="26">
        <v>238348.06</v>
      </c>
      <c r="H425" s="27">
        <v>47316</v>
      </c>
      <c r="I425" s="5">
        <f t="shared" si="85"/>
        <v>35487</v>
      </c>
      <c r="J425" s="28">
        <v>41940</v>
      </c>
      <c r="K425" s="28">
        <v>67527</v>
      </c>
      <c r="L425" s="28">
        <v>154253</v>
      </c>
      <c r="M425" s="28">
        <v>41750</v>
      </c>
      <c r="N425" s="5">
        <f t="shared" si="88"/>
        <v>579305.06000000006</v>
      </c>
      <c r="O425" s="6">
        <f t="shared" si="89"/>
        <v>502824</v>
      </c>
      <c r="P425" s="29">
        <v>90</v>
      </c>
      <c r="Q425" s="29">
        <v>226</v>
      </c>
      <c r="R425" s="6">
        <f t="shared" si="84"/>
        <v>28273</v>
      </c>
      <c r="S425" s="19">
        <f t="shared" si="96"/>
        <v>50457.428999999996</v>
      </c>
      <c r="T425" s="30">
        <v>14901371</v>
      </c>
      <c r="U425" s="19">
        <f t="shared" si="86"/>
        <v>14901.370999999999</v>
      </c>
      <c r="V425" s="19">
        <f t="shared" si="87"/>
        <v>35556.057999999997</v>
      </c>
      <c r="W425" s="6">
        <f t="shared" si="90"/>
        <v>711121</v>
      </c>
      <c r="X425" s="6">
        <f t="shared" si="91"/>
        <v>1242218</v>
      </c>
      <c r="Y425" s="4">
        <v>0</v>
      </c>
      <c r="Z425" s="18">
        <v>0</v>
      </c>
      <c r="AA425" s="6">
        <f t="shared" si="92"/>
        <v>1242218</v>
      </c>
      <c r="AB425" s="4"/>
      <c r="AC425" s="23">
        <v>0</v>
      </c>
      <c r="AD425" s="23">
        <v>0</v>
      </c>
      <c r="AE425" s="1">
        <f t="shared" si="97"/>
        <v>1242218</v>
      </c>
      <c r="AF425" s="12" t="str">
        <f t="shared" si="93"/>
        <v xml:space="preserve"> </v>
      </c>
      <c r="AG425" s="12" t="str">
        <f t="shared" si="94"/>
        <v xml:space="preserve"> </v>
      </c>
    </row>
    <row r="426" spans="1:33" ht="14.1" customHeight="1">
      <c r="A426" s="25" t="s">
        <v>13</v>
      </c>
      <c r="B426" s="25" t="s">
        <v>774</v>
      </c>
      <c r="C426" s="25" t="s">
        <v>97</v>
      </c>
      <c r="D426" s="25" t="s">
        <v>777</v>
      </c>
      <c r="E426" s="7">
        <v>958.79</v>
      </c>
      <c r="F426" s="5">
        <f t="shared" si="95"/>
        <v>1484206.92</v>
      </c>
      <c r="G426" s="26">
        <v>130331.25</v>
      </c>
      <c r="H426" s="27">
        <v>55029</v>
      </c>
      <c r="I426" s="5">
        <f t="shared" si="85"/>
        <v>41271.75</v>
      </c>
      <c r="J426" s="28">
        <v>48791</v>
      </c>
      <c r="K426" s="28">
        <v>78485</v>
      </c>
      <c r="L426" s="28">
        <v>161756</v>
      </c>
      <c r="M426" s="28">
        <v>87570</v>
      </c>
      <c r="N426" s="5">
        <f t="shared" si="88"/>
        <v>548205</v>
      </c>
      <c r="O426" s="6">
        <f t="shared" si="89"/>
        <v>936002</v>
      </c>
      <c r="P426" s="29">
        <v>70</v>
      </c>
      <c r="Q426" s="29">
        <v>515</v>
      </c>
      <c r="R426" s="6">
        <f t="shared" si="84"/>
        <v>50110</v>
      </c>
      <c r="S426" s="19">
        <f t="shared" si="96"/>
        <v>69205.462199999994</v>
      </c>
      <c r="T426" s="30">
        <v>7599490</v>
      </c>
      <c r="U426" s="19">
        <f t="shared" si="86"/>
        <v>7599.49</v>
      </c>
      <c r="V426" s="19">
        <f t="shared" si="87"/>
        <v>61605.972199999997</v>
      </c>
      <c r="W426" s="6">
        <f t="shared" si="90"/>
        <v>1232119</v>
      </c>
      <c r="X426" s="6">
        <f t="shared" si="91"/>
        <v>2218231</v>
      </c>
      <c r="Y426" s="4">
        <v>0</v>
      </c>
      <c r="Z426" s="18">
        <v>0</v>
      </c>
      <c r="AA426" s="6">
        <f t="shared" si="92"/>
        <v>2218231</v>
      </c>
      <c r="AB426" s="4"/>
      <c r="AC426" s="23">
        <v>0</v>
      </c>
      <c r="AD426" s="23">
        <v>0</v>
      </c>
      <c r="AE426" s="1">
        <f t="shared" si="97"/>
        <v>2218231</v>
      </c>
      <c r="AF426" s="12" t="str">
        <f t="shared" si="93"/>
        <v xml:space="preserve"> </v>
      </c>
      <c r="AG426" s="12" t="str">
        <f t="shared" si="94"/>
        <v xml:space="preserve"> </v>
      </c>
    </row>
    <row r="427" spans="1:33" ht="14.1" customHeight="1">
      <c r="A427" s="25" t="s">
        <v>13</v>
      </c>
      <c r="B427" s="25" t="s">
        <v>774</v>
      </c>
      <c r="C427" s="25" t="s">
        <v>14</v>
      </c>
      <c r="D427" s="25" t="s">
        <v>778</v>
      </c>
      <c r="E427" s="7">
        <v>2875.16</v>
      </c>
      <c r="F427" s="5">
        <f t="shared" si="95"/>
        <v>4450747.68</v>
      </c>
      <c r="G427" s="26">
        <v>770287.47</v>
      </c>
      <c r="H427" s="27">
        <v>178576</v>
      </c>
      <c r="I427" s="5">
        <f t="shared" si="85"/>
        <v>133932</v>
      </c>
      <c r="J427" s="28">
        <v>158222</v>
      </c>
      <c r="K427" s="28">
        <v>255018</v>
      </c>
      <c r="L427" s="28">
        <v>598700</v>
      </c>
      <c r="M427" s="28">
        <v>81984</v>
      </c>
      <c r="N427" s="5">
        <f t="shared" si="88"/>
        <v>1998143.47</v>
      </c>
      <c r="O427" s="6">
        <f t="shared" si="89"/>
        <v>2452604</v>
      </c>
      <c r="P427" s="29">
        <v>33</v>
      </c>
      <c r="Q427" s="29">
        <v>1573</v>
      </c>
      <c r="R427" s="6">
        <f t="shared" si="84"/>
        <v>72154</v>
      </c>
      <c r="S427" s="19">
        <f t="shared" si="96"/>
        <v>207529.04879999999</v>
      </c>
      <c r="T427" s="30">
        <v>49345770</v>
      </c>
      <c r="U427" s="19">
        <f t="shared" si="86"/>
        <v>49345.77</v>
      </c>
      <c r="V427" s="19">
        <f t="shared" si="87"/>
        <v>158183.2788</v>
      </c>
      <c r="W427" s="6">
        <f t="shared" si="90"/>
        <v>3163666</v>
      </c>
      <c r="X427" s="6">
        <f t="shared" si="91"/>
        <v>5688424</v>
      </c>
      <c r="Y427" s="4">
        <v>0</v>
      </c>
      <c r="Z427" s="18">
        <v>0</v>
      </c>
      <c r="AA427" s="6">
        <f t="shared" si="92"/>
        <v>5688424</v>
      </c>
      <c r="AB427" s="4"/>
      <c r="AC427" s="23">
        <v>0</v>
      </c>
      <c r="AD427" s="23">
        <v>0</v>
      </c>
      <c r="AE427" s="1">
        <f t="shared" si="97"/>
        <v>5688424</v>
      </c>
      <c r="AF427" s="12" t="str">
        <f t="shared" si="93"/>
        <v xml:space="preserve"> </v>
      </c>
      <c r="AG427" s="12" t="str">
        <f t="shared" si="94"/>
        <v xml:space="preserve"> </v>
      </c>
    </row>
    <row r="428" spans="1:33" ht="14.1" customHeight="1">
      <c r="A428" s="25" t="s">
        <v>13</v>
      </c>
      <c r="B428" s="25" t="s">
        <v>774</v>
      </c>
      <c r="C428" s="25" t="s">
        <v>91</v>
      </c>
      <c r="D428" s="25" t="s">
        <v>779</v>
      </c>
      <c r="E428" s="7">
        <v>4384.9399999999996</v>
      </c>
      <c r="F428" s="5">
        <f t="shared" si="95"/>
        <v>6787887.1199999992</v>
      </c>
      <c r="G428" s="26">
        <v>1130027.79</v>
      </c>
      <c r="H428" s="27">
        <v>288887</v>
      </c>
      <c r="I428" s="5">
        <f t="shared" si="85"/>
        <v>216665.25</v>
      </c>
      <c r="J428" s="28">
        <v>256266</v>
      </c>
      <c r="K428" s="28">
        <v>411750</v>
      </c>
      <c r="L428" s="28">
        <v>829920</v>
      </c>
      <c r="M428" s="28">
        <v>12129</v>
      </c>
      <c r="N428" s="5">
        <f t="shared" si="88"/>
        <v>2856758.04</v>
      </c>
      <c r="O428" s="6">
        <f t="shared" si="89"/>
        <v>3931129</v>
      </c>
      <c r="P428" s="29">
        <v>33</v>
      </c>
      <c r="Q428" s="29">
        <v>1969</v>
      </c>
      <c r="R428" s="6">
        <f t="shared" si="84"/>
        <v>90318</v>
      </c>
      <c r="S428" s="19">
        <f t="shared" si="96"/>
        <v>316504.96919999999</v>
      </c>
      <c r="T428" s="30">
        <v>73378428</v>
      </c>
      <c r="U428" s="19">
        <f t="shared" si="86"/>
        <v>73378.428</v>
      </c>
      <c r="V428" s="19">
        <f t="shared" si="87"/>
        <v>243126.54119999998</v>
      </c>
      <c r="W428" s="6">
        <f t="shared" si="90"/>
        <v>4862531</v>
      </c>
      <c r="X428" s="6">
        <f t="shared" si="91"/>
        <v>8883978</v>
      </c>
      <c r="Y428" s="4">
        <v>0</v>
      </c>
      <c r="Z428" s="18">
        <v>0</v>
      </c>
      <c r="AA428" s="6">
        <f t="shared" si="92"/>
        <v>8883978</v>
      </c>
      <c r="AB428" s="4"/>
      <c r="AC428" s="23">
        <v>0</v>
      </c>
      <c r="AD428" s="23">
        <v>0</v>
      </c>
      <c r="AE428" s="1">
        <f t="shared" si="97"/>
        <v>8883978</v>
      </c>
      <c r="AF428" s="12" t="str">
        <f t="shared" si="93"/>
        <v xml:space="preserve"> </v>
      </c>
      <c r="AG428" s="12" t="str">
        <f t="shared" si="94"/>
        <v xml:space="preserve"> </v>
      </c>
    </row>
    <row r="429" spans="1:33" ht="14.1" customHeight="1">
      <c r="A429" s="25" t="s">
        <v>13</v>
      </c>
      <c r="B429" s="25" t="s">
        <v>774</v>
      </c>
      <c r="C429" s="25" t="s">
        <v>50</v>
      </c>
      <c r="D429" s="25" t="s">
        <v>780</v>
      </c>
      <c r="E429" s="7">
        <v>1164.73</v>
      </c>
      <c r="F429" s="5">
        <f t="shared" si="95"/>
        <v>1803002.04</v>
      </c>
      <c r="G429" s="26">
        <v>216729.61</v>
      </c>
      <c r="H429" s="27">
        <v>79419</v>
      </c>
      <c r="I429" s="5">
        <f t="shared" si="85"/>
        <v>59564.25</v>
      </c>
      <c r="J429" s="28">
        <v>70545</v>
      </c>
      <c r="K429" s="28">
        <v>112914</v>
      </c>
      <c r="L429" s="28">
        <v>217648</v>
      </c>
      <c r="M429" s="28">
        <v>41494</v>
      </c>
      <c r="N429" s="5">
        <f t="shared" si="88"/>
        <v>718894.86</v>
      </c>
      <c r="O429" s="6">
        <f t="shared" si="89"/>
        <v>1084107</v>
      </c>
      <c r="P429" s="29">
        <v>33</v>
      </c>
      <c r="Q429" s="29">
        <v>628</v>
      </c>
      <c r="R429" s="6">
        <f t="shared" si="84"/>
        <v>28806</v>
      </c>
      <c r="S429" s="19">
        <f t="shared" si="96"/>
        <v>84070.2114</v>
      </c>
      <c r="T429" s="30">
        <v>13511821</v>
      </c>
      <c r="U429" s="19">
        <f t="shared" si="86"/>
        <v>13511.821</v>
      </c>
      <c r="V429" s="19">
        <f t="shared" si="87"/>
        <v>70558.390400000004</v>
      </c>
      <c r="W429" s="6">
        <f t="shared" si="90"/>
        <v>1411168</v>
      </c>
      <c r="X429" s="6">
        <f t="shared" si="91"/>
        <v>2524081</v>
      </c>
      <c r="Y429" s="4">
        <v>0</v>
      </c>
      <c r="Z429" s="18">
        <v>0</v>
      </c>
      <c r="AA429" s="6">
        <f t="shared" si="92"/>
        <v>2524081</v>
      </c>
      <c r="AB429" s="4"/>
      <c r="AC429" s="23">
        <v>0</v>
      </c>
      <c r="AD429" s="23">
        <v>0</v>
      </c>
      <c r="AE429" s="1">
        <f t="shared" si="97"/>
        <v>2524081</v>
      </c>
      <c r="AF429" s="12" t="str">
        <f t="shared" si="93"/>
        <v xml:space="preserve"> </v>
      </c>
      <c r="AG429" s="12" t="str">
        <f t="shared" si="94"/>
        <v xml:space="preserve"> </v>
      </c>
    </row>
    <row r="430" spans="1:33" ht="14.1" customHeight="1">
      <c r="A430" s="25" t="s">
        <v>13</v>
      </c>
      <c r="B430" s="25" t="s">
        <v>774</v>
      </c>
      <c r="C430" s="25" t="s">
        <v>252</v>
      </c>
      <c r="D430" s="25" t="s">
        <v>781</v>
      </c>
      <c r="E430" s="7">
        <v>780.91</v>
      </c>
      <c r="F430" s="5">
        <f t="shared" si="95"/>
        <v>1208848.68</v>
      </c>
      <c r="G430" s="26">
        <v>207228.98</v>
      </c>
      <c r="H430" s="27">
        <v>44130</v>
      </c>
      <c r="I430" s="5">
        <f t="shared" si="85"/>
        <v>33097.5</v>
      </c>
      <c r="J430" s="28">
        <v>39183</v>
      </c>
      <c r="K430" s="28">
        <v>62785</v>
      </c>
      <c r="L430" s="28">
        <v>188275</v>
      </c>
      <c r="M430" s="28">
        <v>70956</v>
      </c>
      <c r="N430" s="5">
        <f t="shared" si="88"/>
        <v>601525.48</v>
      </c>
      <c r="O430" s="6">
        <f t="shared" si="89"/>
        <v>607323</v>
      </c>
      <c r="P430" s="29">
        <v>86</v>
      </c>
      <c r="Q430" s="29">
        <v>354</v>
      </c>
      <c r="R430" s="6">
        <f t="shared" si="84"/>
        <v>42317</v>
      </c>
      <c r="S430" s="19">
        <f t="shared" si="96"/>
        <v>56366.0838</v>
      </c>
      <c r="T430" s="30">
        <v>12333063</v>
      </c>
      <c r="U430" s="19">
        <f t="shared" si="86"/>
        <v>12333.063</v>
      </c>
      <c r="V430" s="19">
        <f t="shared" si="87"/>
        <v>44033.020799999998</v>
      </c>
      <c r="W430" s="6">
        <f t="shared" si="90"/>
        <v>880660</v>
      </c>
      <c r="X430" s="6">
        <f t="shared" si="91"/>
        <v>1530300</v>
      </c>
      <c r="Y430" s="4">
        <v>0</v>
      </c>
      <c r="Z430" s="18">
        <v>0</v>
      </c>
      <c r="AA430" s="6">
        <f t="shared" si="92"/>
        <v>1530300</v>
      </c>
      <c r="AB430" s="4"/>
      <c r="AC430" s="23">
        <v>0</v>
      </c>
      <c r="AD430" s="23">
        <v>0</v>
      </c>
      <c r="AE430" s="1">
        <f t="shared" si="97"/>
        <v>1530300</v>
      </c>
      <c r="AF430" s="12" t="str">
        <f t="shared" si="93"/>
        <v xml:space="preserve"> </v>
      </c>
      <c r="AG430" s="12" t="str">
        <f t="shared" si="94"/>
        <v xml:space="preserve"> </v>
      </c>
    </row>
    <row r="431" spans="1:33" ht="14.1" customHeight="1">
      <c r="A431" s="25" t="s">
        <v>13</v>
      </c>
      <c r="B431" s="25" t="s">
        <v>774</v>
      </c>
      <c r="C431" s="25" t="s">
        <v>68</v>
      </c>
      <c r="D431" s="25" t="s">
        <v>782</v>
      </c>
      <c r="E431" s="7">
        <v>595.42999999999995</v>
      </c>
      <c r="F431" s="5">
        <f t="shared" si="95"/>
        <v>921725.6399999999</v>
      </c>
      <c r="G431" s="26">
        <v>146344.88</v>
      </c>
      <c r="H431" s="27">
        <v>33587</v>
      </c>
      <c r="I431" s="5">
        <f t="shared" si="85"/>
        <v>25190.25</v>
      </c>
      <c r="J431" s="28">
        <v>29766</v>
      </c>
      <c r="K431" s="28">
        <v>47931</v>
      </c>
      <c r="L431" s="28">
        <v>108811</v>
      </c>
      <c r="M431" s="28">
        <v>41404</v>
      </c>
      <c r="N431" s="5">
        <f t="shared" si="88"/>
        <v>399447.13</v>
      </c>
      <c r="O431" s="6">
        <f t="shared" si="89"/>
        <v>522279</v>
      </c>
      <c r="P431" s="29">
        <v>92</v>
      </c>
      <c r="Q431" s="29">
        <v>198</v>
      </c>
      <c r="R431" s="6">
        <f t="shared" si="84"/>
        <v>25320</v>
      </c>
      <c r="S431" s="19">
        <f t="shared" si="96"/>
        <v>42978.1374</v>
      </c>
      <c r="T431" s="30">
        <v>8547803</v>
      </c>
      <c r="U431" s="19">
        <f t="shared" si="86"/>
        <v>8547.8029999999999</v>
      </c>
      <c r="V431" s="19">
        <f t="shared" si="87"/>
        <v>34430.3344</v>
      </c>
      <c r="W431" s="6">
        <f t="shared" si="90"/>
        <v>688607</v>
      </c>
      <c r="X431" s="6">
        <f t="shared" si="91"/>
        <v>1236206</v>
      </c>
      <c r="Y431" s="4">
        <v>0</v>
      </c>
      <c r="Z431" s="18">
        <v>0</v>
      </c>
      <c r="AA431" s="6">
        <f t="shared" si="92"/>
        <v>1236206</v>
      </c>
      <c r="AB431" s="4"/>
      <c r="AC431" s="23">
        <v>0</v>
      </c>
      <c r="AD431" s="23">
        <v>0</v>
      </c>
      <c r="AE431" s="1">
        <f t="shared" si="97"/>
        <v>1236206</v>
      </c>
      <c r="AF431" s="12" t="str">
        <f t="shared" si="93"/>
        <v xml:space="preserve"> </v>
      </c>
      <c r="AG431" s="12" t="str">
        <f t="shared" si="94"/>
        <v xml:space="preserve"> </v>
      </c>
    </row>
    <row r="432" spans="1:33" ht="14.1" customHeight="1">
      <c r="A432" s="25" t="s">
        <v>116</v>
      </c>
      <c r="B432" s="25" t="s">
        <v>117</v>
      </c>
      <c r="C432" s="25" t="s">
        <v>113</v>
      </c>
      <c r="D432" s="25" t="s">
        <v>783</v>
      </c>
      <c r="E432" s="7">
        <v>811.48</v>
      </c>
      <c r="F432" s="5">
        <f t="shared" si="95"/>
        <v>1256171.04</v>
      </c>
      <c r="G432" s="26">
        <v>541529.5</v>
      </c>
      <c r="H432" s="27">
        <v>47524</v>
      </c>
      <c r="I432" s="5">
        <f t="shared" si="85"/>
        <v>35643</v>
      </c>
      <c r="J432" s="28">
        <v>51509</v>
      </c>
      <c r="K432" s="28">
        <v>0</v>
      </c>
      <c r="L432" s="28">
        <v>0</v>
      </c>
      <c r="M432" s="28">
        <v>46496</v>
      </c>
      <c r="N432" s="5">
        <f t="shared" si="88"/>
        <v>675177.5</v>
      </c>
      <c r="O432" s="6">
        <f t="shared" si="89"/>
        <v>580994</v>
      </c>
      <c r="P432" s="29">
        <v>33</v>
      </c>
      <c r="Q432" s="29">
        <v>462</v>
      </c>
      <c r="R432" s="6">
        <f t="shared" si="84"/>
        <v>21192</v>
      </c>
      <c r="S432" s="19">
        <f t="shared" si="96"/>
        <v>58572.626400000001</v>
      </c>
      <c r="T432" s="30">
        <v>35626941</v>
      </c>
      <c r="U432" s="19">
        <f t="shared" si="86"/>
        <v>35626.940999999999</v>
      </c>
      <c r="V432" s="19">
        <f t="shared" si="87"/>
        <v>22945.685400000002</v>
      </c>
      <c r="W432" s="6">
        <f t="shared" si="90"/>
        <v>458914</v>
      </c>
      <c r="X432" s="6">
        <f t="shared" si="91"/>
        <v>1061100</v>
      </c>
      <c r="Y432" s="4">
        <v>0</v>
      </c>
      <c r="Z432" s="18">
        <v>0</v>
      </c>
      <c r="AA432" s="6">
        <f t="shared" si="92"/>
        <v>1061100</v>
      </c>
      <c r="AB432" s="4"/>
      <c r="AC432" s="23">
        <v>0</v>
      </c>
      <c r="AD432" s="23">
        <v>0</v>
      </c>
      <c r="AE432" s="1">
        <f t="shared" si="97"/>
        <v>1061100</v>
      </c>
      <c r="AF432" s="12" t="str">
        <f t="shared" si="93"/>
        <v xml:space="preserve"> </v>
      </c>
      <c r="AG432" s="12" t="str">
        <f t="shared" si="94"/>
        <v xml:space="preserve"> </v>
      </c>
    </row>
    <row r="433" spans="1:33" ht="14.1" customHeight="1">
      <c r="A433" s="25" t="s">
        <v>116</v>
      </c>
      <c r="B433" s="25" t="s">
        <v>117</v>
      </c>
      <c r="C433" s="25" t="s">
        <v>150</v>
      </c>
      <c r="D433" s="25" t="s">
        <v>458</v>
      </c>
      <c r="E433" s="7">
        <v>588.02</v>
      </c>
      <c r="F433" s="5">
        <f t="shared" si="95"/>
        <v>910254.96</v>
      </c>
      <c r="G433" s="26">
        <v>446748.93</v>
      </c>
      <c r="H433" s="27">
        <v>37064</v>
      </c>
      <c r="I433" s="5">
        <f t="shared" si="85"/>
        <v>27798</v>
      </c>
      <c r="J433" s="28">
        <v>40170</v>
      </c>
      <c r="K433" s="28">
        <v>0</v>
      </c>
      <c r="L433" s="28">
        <v>0</v>
      </c>
      <c r="M433" s="28">
        <v>6080</v>
      </c>
      <c r="N433" s="5">
        <f t="shared" si="88"/>
        <v>520796.93</v>
      </c>
      <c r="O433" s="6">
        <f t="shared" si="89"/>
        <v>389458</v>
      </c>
      <c r="P433" s="29">
        <v>33</v>
      </c>
      <c r="Q433" s="29">
        <v>293</v>
      </c>
      <c r="R433" s="6">
        <f t="shared" si="84"/>
        <v>13440</v>
      </c>
      <c r="S433" s="19">
        <f t="shared" si="96"/>
        <v>42443.283600000002</v>
      </c>
      <c r="T433" s="30">
        <v>28859750</v>
      </c>
      <c r="U433" s="19">
        <f t="shared" si="86"/>
        <v>28859.75</v>
      </c>
      <c r="V433" s="19">
        <f t="shared" si="87"/>
        <v>13583.533600000002</v>
      </c>
      <c r="W433" s="6">
        <f t="shared" si="90"/>
        <v>271671</v>
      </c>
      <c r="X433" s="6">
        <f t="shared" si="91"/>
        <v>674569</v>
      </c>
      <c r="Y433" s="4">
        <v>0</v>
      </c>
      <c r="Z433" s="18">
        <v>0</v>
      </c>
      <c r="AA433" s="6">
        <f t="shared" si="92"/>
        <v>674569</v>
      </c>
      <c r="AB433" s="4"/>
      <c r="AC433" s="23">
        <v>0</v>
      </c>
      <c r="AD433" s="23">
        <v>0</v>
      </c>
      <c r="AE433" s="1">
        <f t="shared" si="97"/>
        <v>674569</v>
      </c>
      <c r="AF433" s="12" t="str">
        <f t="shared" si="93"/>
        <v xml:space="preserve"> </v>
      </c>
      <c r="AG433" s="12" t="str">
        <f t="shared" si="94"/>
        <v xml:space="preserve"> </v>
      </c>
    </row>
    <row r="434" spans="1:33" ht="14.1" customHeight="1">
      <c r="A434" s="25" t="s">
        <v>116</v>
      </c>
      <c r="B434" s="25" t="s">
        <v>117</v>
      </c>
      <c r="C434" s="25" t="s">
        <v>45</v>
      </c>
      <c r="D434" s="25" t="s">
        <v>784</v>
      </c>
      <c r="E434" s="7">
        <v>386.9</v>
      </c>
      <c r="F434" s="5">
        <f t="shared" si="95"/>
        <v>598921.19999999995</v>
      </c>
      <c r="G434" s="26">
        <v>45273.65</v>
      </c>
      <c r="H434" s="27">
        <v>20511</v>
      </c>
      <c r="I434" s="5">
        <f t="shared" si="85"/>
        <v>15383.25</v>
      </c>
      <c r="J434" s="28">
        <v>22230</v>
      </c>
      <c r="K434" s="28">
        <v>0</v>
      </c>
      <c r="L434" s="28">
        <v>0</v>
      </c>
      <c r="M434" s="28">
        <v>201</v>
      </c>
      <c r="N434" s="5">
        <f t="shared" si="88"/>
        <v>83087.899999999994</v>
      </c>
      <c r="O434" s="6">
        <f t="shared" si="89"/>
        <v>515833</v>
      </c>
      <c r="P434" s="29">
        <v>0</v>
      </c>
      <c r="Q434" s="29">
        <v>0</v>
      </c>
      <c r="R434" s="6">
        <f t="shared" si="84"/>
        <v>0</v>
      </c>
      <c r="S434" s="19">
        <f t="shared" si="96"/>
        <v>27926.441999999999</v>
      </c>
      <c r="T434" s="30">
        <v>2928438</v>
      </c>
      <c r="U434" s="19">
        <f t="shared" si="86"/>
        <v>2928.4380000000001</v>
      </c>
      <c r="V434" s="19">
        <f t="shared" si="87"/>
        <v>24998.004000000001</v>
      </c>
      <c r="W434" s="6">
        <f t="shared" si="90"/>
        <v>499960</v>
      </c>
      <c r="X434" s="6">
        <f t="shared" si="91"/>
        <v>1015793</v>
      </c>
      <c r="Y434" s="4">
        <v>0</v>
      </c>
      <c r="Z434" s="18">
        <v>0</v>
      </c>
      <c r="AA434" s="6">
        <f t="shared" si="92"/>
        <v>1015793</v>
      </c>
      <c r="AB434" s="4"/>
      <c r="AC434" s="23">
        <v>0</v>
      </c>
      <c r="AD434" s="23">
        <v>0</v>
      </c>
      <c r="AE434" s="1">
        <f t="shared" si="97"/>
        <v>1015793</v>
      </c>
      <c r="AF434" s="12" t="str">
        <f t="shared" si="93"/>
        <v xml:space="preserve"> </v>
      </c>
      <c r="AG434" s="12" t="str">
        <f t="shared" si="94"/>
        <v xml:space="preserve"> </v>
      </c>
    </row>
    <row r="435" spans="1:33" ht="14.1" customHeight="1">
      <c r="A435" s="25" t="s">
        <v>116</v>
      </c>
      <c r="B435" s="25" t="s">
        <v>117</v>
      </c>
      <c r="C435" s="25" t="s">
        <v>219</v>
      </c>
      <c r="D435" s="25" t="s">
        <v>785</v>
      </c>
      <c r="E435" s="7">
        <v>528.20000000000005</v>
      </c>
      <c r="F435" s="5">
        <f t="shared" si="95"/>
        <v>817653.60000000009</v>
      </c>
      <c r="G435" s="26">
        <v>99333.92</v>
      </c>
      <c r="H435" s="27">
        <v>27925</v>
      </c>
      <c r="I435" s="5">
        <f t="shared" si="85"/>
        <v>20943.75</v>
      </c>
      <c r="J435" s="28">
        <v>30263</v>
      </c>
      <c r="K435" s="28">
        <v>0</v>
      </c>
      <c r="L435" s="28">
        <v>0</v>
      </c>
      <c r="M435" s="28">
        <v>11718</v>
      </c>
      <c r="N435" s="5">
        <f t="shared" si="88"/>
        <v>162258.66999999998</v>
      </c>
      <c r="O435" s="6">
        <f t="shared" si="89"/>
        <v>655395</v>
      </c>
      <c r="P435" s="29">
        <v>33</v>
      </c>
      <c r="Q435" s="29">
        <v>211</v>
      </c>
      <c r="R435" s="6">
        <f t="shared" si="84"/>
        <v>9679</v>
      </c>
      <c r="S435" s="19">
        <f t="shared" si="96"/>
        <v>38125.476000000002</v>
      </c>
      <c r="T435" s="30">
        <v>6298917</v>
      </c>
      <c r="U435" s="19">
        <f t="shared" si="86"/>
        <v>6298.9170000000004</v>
      </c>
      <c r="V435" s="19">
        <f t="shared" si="87"/>
        <v>31826.559000000001</v>
      </c>
      <c r="W435" s="6">
        <f t="shared" si="90"/>
        <v>636531</v>
      </c>
      <c r="X435" s="6">
        <f t="shared" si="91"/>
        <v>1301605</v>
      </c>
      <c r="Y435" s="4">
        <v>0</v>
      </c>
      <c r="Z435" s="18">
        <v>0</v>
      </c>
      <c r="AA435" s="6">
        <f t="shared" si="92"/>
        <v>1301605</v>
      </c>
      <c r="AB435" s="4"/>
      <c r="AC435" s="23">
        <v>0</v>
      </c>
      <c r="AD435" s="23">
        <v>0</v>
      </c>
      <c r="AE435" s="1">
        <f t="shared" si="97"/>
        <v>1301605</v>
      </c>
      <c r="AF435" s="12" t="str">
        <f t="shared" si="93"/>
        <v xml:space="preserve"> </v>
      </c>
      <c r="AG435" s="12" t="str">
        <f t="shared" si="94"/>
        <v xml:space="preserve"> </v>
      </c>
    </row>
    <row r="436" spans="1:33" ht="14.1" customHeight="1">
      <c r="A436" s="25" t="s">
        <v>116</v>
      </c>
      <c r="B436" s="25" t="s">
        <v>117</v>
      </c>
      <c r="C436" s="25" t="s">
        <v>55</v>
      </c>
      <c r="D436" s="25" t="s">
        <v>786</v>
      </c>
      <c r="E436" s="7">
        <v>2792.19</v>
      </c>
      <c r="F436" s="5">
        <f t="shared" si="95"/>
        <v>4322310.12</v>
      </c>
      <c r="G436" s="26">
        <v>516385.34</v>
      </c>
      <c r="H436" s="27">
        <v>152704</v>
      </c>
      <c r="I436" s="5">
        <f t="shared" si="85"/>
        <v>114528</v>
      </c>
      <c r="J436" s="28">
        <v>165512</v>
      </c>
      <c r="K436" s="28">
        <v>153149</v>
      </c>
      <c r="L436" s="28">
        <v>636386</v>
      </c>
      <c r="M436" s="28">
        <v>59685</v>
      </c>
      <c r="N436" s="5">
        <f t="shared" si="88"/>
        <v>1645645.34</v>
      </c>
      <c r="O436" s="6">
        <f t="shared" si="89"/>
        <v>2676665</v>
      </c>
      <c r="P436" s="29">
        <v>33</v>
      </c>
      <c r="Q436" s="29">
        <v>1320</v>
      </c>
      <c r="R436" s="6">
        <f t="shared" si="84"/>
        <v>60548</v>
      </c>
      <c r="S436" s="19">
        <f t="shared" si="96"/>
        <v>201540.27420000001</v>
      </c>
      <c r="T436" s="30">
        <v>32585083</v>
      </c>
      <c r="U436" s="19">
        <f t="shared" si="86"/>
        <v>32585.082999999999</v>
      </c>
      <c r="V436" s="19">
        <f t="shared" si="87"/>
        <v>168955.1912</v>
      </c>
      <c r="W436" s="6">
        <f t="shared" si="90"/>
        <v>3379104</v>
      </c>
      <c r="X436" s="6">
        <f t="shared" si="91"/>
        <v>6116317</v>
      </c>
      <c r="Y436" s="4">
        <v>0</v>
      </c>
      <c r="Z436" s="18">
        <v>0</v>
      </c>
      <c r="AA436" s="6">
        <f t="shared" si="92"/>
        <v>6116317</v>
      </c>
      <c r="AB436" s="4"/>
      <c r="AC436" s="23">
        <v>0</v>
      </c>
      <c r="AD436" s="23">
        <v>0</v>
      </c>
      <c r="AE436" s="1">
        <f t="shared" si="97"/>
        <v>6116317</v>
      </c>
      <c r="AF436" s="12" t="str">
        <f t="shared" si="93"/>
        <v xml:space="preserve"> </v>
      </c>
      <c r="AG436" s="12" t="str">
        <f t="shared" si="94"/>
        <v xml:space="preserve"> </v>
      </c>
    </row>
    <row r="437" spans="1:33" ht="14.1" customHeight="1">
      <c r="A437" s="25" t="s">
        <v>116</v>
      </c>
      <c r="B437" s="25" t="s">
        <v>117</v>
      </c>
      <c r="C437" s="25" t="s">
        <v>198</v>
      </c>
      <c r="D437" s="25" t="s">
        <v>787</v>
      </c>
      <c r="E437" s="7">
        <v>1035.73</v>
      </c>
      <c r="F437" s="5">
        <f t="shared" si="95"/>
        <v>1603310.04</v>
      </c>
      <c r="G437" s="26">
        <v>168940.4</v>
      </c>
      <c r="H437" s="27">
        <v>63546</v>
      </c>
      <c r="I437" s="5">
        <f t="shared" si="85"/>
        <v>47659.5</v>
      </c>
      <c r="J437" s="28">
        <v>68872</v>
      </c>
      <c r="K437" s="28">
        <v>63580</v>
      </c>
      <c r="L437" s="28">
        <v>201437</v>
      </c>
      <c r="M437" s="28">
        <v>34206</v>
      </c>
      <c r="N437" s="5">
        <f t="shared" si="88"/>
        <v>584694.9</v>
      </c>
      <c r="O437" s="6">
        <f t="shared" si="89"/>
        <v>1018615</v>
      </c>
      <c r="P437" s="29">
        <v>33</v>
      </c>
      <c r="Q437" s="29">
        <v>638</v>
      </c>
      <c r="R437" s="6">
        <f t="shared" si="84"/>
        <v>29265</v>
      </c>
      <c r="S437" s="19">
        <f t="shared" si="96"/>
        <v>74758.991399999999</v>
      </c>
      <c r="T437" s="30">
        <v>10678913</v>
      </c>
      <c r="U437" s="19">
        <f t="shared" si="86"/>
        <v>10678.913</v>
      </c>
      <c r="V437" s="19">
        <f t="shared" si="87"/>
        <v>64080.078399999999</v>
      </c>
      <c r="W437" s="6">
        <f t="shared" si="90"/>
        <v>1281602</v>
      </c>
      <c r="X437" s="6">
        <f t="shared" si="91"/>
        <v>2329482</v>
      </c>
      <c r="Y437" s="4">
        <v>0</v>
      </c>
      <c r="Z437" s="18">
        <v>0</v>
      </c>
      <c r="AA437" s="6">
        <f t="shared" si="92"/>
        <v>2329482</v>
      </c>
      <c r="AB437" s="4"/>
      <c r="AC437" s="23">
        <v>0</v>
      </c>
      <c r="AD437" s="23">
        <v>0</v>
      </c>
      <c r="AE437" s="1">
        <f t="shared" si="97"/>
        <v>2329482</v>
      </c>
      <c r="AF437" s="12" t="str">
        <f t="shared" si="93"/>
        <v xml:space="preserve"> </v>
      </c>
      <c r="AG437" s="12" t="str">
        <f t="shared" si="94"/>
        <v xml:space="preserve"> </v>
      </c>
    </row>
    <row r="438" spans="1:33" ht="14.1" customHeight="1">
      <c r="A438" s="25" t="s">
        <v>116</v>
      </c>
      <c r="B438" s="25" t="s">
        <v>117</v>
      </c>
      <c r="C438" s="25" t="s">
        <v>100</v>
      </c>
      <c r="D438" s="25" t="s">
        <v>788</v>
      </c>
      <c r="E438" s="7">
        <v>1910.83</v>
      </c>
      <c r="F438" s="5">
        <f t="shared" si="95"/>
        <v>2957964.84</v>
      </c>
      <c r="G438" s="26">
        <v>258064.27</v>
      </c>
      <c r="H438" s="27">
        <v>117756</v>
      </c>
      <c r="I438" s="5">
        <f t="shared" si="85"/>
        <v>88317</v>
      </c>
      <c r="J438" s="28">
        <v>127654</v>
      </c>
      <c r="K438" s="28">
        <v>117837</v>
      </c>
      <c r="L438" s="28">
        <v>373822</v>
      </c>
      <c r="M438" s="28">
        <v>53250</v>
      </c>
      <c r="N438" s="5">
        <f t="shared" si="88"/>
        <v>1018944.27</v>
      </c>
      <c r="O438" s="6">
        <f t="shared" si="89"/>
        <v>1939021</v>
      </c>
      <c r="P438" s="29">
        <v>33</v>
      </c>
      <c r="Q438" s="29">
        <v>1156</v>
      </c>
      <c r="R438" s="6">
        <f t="shared" si="84"/>
        <v>53026</v>
      </c>
      <c r="S438" s="19">
        <f t="shared" si="96"/>
        <v>137923.70939999999</v>
      </c>
      <c r="T438" s="30">
        <v>16364253</v>
      </c>
      <c r="U438" s="19">
        <f t="shared" si="86"/>
        <v>16364.253000000001</v>
      </c>
      <c r="V438" s="19">
        <f t="shared" si="87"/>
        <v>121559.4564</v>
      </c>
      <c r="W438" s="6">
        <f t="shared" si="90"/>
        <v>2431189</v>
      </c>
      <c r="X438" s="6">
        <f t="shared" si="91"/>
        <v>4423236</v>
      </c>
      <c r="Y438" s="4">
        <v>0</v>
      </c>
      <c r="Z438" s="18">
        <v>0</v>
      </c>
      <c r="AA438" s="6">
        <f t="shared" si="92"/>
        <v>4423236</v>
      </c>
      <c r="AB438" s="4"/>
      <c r="AC438" s="23">
        <v>0</v>
      </c>
      <c r="AD438" s="23">
        <v>0</v>
      </c>
      <c r="AE438" s="1">
        <f t="shared" si="97"/>
        <v>4423236</v>
      </c>
      <c r="AF438" s="12" t="str">
        <f t="shared" si="93"/>
        <v xml:space="preserve"> </v>
      </c>
      <c r="AG438" s="12" t="str">
        <f t="shared" si="94"/>
        <v xml:space="preserve"> </v>
      </c>
    </row>
    <row r="439" spans="1:33" ht="14.1" customHeight="1">
      <c r="A439" s="25" t="s">
        <v>116</v>
      </c>
      <c r="B439" s="25" t="s">
        <v>117</v>
      </c>
      <c r="C439" s="25" t="s">
        <v>220</v>
      </c>
      <c r="D439" s="25" t="s">
        <v>789</v>
      </c>
      <c r="E439" s="7">
        <v>607.25</v>
      </c>
      <c r="F439" s="5">
        <f t="shared" si="95"/>
        <v>940023</v>
      </c>
      <c r="G439" s="26">
        <v>82750.45</v>
      </c>
      <c r="H439" s="27">
        <v>30471</v>
      </c>
      <c r="I439" s="5">
        <f t="shared" si="85"/>
        <v>22853.25</v>
      </c>
      <c r="J439" s="28">
        <v>33025</v>
      </c>
      <c r="K439" s="28">
        <v>30579</v>
      </c>
      <c r="L439" s="28">
        <v>126289</v>
      </c>
      <c r="M439" s="28">
        <v>64900</v>
      </c>
      <c r="N439" s="5">
        <f t="shared" si="88"/>
        <v>360396.7</v>
      </c>
      <c r="O439" s="6">
        <f t="shared" si="89"/>
        <v>579626</v>
      </c>
      <c r="P439" s="29">
        <v>68</v>
      </c>
      <c r="Q439" s="29">
        <v>309</v>
      </c>
      <c r="R439" s="6">
        <f t="shared" si="84"/>
        <v>29207</v>
      </c>
      <c r="S439" s="19">
        <f t="shared" si="96"/>
        <v>43831.305</v>
      </c>
      <c r="T439" s="30">
        <v>5191371</v>
      </c>
      <c r="U439" s="19">
        <f t="shared" si="86"/>
        <v>5191.3710000000001</v>
      </c>
      <c r="V439" s="19">
        <f t="shared" si="87"/>
        <v>38639.934000000001</v>
      </c>
      <c r="W439" s="6">
        <f t="shared" si="90"/>
        <v>772799</v>
      </c>
      <c r="X439" s="6">
        <f t="shared" si="91"/>
        <v>1381632</v>
      </c>
      <c r="Y439" s="4">
        <v>0</v>
      </c>
      <c r="Z439" s="18">
        <v>0</v>
      </c>
      <c r="AA439" s="6">
        <f t="shared" si="92"/>
        <v>1381632</v>
      </c>
      <c r="AB439" s="4"/>
      <c r="AC439" s="23">
        <v>0</v>
      </c>
      <c r="AD439" s="23">
        <v>0</v>
      </c>
      <c r="AE439" s="1">
        <f t="shared" si="97"/>
        <v>1381632</v>
      </c>
      <c r="AF439" s="12" t="str">
        <f t="shared" si="93"/>
        <v xml:space="preserve"> </v>
      </c>
      <c r="AG439" s="12" t="str">
        <f t="shared" si="94"/>
        <v xml:space="preserve"> </v>
      </c>
    </row>
    <row r="440" spans="1:33" ht="14.1" customHeight="1">
      <c r="A440" s="25" t="s">
        <v>116</v>
      </c>
      <c r="B440" s="25" t="s">
        <v>117</v>
      </c>
      <c r="C440" s="25" t="s">
        <v>236</v>
      </c>
      <c r="D440" s="25" t="s">
        <v>790</v>
      </c>
      <c r="E440" s="7">
        <v>386.43</v>
      </c>
      <c r="F440" s="5">
        <f t="shared" si="95"/>
        <v>598193.64</v>
      </c>
      <c r="G440" s="26">
        <v>75654.38</v>
      </c>
      <c r="H440" s="27">
        <v>19849</v>
      </c>
      <c r="I440" s="5">
        <f t="shared" si="85"/>
        <v>14886.75</v>
      </c>
      <c r="J440" s="28">
        <v>21510</v>
      </c>
      <c r="K440" s="28">
        <v>20088</v>
      </c>
      <c r="L440" s="28">
        <v>96355</v>
      </c>
      <c r="M440" s="28">
        <v>32964</v>
      </c>
      <c r="N440" s="5">
        <f t="shared" si="88"/>
        <v>261458.13</v>
      </c>
      <c r="O440" s="6">
        <f t="shared" si="89"/>
        <v>336736</v>
      </c>
      <c r="P440" s="29">
        <v>79</v>
      </c>
      <c r="Q440" s="29">
        <v>121</v>
      </c>
      <c r="R440" s="6">
        <f t="shared" si="84"/>
        <v>13287</v>
      </c>
      <c r="S440" s="19">
        <f t="shared" si="96"/>
        <v>27892.517400000001</v>
      </c>
      <c r="T440" s="30">
        <v>4764130</v>
      </c>
      <c r="U440" s="19">
        <f t="shared" si="86"/>
        <v>4764.13</v>
      </c>
      <c r="V440" s="19">
        <f t="shared" si="87"/>
        <v>23128.3874</v>
      </c>
      <c r="W440" s="6">
        <f t="shared" si="90"/>
        <v>462568</v>
      </c>
      <c r="X440" s="6">
        <f t="shared" si="91"/>
        <v>812591</v>
      </c>
      <c r="Y440" s="4">
        <v>0</v>
      </c>
      <c r="Z440" s="18">
        <v>0</v>
      </c>
      <c r="AA440" s="6">
        <f t="shared" si="92"/>
        <v>812591</v>
      </c>
      <c r="AB440" s="4"/>
      <c r="AC440" s="23">
        <v>0</v>
      </c>
      <c r="AD440" s="23">
        <v>0</v>
      </c>
      <c r="AE440" s="1">
        <f t="shared" si="97"/>
        <v>812591</v>
      </c>
      <c r="AF440" s="12" t="str">
        <f t="shared" si="93"/>
        <v xml:space="preserve"> </v>
      </c>
      <c r="AG440" s="12" t="str">
        <f t="shared" si="94"/>
        <v xml:space="preserve"> </v>
      </c>
    </row>
    <row r="441" spans="1:33" ht="14.1" customHeight="1">
      <c r="A441" s="25" t="s">
        <v>116</v>
      </c>
      <c r="B441" s="25" t="s">
        <v>117</v>
      </c>
      <c r="C441" s="25" t="s">
        <v>245</v>
      </c>
      <c r="D441" s="25" t="s">
        <v>791</v>
      </c>
      <c r="E441" s="7">
        <v>3448.37</v>
      </c>
      <c r="F441" s="5">
        <f t="shared" si="95"/>
        <v>5338076.76</v>
      </c>
      <c r="G441" s="26">
        <v>365856.11</v>
      </c>
      <c r="H441" s="27">
        <v>200221</v>
      </c>
      <c r="I441" s="5">
        <f t="shared" si="85"/>
        <v>150165.75</v>
      </c>
      <c r="J441" s="28">
        <v>217040</v>
      </c>
      <c r="K441" s="28">
        <v>200479</v>
      </c>
      <c r="L441" s="28">
        <v>679421</v>
      </c>
      <c r="M441" s="28">
        <v>94347</v>
      </c>
      <c r="N441" s="5">
        <f t="shared" si="88"/>
        <v>1707308.8599999999</v>
      </c>
      <c r="O441" s="6">
        <f t="shared" si="89"/>
        <v>3630768</v>
      </c>
      <c r="P441" s="29">
        <v>33</v>
      </c>
      <c r="Q441" s="29">
        <v>1613</v>
      </c>
      <c r="R441" s="6">
        <f t="shared" si="84"/>
        <v>73988</v>
      </c>
      <c r="S441" s="19">
        <f t="shared" si="96"/>
        <v>248903.34659999999</v>
      </c>
      <c r="T441" s="30">
        <v>23288104</v>
      </c>
      <c r="U441" s="19">
        <f t="shared" si="86"/>
        <v>23288.103999999999</v>
      </c>
      <c r="V441" s="19">
        <f t="shared" si="87"/>
        <v>225615.2426</v>
      </c>
      <c r="W441" s="6">
        <f t="shared" si="90"/>
        <v>4512305</v>
      </c>
      <c r="X441" s="6">
        <f t="shared" si="91"/>
        <v>8217061</v>
      </c>
      <c r="Y441" s="4">
        <v>0</v>
      </c>
      <c r="Z441" s="18">
        <v>0</v>
      </c>
      <c r="AA441" s="6">
        <f t="shared" si="92"/>
        <v>8217061</v>
      </c>
      <c r="AB441" s="4"/>
      <c r="AC441" s="23">
        <v>0</v>
      </c>
      <c r="AD441" s="23">
        <v>0</v>
      </c>
      <c r="AE441" s="1">
        <f t="shared" si="97"/>
        <v>8217061</v>
      </c>
      <c r="AF441" s="12" t="str">
        <f t="shared" si="93"/>
        <v xml:space="preserve"> </v>
      </c>
      <c r="AG441" s="12" t="str">
        <f t="shared" si="94"/>
        <v xml:space="preserve"> </v>
      </c>
    </row>
    <row r="442" spans="1:33" ht="14.1" customHeight="1">
      <c r="A442" s="25" t="s">
        <v>116</v>
      </c>
      <c r="B442" s="25" t="s">
        <v>117</v>
      </c>
      <c r="C442" s="25" t="s">
        <v>81</v>
      </c>
      <c r="D442" s="25" t="s">
        <v>792</v>
      </c>
      <c r="E442" s="7">
        <v>6398.33</v>
      </c>
      <c r="F442" s="5">
        <f t="shared" si="95"/>
        <v>9904614.8399999999</v>
      </c>
      <c r="G442" s="26">
        <v>1420515.05</v>
      </c>
      <c r="H442" s="27">
        <v>333195</v>
      </c>
      <c r="I442" s="5">
        <f t="shared" si="85"/>
        <v>249896.25</v>
      </c>
      <c r="J442" s="28">
        <v>361148</v>
      </c>
      <c r="K442" s="28">
        <v>334071</v>
      </c>
      <c r="L442" s="28">
        <v>1393933</v>
      </c>
      <c r="M442" s="28">
        <v>945</v>
      </c>
      <c r="N442" s="5">
        <f t="shared" si="88"/>
        <v>3760508.3</v>
      </c>
      <c r="O442" s="6">
        <f t="shared" si="89"/>
        <v>6144107</v>
      </c>
      <c r="P442" s="29">
        <v>33</v>
      </c>
      <c r="Q442" s="29">
        <v>2378</v>
      </c>
      <c r="R442" s="6">
        <f t="shared" si="84"/>
        <v>109079</v>
      </c>
      <c r="S442" s="19">
        <f t="shared" si="96"/>
        <v>461831.45939999999</v>
      </c>
      <c r="T442" s="30">
        <v>92783478</v>
      </c>
      <c r="U442" s="19">
        <f t="shared" si="86"/>
        <v>92783.478000000003</v>
      </c>
      <c r="V442" s="19">
        <f t="shared" si="87"/>
        <v>369047.98139999999</v>
      </c>
      <c r="W442" s="6">
        <f t="shared" si="90"/>
        <v>7380960</v>
      </c>
      <c r="X442" s="6">
        <f t="shared" si="91"/>
        <v>13634146</v>
      </c>
      <c r="Y442" s="4">
        <v>0</v>
      </c>
      <c r="Z442" s="18">
        <v>0</v>
      </c>
      <c r="AA442" s="6">
        <f t="shared" si="92"/>
        <v>13634146</v>
      </c>
      <c r="AB442" s="4"/>
      <c r="AC442" s="23">
        <v>0</v>
      </c>
      <c r="AD442" s="23">
        <v>0</v>
      </c>
      <c r="AE442" s="1">
        <f t="shared" si="97"/>
        <v>13634146</v>
      </c>
      <c r="AF442" s="12" t="str">
        <f t="shared" si="93"/>
        <v xml:space="preserve"> </v>
      </c>
      <c r="AG442" s="12" t="str">
        <f t="shared" si="94"/>
        <v xml:space="preserve"> </v>
      </c>
    </row>
    <row r="443" spans="1:33" ht="14.1" customHeight="1">
      <c r="A443" s="25" t="s">
        <v>116</v>
      </c>
      <c r="B443" s="25" t="s">
        <v>117</v>
      </c>
      <c r="C443" s="25" t="s">
        <v>23</v>
      </c>
      <c r="D443" s="25" t="s">
        <v>793</v>
      </c>
      <c r="E443" s="7">
        <v>377.08</v>
      </c>
      <c r="F443" s="5">
        <f t="shared" si="95"/>
        <v>583719.84</v>
      </c>
      <c r="G443" s="26">
        <v>74721.81</v>
      </c>
      <c r="H443" s="27">
        <v>18307</v>
      </c>
      <c r="I443" s="5">
        <f t="shared" si="85"/>
        <v>13730.25</v>
      </c>
      <c r="J443" s="28">
        <v>19838</v>
      </c>
      <c r="K443" s="28">
        <v>18599</v>
      </c>
      <c r="L443" s="28">
        <v>86420</v>
      </c>
      <c r="M443" s="28">
        <v>25381</v>
      </c>
      <c r="N443" s="5">
        <f t="shared" si="88"/>
        <v>238690.06</v>
      </c>
      <c r="O443" s="6">
        <f t="shared" si="89"/>
        <v>345030</v>
      </c>
      <c r="P443" s="29">
        <v>84</v>
      </c>
      <c r="Q443" s="29">
        <v>129</v>
      </c>
      <c r="R443" s="6">
        <f t="shared" si="84"/>
        <v>15062</v>
      </c>
      <c r="S443" s="19">
        <f t="shared" si="96"/>
        <v>27217.634399999999</v>
      </c>
      <c r="T443" s="30">
        <v>4625758</v>
      </c>
      <c r="U443" s="19">
        <f t="shared" si="86"/>
        <v>4625.7579999999998</v>
      </c>
      <c r="V443" s="19">
        <f t="shared" si="87"/>
        <v>22591.876400000001</v>
      </c>
      <c r="W443" s="6">
        <f t="shared" si="90"/>
        <v>451838</v>
      </c>
      <c r="X443" s="6">
        <f t="shared" si="91"/>
        <v>811930</v>
      </c>
      <c r="Y443" s="4">
        <v>0</v>
      </c>
      <c r="Z443" s="18">
        <v>0</v>
      </c>
      <c r="AA443" s="6">
        <f t="shared" si="92"/>
        <v>811930</v>
      </c>
      <c r="AB443" s="4"/>
      <c r="AC443" s="23">
        <v>0</v>
      </c>
      <c r="AD443" s="23">
        <v>0</v>
      </c>
      <c r="AE443" s="1">
        <f t="shared" si="97"/>
        <v>811930</v>
      </c>
      <c r="AF443" s="12" t="str">
        <f t="shared" si="93"/>
        <v xml:space="preserve"> </v>
      </c>
      <c r="AG443" s="12" t="str">
        <f t="shared" si="94"/>
        <v xml:space="preserve"> </v>
      </c>
    </row>
    <row r="444" spans="1:33" ht="14.1" customHeight="1">
      <c r="A444" s="25" t="s">
        <v>116</v>
      </c>
      <c r="B444" s="25" t="s">
        <v>117</v>
      </c>
      <c r="C444" s="25" t="s">
        <v>24</v>
      </c>
      <c r="D444" s="25" t="s">
        <v>794</v>
      </c>
      <c r="E444" s="7">
        <v>388.2</v>
      </c>
      <c r="F444" s="5">
        <f t="shared" si="95"/>
        <v>600933.6</v>
      </c>
      <c r="G444" s="26">
        <v>91571.79</v>
      </c>
      <c r="H444" s="27">
        <v>19661</v>
      </c>
      <c r="I444" s="5">
        <f t="shared" si="85"/>
        <v>14745.75</v>
      </c>
      <c r="J444" s="28">
        <v>21305</v>
      </c>
      <c r="K444" s="28">
        <v>19776</v>
      </c>
      <c r="L444" s="28">
        <v>118574</v>
      </c>
      <c r="M444" s="28">
        <v>63678</v>
      </c>
      <c r="N444" s="5">
        <f t="shared" si="88"/>
        <v>329650.53999999998</v>
      </c>
      <c r="O444" s="6">
        <f t="shared" si="89"/>
        <v>271283</v>
      </c>
      <c r="P444" s="29">
        <v>97</v>
      </c>
      <c r="Q444" s="29">
        <v>130</v>
      </c>
      <c r="R444" s="6">
        <f t="shared" si="84"/>
        <v>17528</v>
      </c>
      <c r="S444" s="19">
        <f t="shared" si="96"/>
        <v>28020.276000000002</v>
      </c>
      <c r="T444" s="30">
        <v>5663067</v>
      </c>
      <c r="U444" s="19">
        <f t="shared" si="86"/>
        <v>5663.067</v>
      </c>
      <c r="V444" s="19">
        <f t="shared" si="87"/>
        <v>22357.209000000003</v>
      </c>
      <c r="W444" s="6">
        <f t="shared" si="90"/>
        <v>447144</v>
      </c>
      <c r="X444" s="6">
        <f t="shared" si="91"/>
        <v>735955</v>
      </c>
      <c r="Y444" s="4">
        <v>0</v>
      </c>
      <c r="Z444" s="18">
        <v>0</v>
      </c>
      <c r="AA444" s="6">
        <f t="shared" si="92"/>
        <v>735955</v>
      </c>
      <c r="AB444" s="4"/>
      <c r="AC444" s="23">
        <v>0</v>
      </c>
      <c r="AD444" s="23">
        <v>0</v>
      </c>
      <c r="AE444" s="1">
        <f t="shared" si="97"/>
        <v>735955</v>
      </c>
      <c r="AF444" s="12" t="str">
        <f t="shared" si="93"/>
        <v xml:space="preserve"> </v>
      </c>
      <c r="AG444" s="12" t="str">
        <f t="shared" si="94"/>
        <v xml:space="preserve"> </v>
      </c>
    </row>
    <row r="445" spans="1:33" ht="14.1" customHeight="1">
      <c r="A445" s="25" t="s">
        <v>116</v>
      </c>
      <c r="B445" s="25" t="s">
        <v>117</v>
      </c>
      <c r="C445" s="25" t="s">
        <v>25</v>
      </c>
      <c r="D445" s="25" t="s">
        <v>795</v>
      </c>
      <c r="E445" s="7">
        <v>566.85</v>
      </c>
      <c r="F445" s="5">
        <f t="shared" si="95"/>
        <v>877483.8</v>
      </c>
      <c r="G445" s="26">
        <v>80643.69</v>
      </c>
      <c r="H445" s="27">
        <v>27669</v>
      </c>
      <c r="I445" s="5">
        <f t="shared" si="85"/>
        <v>20751.75</v>
      </c>
      <c r="J445" s="28">
        <v>29983</v>
      </c>
      <c r="K445" s="28">
        <v>27829</v>
      </c>
      <c r="L445" s="28">
        <v>157893</v>
      </c>
      <c r="M445" s="28">
        <v>59763</v>
      </c>
      <c r="N445" s="5">
        <f t="shared" si="88"/>
        <v>376863.44</v>
      </c>
      <c r="O445" s="6">
        <f t="shared" si="89"/>
        <v>500620</v>
      </c>
      <c r="P445" s="29">
        <v>79</v>
      </c>
      <c r="Q445" s="29">
        <v>194</v>
      </c>
      <c r="R445" s="6">
        <f t="shared" si="84"/>
        <v>21303</v>
      </c>
      <c r="S445" s="19">
        <f t="shared" si="96"/>
        <v>40915.233</v>
      </c>
      <c r="T445" s="30">
        <v>4910392</v>
      </c>
      <c r="U445" s="19">
        <f t="shared" si="86"/>
        <v>4910.3919999999998</v>
      </c>
      <c r="V445" s="19">
        <f t="shared" si="87"/>
        <v>36004.841</v>
      </c>
      <c r="W445" s="6">
        <f t="shared" si="90"/>
        <v>720097</v>
      </c>
      <c r="X445" s="6">
        <f t="shared" si="91"/>
        <v>1242020</v>
      </c>
      <c r="Y445" s="4">
        <v>0</v>
      </c>
      <c r="Z445" s="18">
        <v>0</v>
      </c>
      <c r="AA445" s="6">
        <f t="shared" si="92"/>
        <v>1242020</v>
      </c>
      <c r="AB445" s="4"/>
      <c r="AC445" s="23">
        <v>0</v>
      </c>
      <c r="AD445" s="23">
        <v>0</v>
      </c>
      <c r="AE445" s="1">
        <f t="shared" si="97"/>
        <v>1242020</v>
      </c>
      <c r="AF445" s="12" t="str">
        <f t="shared" si="93"/>
        <v xml:space="preserve"> </v>
      </c>
      <c r="AG445" s="12" t="str">
        <f t="shared" si="94"/>
        <v xml:space="preserve"> </v>
      </c>
    </row>
    <row r="446" spans="1:33" ht="14.1" customHeight="1">
      <c r="A446" s="25" t="s">
        <v>124</v>
      </c>
      <c r="B446" s="25" t="s">
        <v>796</v>
      </c>
      <c r="C446" s="25" t="s">
        <v>142</v>
      </c>
      <c r="D446" s="25" t="s">
        <v>797</v>
      </c>
      <c r="E446" s="7">
        <v>213.57</v>
      </c>
      <c r="F446" s="5">
        <f t="shared" si="95"/>
        <v>330606.36</v>
      </c>
      <c r="G446" s="26">
        <v>55357.77</v>
      </c>
      <c r="H446" s="27">
        <v>7895</v>
      </c>
      <c r="I446" s="5">
        <f t="shared" si="85"/>
        <v>5921.25</v>
      </c>
      <c r="J446" s="28">
        <v>10841</v>
      </c>
      <c r="K446" s="28">
        <v>0</v>
      </c>
      <c r="L446" s="28">
        <v>0</v>
      </c>
      <c r="M446" s="28">
        <v>13025</v>
      </c>
      <c r="N446" s="5">
        <f t="shared" si="88"/>
        <v>85145.01999999999</v>
      </c>
      <c r="O446" s="6">
        <f t="shared" si="89"/>
        <v>245461</v>
      </c>
      <c r="P446" s="29">
        <v>95</v>
      </c>
      <c r="Q446" s="29">
        <v>104</v>
      </c>
      <c r="R446" s="6">
        <f t="shared" si="84"/>
        <v>13733</v>
      </c>
      <c r="S446" s="19">
        <f t="shared" si="96"/>
        <v>15415.482599999999</v>
      </c>
      <c r="T446" s="30">
        <v>3496024</v>
      </c>
      <c r="U446" s="19">
        <f t="shared" si="86"/>
        <v>3496.0239999999999</v>
      </c>
      <c r="V446" s="19">
        <f t="shared" si="87"/>
        <v>11919.4586</v>
      </c>
      <c r="W446" s="6">
        <f t="shared" si="90"/>
        <v>238389</v>
      </c>
      <c r="X446" s="6">
        <f t="shared" si="91"/>
        <v>497583</v>
      </c>
      <c r="Y446" s="4">
        <v>0</v>
      </c>
      <c r="Z446" s="18">
        <v>0</v>
      </c>
      <c r="AA446" s="6">
        <f t="shared" si="92"/>
        <v>497583</v>
      </c>
      <c r="AB446" s="4"/>
      <c r="AC446" s="23">
        <v>0</v>
      </c>
      <c r="AD446" s="23">
        <v>0</v>
      </c>
      <c r="AE446" s="1">
        <f t="shared" si="97"/>
        <v>497583</v>
      </c>
      <c r="AF446" s="12" t="str">
        <f t="shared" si="93"/>
        <v xml:space="preserve"> </v>
      </c>
      <c r="AG446" s="12" t="str">
        <f t="shared" si="94"/>
        <v xml:space="preserve"> </v>
      </c>
    </row>
    <row r="447" spans="1:33" ht="14.1" customHeight="1">
      <c r="A447" s="25" t="s">
        <v>124</v>
      </c>
      <c r="B447" s="25" t="s">
        <v>796</v>
      </c>
      <c r="C447" s="25" t="s">
        <v>26</v>
      </c>
      <c r="D447" s="25" t="s">
        <v>798</v>
      </c>
      <c r="E447" s="7">
        <v>164</v>
      </c>
      <c r="F447" s="5">
        <f t="shared" si="95"/>
        <v>253872</v>
      </c>
      <c r="G447" s="26">
        <v>35269.519999999997</v>
      </c>
      <c r="H447" s="27">
        <v>6133</v>
      </c>
      <c r="I447" s="5">
        <f t="shared" si="85"/>
        <v>4599.75</v>
      </c>
      <c r="J447" s="28">
        <v>8359</v>
      </c>
      <c r="K447" s="28">
        <v>0</v>
      </c>
      <c r="L447" s="28">
        <v>0</v>
      </c>
      <c r="M447" s="28">
        <v>21095</v>
      </c>
      <c r="N447" s="5">
        <f t="shared" si="88"/>
        <v>69323.26999999999</v>
      </c>
      <c r="O447" s="6">
        <f t="shared" si="89"/>
        <v>184549</v>
      </c>
      <c r="P447" s="29">
        <v>139</v>
      </c>
      <c r="Q447" s="29">
        <v>40</v>
      </c>
      <c r="R447" s="6">
        <f t="shared" si="84"/>
        <v>7728</v>
      </c>
      <c r="S447" s="19">
        <f t="shared" si="96"/>
        <v>11837.52</v>
      </c>
      <c r="T447" s="30">
        <v>2173099</v>
      </c>
      <c r="U447" s="19">
        <f t="shared" si="86"/>
        <v>2173.0990000000002</v>
      </c>
      <c r="V447" s="19">
        <f t="shared" si="87"/>
        <v>9664.4210000000003</v>
      </c>
      <c r="W447" s="6">
        <f t="shared" si="90"/>
        <v>193288</v>
      </c>
      <c r="X447" s="6">
        <f t="shared" si="91"/>
        <v>385565</v>
      </c>
      <c r="Y447" s="4">
        <v>0</v>
      </c>
      <c r="Z447" s="18">
        <v>0</v>
      </c>
      <c r="AA447" s="6">
        <f t="shared" si="92"/>
        <v>385565</v>
      </c>
      <c r="AB447" s="4"/>
      <c r="AC447" s="23">
        <v>0</v>
      </c>
      <c r="AD447" s="23">
        <v>0</v>
      </c>
      <c r="AE447" s="1">
        <f t="shared" si="97"/>
        <v>385565</v>
      </c>
      <c r="AF447" s="12" t="str">
        <f t="shared" si="93"/>
        <v xml:space="preserve"> </v>
      </c>
      <c r="AG447" s="12" t="str">
        <f t="shared" si="94"/>
        <v xml:space="preserve"> </v>
      </c>
    </row>
    <row r="448" spans="1:33" ht="14.1" customHeight="1">
      <c r="A448" s="25" t="s">
        <v>124</v>
      </c>
      <c r="B448" s="25" t="s">
        <v>796</v>
      </c>
      <c r="C448" s="25" t="s">
        <v>225</v>
      </c>
      <c r="D448" s="25" t="s">
        <v>799</v>
      </c>
      <c r="E448" s="7">
        <v>141.55000000000001</v>
      </c>
      <c r="F448" s="5">
        <f t="shared" si="95"/>
        <v>219119.40000000002</v>
      </c>
      <c r="G448" s="26">
        <v>33533.410000000003</v>
      </c>
      <c r="H448" s="27">
        <v>4375</v>
      </c>
      <c r="I448" s="5">
        <f t="shared" si="85"/>
        <v>3281.25</v>
      </c>
      <c r="J448" s="28">
        <v>5959</v>
      </c>
      <c r="K448" s="28">
        <v>0</v>
      </c>
      <c r="L448" s="28">
        <v>0</v>
      </c>
      <c r="M448" s="28">
        <v>12628</v>
      </c>
      <c r="N448" s="5">
        <f t="shared" si="88"/>
        <v>55401.66</v>
      </c>
      <c r="O448" s="6">
        <f t="shared" si="89"/>
        <v>163718</v>
      </c>
      <c r="P448" s="29">
        <v>163</v>
      </c>
      <c r="Q448" s="29">
        <v>56</v>
      </c>
      <c r="R448" s="6">
        <f t="shared" ref="R448:R511" si="98">ROUND(SUM(P448*Q448*1.39),0)</f>
        <v>12688</v>
      </c>
      <c r="S448" s="19">
        <f t="shared" si="96"/>
        <v>10217.079</v>
      </c>
      <c r="T448" s="30">
        <v>2099775</v>
      </c>
      <c r="U448" s="19">
        <f t="shared" si="86"/>
        <v>2099.7750000000001</v>
      </c>
      <c r="V448" s="19">
        <f t="shared" si="87"/>
        <v>8117.3040000000001</v>
      </c>
      <c r="W448" s="6">
        <f t="shared" si="90"/>
        <v>162346</v>
      </c>
      <c r="X448" s="6">
        <f t="shared" si="91"/>
        <v>338752</v>
      </c>
      <c r="Y448" s="4">
        <v>0</v>
      </c>
      <c r="Z448" s="18">
        <v>0</v>
      </c>
      <c r="AA448" s="6">
        <f t="shared" si="92"/>
        <v>338752</v>
      </c>
      <c r="AB448" s="4"/>
      <c r="AC448" s="23">
        <v>0</v>
      </c>
      <c r="AD448" s="23">
        <v>0</v>
      </c>
      <c r="AE448" s="1">
        <f t="shared" si="97"/>
        <v>338752</v>
      </c>
      <c r="AF448" s="12" t="str">
        <f t="shared" si="93"/>
        <v xml:space="preserve"> </v>
      </c>
      <c r="AG448" s="12" t="str">
        <f t="shared" si="94"/>
        <v xml:space="preserve"> </v>
      </c>
    </row>
    <row r="449" spans="1:33" ht="14.1" customHeight="1">
      <c r="A449" s="25" t="s">
        <v>124</v>
      </c>
      <c r="B449" s="25" t="s">
        <v>796</v>
      </c>
      <c r="C449" s="25" t="s">
        <v>55</v>
      </c>
      <c r="D449" s="25" t="s">
        <v>800</v>
      </c>
      <c r="E449" s="7">
        <v>1003.12</v>
      </c>
      <c r="F449" s="5">
        <f t="shared" si="95"/>
        <v>1552829.76</v>
      </c>
      <c r="G449" s="26">
        <v>90872.79</v>
      </c>
      <c r="H449" s="27">
        <v>36525</v>
      </c>
      <c r="I449" s="5">
        <f t="shared" si="85"/>
        <v>27393.75</v>
      </c>
      <c r="J449" s="28">
        <v>50040</v>
      </c>
      <c r="K449" s="28">
        <v>106204</v>
      </c>
      <c r="L449" s="28">
        <v>152287</v>
      </c>
      <c r="M449" s="28">
        <v>83484</v>
      </c>
      <c r="N449" s="5">
        <f t="shared" si="88"/>
        <v>510281.54</v>
      </c>
      <c r="O449" s="6">
        <f t="shared" si="89"/>
        <v>1042548</v>
      </c>
      <c r="P449" s="29">
        <v>86</v>
      </c>
      <c r="Q449" s="29">
        <v>472</v>
      </c>
      <c r="R449" s="6">
        <f t="shared" si="98"/>
        <v>56423</v>
      </c>
      <c r="S449" s="19">
        <f t="shared" si="96"/>
        <v>72405.2016</v>
      </c>
      <c r="T449" s="30">
        <v>5529196</v>
      </c>
      <c r="U449" s="19">
        <f t="shared" si="86"/>
        <v>5529.1959999999999</v>
      </c>
      <c r="V449" s="19">
        <f t="shared" si="87"/>
        <v>66876.005600000004</v>
      </c>
      <c r="W449" s="6">
        <f t="shared" si="90"/>
        <v>1337520</v>
      </c>
      <c r="X449" s="6">
        <f t="shared" si="91"/>
        <v>2436491</v>
      </c>
      <c r="Y449" s="4">
        <v>0</v>
      </c>
      <c r="Z449" s="18">
        <v>0</v>
      </c>
      <c r="AA449" s="6">
        <f t="shared" si="92"/>
        <v>2436491</v>
      </c>
      <c r="AB449" s="4"/>
      <c r="AC449" s="23">
        <v>0</v>
      </c>
      <c r="AD449" s="23">
        <v>0</v>
      </c>
      <c r="AE449" s="1">
        <f t="shared" si="97"/>
        <v>2436491</v>
      </c>
      <c r="AF449" s="12" t="str">
        <f t="shared" si="93"/>
        <v xml:space="preserve"> </v>
      </c>
      <c r="AG449" s="12" t="str">
        <f t="shared" si="94"/>
        <v xml:space="preserve"> </v>
      </c>
    </row>
    <row r="450" spans="1:33" ht="14.1" customHeight="1">
      <c r="A450" s="25" t="s">
        <v>124</v>
      </c>
      <c r="B450" s="25" t="s">
        <v>796</v>
      </c>
      <c r="C450" s="25" t="s">
        <v>118</v>
      </c>
      <c r="D450" s="25" t="s">
        <v>801</v>
      </c>
      <c r="E450" s="7">
        <v>715.63</v>
      </c>
      <c r="F450" s="5">
        <f t="shared" si="95"/>
        <v>1107795.24</v>
      </c>
      <c r="G450" s="26">
        <v>97068.72</v>
      </c>
      <c r="H450" s="27">
        <v>22634</v>
      </c>
      <c r="I450" s="5">
        <f t="shared" ref="I450:I513" si="99">ROUND(H450*0.75,2)</f>
        <v>16975.5</v>
      </c>
      <c r="J450" s="28">
        <v>30922</v>
      </c>
      <c r="K450" s="28">
        <v>65952</v>
      </c>
      <c r="L450" s="28">
        <v>127423</v>
      </c>
      <c r="M450" s="28">
        <v>29301</v>
      </c>
      <c r="N450" s="5">
        <f t="shared" si="88"/>
        <v>367642.22</v>
      </c>
      <c r="O450" s="6">
        <f t="shared" si="89"/>
        <v>740153</v>
      </c>
      <c r="P450" s="29">
        <v>156</v>
      </c>
      <c r="Q450" s="29">
        <v>197</v>
      </c>
      <c r="R450" s="6">
        <f t="shared" si="98"/>
        <v>42717</v>
      </c>
      <c r="S450" s="19">
        <f t="shared" si="96"/>
        <v>51654.1734</v>
      </c>
      <c r="T450" s="30">
        <v>6229661</v>
      </c>
      <c r="U450" s="19">
        <f t="shared" ref="U450:U513" si="100">ROUND(T450/1000,4)</f>
        <v>6229.6610000000001</v>
      </c>
      <c r="V450" s="19">
        <f t="shared" ref="V450:V513" si="101">IF(S450-U450&lt;0,0,S450-U450)</f>
        <v>45424.5124</v>
      </c>
      <c r="W450" s="6">
        <f t="shared" si="90"/>
        <v>908490</v>
      </c>
      <c r="X450" s="6">
        <f t="shared" si="91"/>
        <v>1691360</v>
      </c>
      <c r="Y450" s="4">
        <v>0</v>
      </c>
      <c r="Z450" s="18">
        <v>0</v>
      </c>
      <c r="AA450" s="6">
        <f t="shared" si="92"/>
        <v>1691360</v>
      </c>
      <c r="AB450" s="4"/>
      <c r="AC450" s="23">
        <v>0</v>
      </c>
      <c r="AD450" s="23">
        <v>0</v>
      </c>
      <c r="AE450" s="1">
        <f t="shared" si="97"/>
        <v>1691360</v>
      </c>
      <c r="AF450" s="12" t="str">
        <f t="shared" si="93"/>
        <v xml:space="preserve"> </v>
      </c>
      <c r="AG450" s="12" t="str">
        <f t="shared" si="94"/>
        <v xml:space="preserve"> </v>
      </c>
    </row>
    <row r="451" spans="1:33" ht="14.1" customHeight="1">
      <c r="A451" s="25" t="s">
        <v>124</v>
      </c>
      <c r="B451" s="25" t="s">
        <v>796</v>
      </c>
      <c r="C451" s="25" t="s">
        <v>205</v>
      </c>
      <c r="D451" s="25" t="s">
        <v>802</v>
      </c>
      <c r="E451" s="7">
        <v>1614.45</v>
      </c>
      <c r="F451" s="5">
        <f t="shared" si="95"/>
        <v>2499168.6</v>
      </c>
      <c r="G451" s="26">
        <v>305367.78999999998</v>
      </c>
      <c r="H451" s="27">
        <v>72374</v>
      </c>
      <c r="I451" s="5">
        <f t="shared" si="99"/>
        <v>54280.5</v>
      </c>
      <c r="J451" s="28">
        <v>98760</v>
      </c>
      <c r="K451" s="28">
        <v>211211</v>
      </c>
      <c r="L451" s="28">
        <v>360456</v>
      </c>
      <c r="M451" s="28">
        <v>129488</v>
      </c>
      <c r="N451" s="5">
        <f t="shared" si="88"/>
        <v>1159563.29</v>
      </c>
      <c r="O451" s="6">
        <f t="shared" si="89"/>
        <v>1339605</v>
      </c>
      <c r="P451" s="29">
        <v>88</v>
      </c>
      <c r="Q451" s="29">
        <v>523</v>
      </c>
      <c r="R451" s="6">
        <f t="shared" si="98"/>
        <v>63973</v>
      </c>
      <c r="S451" s="19">
        <f t="shared" si="96"/>
        <v>116531.001</v>
      </c>
      <c r="T451" s="30">
        <v>19097423</v>
      </c>
      <c r="U451" s="19">
        <f t="shared" si="100"/>
        <v>19097.422999999999</v>
      </c>
      <c r="V451" s="19">
        <f t="shared" si="101"/>
        <v>97433.578000000009</v>
      </c>
      <c r="W451" s="6">
        <f t="shared" si="90"/>
        <v>1948672</v>
      </c>
      <c r="X451" s="6">
        <f t="shared" si="91"/>
        <v>3352250</v>
      </c>
      <c r="Y451" s="4">
        <v>0</v>
      </c>
      <c r="Z451" s="18">
        <v>0</v>
      </c>
      <c r="AA451" s="6">
        <f t="shared" si="92"/>
        <v>3352250</v>
      </c>
      <c r="AB451" s="4"/>
      <c r="AC451" s="23">
        <v>0</v>
      </c>
      <c r="AD451" s="23">
        <v>0</v>
      </c>
      <c r="AE451" s="1">
        <f t="shared" si="97"/>
        <v>3352250</v>
      </c>
      <c r="AF451" s="12" t="str">
        <f t="shared" si="93"/>
        <v xml:space="preserve"> </v>
      </c>
      <c r="AG451" s="12" t="str">
        <f t="shared" si="94"/>
        <v xml:space="preserve"> </v>
      </c>
    </row>
    <row r="452" spans="1:33" ht="14.1" customHeight="1">
      <c r="A452" s="25" t="s">
        <v>124</v>
      </c>
      <c r="B452" s="25" t="s">
        <v>796</v>
      </c>
      <c r="C452" s="25" t="s">
        <v>52</v>
      </c>
      <c r="D452" s="25" t="s">
        <v>803</v>
      </c>
      <c r="E452" s="7">
        <v>359.89</v>
      </c>
      <c r="F452" s="5">
        <f t="shared" si="95"/>
        <v>557109.72</v>
      </c>
      <c r="G452" s="26">
        <v>46039.4</v>
      </c>
      <c r="H452" s="27">
        <v>9926</v>
      </c>
      <c r="I452" s="5">
        <f t="shared" si="99"/>
        <v>7444.5</v>
      </c>
      <c r="J452" s="28">
        <v>16312</v>
      </c>
      <c r="K452" s="28">
        <v>34536</v>
      </c>
      <c r="L452" s="28">
        <v>64275</v>
      </c>
      <c r="M452" s="28">
        <v>23862</v>
      </c>
      <c r="N452" s="5">
        <f t="shared" ref="N452:N515" si="102">SUM(G452+I452+J452+K452+L452+M452)</f>
        <v>192468.9</v>
      </c>
      <c r="O452" s="6">
        <f t="shared" ref="O452:O515" si="103">IF(F452&gt;N452,ROUND(SUM(F452-N452),0),0)</f>
        <v>364641</v>
      </c>
      <c r="P452" s="29">
        <v>95</v>
      </c>
      <c r="Q452" s="29">
        <v>164</v>
      </c>
      <c r="R452" s="6">
        <f t="shared" si="98"/>
        <v>21656</v>
      </c>
      <c r="S452" s="19">
        <f t="shared" si="96"/>
        <v>25976.860199999999</v>
      </c>
      <c r="T452" s="30">
        <v>2783519</v>
      </c>
      <c r="U452" s="19">
        <f t="shared" si="100"/>
        <v>2783.5189999999998</v>
      </c>
      <c r="V452" s="19">
        <f t="shared" si="101"/>
        <v>23193.341199999999</v>
      </c>
      <c r="W452" s="6">
        <f t="shared" ref="W452:W515" si="104">IF(V452&gt;0,ROUND(SUM(V452*$W$2),0),0)</f>
        <v>463867</v>
      </c>
      <c r="X452" s="6">
        <f t="shared" ref="X452:X515" si="105">SUM(O452+R452+W452)</f>
        <v>850164</v>
      </c>
      <c r="Y452" s="4">
        <v>0</v>
      </c>
      <c r="Z452" s="18">
        <v>0</v>
      </c>
      <c r="AA452" s="6">
        <f t="shared" ref="AA452:AA515" si="106">ROUND(X452+Z452,0)</f>
        <v>850164</v>
      </c>
      <c r="AB452" s="4"/>
      <c r="AC452" s="23">
        <v>0</v>
      </c>
      <c r="AD452" s="23">
        <v>0</v>
      </c>
      <c r="AE452" s="1">
        <f t="shared" si="97"/>
        <v>850164</v>
      </c>
      <c r="AF452" s="12" t="str">
        <f t="shared" ref="AF452:AF515" si="107">IF(O452&gt;0," ",1)</f>
        <v xml:space="preserve"> </v>
      </c>
      <c r="AG452" s="12" t="str">
        <f t="shared" ref="AG452:AG515" si="108">IF(W452&gt;0," ",1)</f>
        <v xml:space="preserve"> </v>
      </c>
    </row>
    <row r="453" spans="1:33" ht="14.1" customHeight="1">
      <c r="A453" s="25" t="s">
        <v>234</v>
      </c>
      <c r="B453" s="25" t="s">
        <v>804</v>
      </c>
      <c r="C453" s="25" t="s">
        <v>100</v>
      </c>
      <c r="D453" s="25" t="s">
        <v>805</v>
      </c>
      <c r="E453" s="7">
        <v>421.73</v>
      </c>
      <c r="F453" s="5">
        <f t="shared" ref="F453:F516" si="109">SUM(E453*$F$3)</f>
        <v>652838.04</v>
      </c>
      <c r="G453" s="26">
        <v>291846.74999999994</v>
      </c>
      <c r="H453" s="27">
        <v>95736</v>
      </c>
      <c r="I453" s="5">
        <f t="shared" si="99"/>
        <v>71802</v>
      </c>
      <c r="J453" s="28">
        <v>17316</v>
      </c>
      <c r="K453" s="28">
        <v>1180580</v>
      </c>
      <c r="L453" s="28">
        <v>80995</v>
      </c>
      <c r="M453" s="28">
        <v>95636</v>
      </c>
      <c r="N453" s="5">
        <f t="shared" si="102"/>
        <v>1738175.75</v>
      </c>
      <c r="O453" s="6">
        <f t="shared" si="103"/>
        <v>0</v>
      </c>
      <c r="P453" s="29">
        <v>167</v>
      </c>
      <c r="Q453" s="29">
        <v>75</v>
      </c>
      <c r="R453" s="6">
        <f t="shared" si="98"/>
        <v>17410</v>
      </c>
      <c r="S453" s="19">
        <f t="shared" ref="S453:S516" si="110">ROUND(SUM(E453*$S$3),4)</f>
        <v>30440.471399999999</v>
      </c>
      <c r="T453" s="30">
        <v>17493312</v>
      </c>
      <c r="U453" s="19">
        <f t="shared" si="100"/>
        <v>17493.312000000002</v>
      </c>
      <c r="V453" s="19">
        <f t="shared" si="101"/>
        <v>12947.159399999997</v>
      </c>
      <c r="W453" s="6">
        <f t="shared" si="104"/>
        <v>258943</v>
      </c>
      <c r="X453" s="6">
        <f t="shared" si="105"/>
        <v>276353</v>
      </c>
      <c r="Y453" s="4">
        <v>0</v>
      </c>
      <c r="Z453" s="18">
        <v>0</v>
      </c>
      <c r="AA453" s="6">
        <f t="shared" si="106"/>
        <v>276353</v>
      </c>
      <c r="AB453" s="4">
        <v>205799</v>
      </c>
      <c r="AC453" s="23">
        <v>0</v>
      </c>
      <c r="AD453" s="23">
        <v>0</v>
      </c>
      <c r="AE453" s="1">
        <f t="shared" ref="AE453:AE516" si="111">SUM(AA453-AB453+AC453-AD453)</f>
        <v>70554</v>
      </c>
      <c r="AF453" s="12">
        <f t="shared" si="107"/>
        <v>1</v>
      </c>
      <c r="AG453" s="12" t="str">
        <f t="shared" si="108"/>
        <v xml:space="preserve"> </v>
      </c>
    </row>
    <row r="454" spans="1:33" ht="14.1" customHeight="1">
      <c r="A454" s="25" t="s">
        <v>234</v>
      </c>
      <c r="B454" s="25" t="s">
        <v>804</v>
      </c>
      <c r="C454" s="25" t="s">
        <v>199</v>
      </c>
      <c r="D454" s="25" t="s">
        <v>806</v>
      </c>
      <c r="E454" s="7">
        <v>289.29000000000002</v>
      </c>
      <c r="F454" s="5">
        <f t="shared" si="109"/>
        <v>447820.92000000004</v>
      </c>
      <c r="G454" s="26">
        <v>145099</v>
      </c>
      <c r="H454" s="27">
        <v>55512</v>
      </c>
      <c r="I454" s="5">
        <f t="shared" si="99"/>
        <v>41634</v>
      </c>
      <c r="J454" s="28">
        <v>10049</v>
      </c>
      <c r="K454" s="28">
        <v>676833</v>
      </c>
      <c r="L454" s="28">
        <v>61690</v>
      </c>
      <c r="M454" s="28">
        <v>94385</v>
      </c>
      <c r="N454" s="5">
        <f t="shared" si="102"/>
        <v>1029690</v>
      </c>
      <c r="O454" s="6">
        <f t="shared" si="103"/>
        <v>0</v>
      </c>
      <c r="P454" s="29">
        <v>167</v>
      </c>
      <c r="Q454" s="29">
        <v>71</v>
      </c>
      <c r="R454" s="6">
        <f t="shared" si="98"/>
        <v>16481</v>
      </c>
      <c r="S454" s="19">
        <f t="shared" si="110"/>
        <v>20880.9522</v>
      </c>
      <c r="T454" s="30">
        <v>8490287</v>
      </c>
      <c r="U454" s="19">
        <f t="shared" si="100"/>
        <v>8490.2870000000003</v>
      </c>
      <c r="V454" s="19">
        <f t="shared" si="101"/>
        <v>12390.665199999999</v>
      </c>
      <c r="W454" s="6">
        <f t="shared" si="104"/>
        <v>247813</v>
      </c>
      <c r="X454" s="6">
        <f t="shared" si="105"/>
        <v>264294</v>
      </c>
      <c r="Y454" s="4">
        <v>0</v>
      </c>
      <c r="Z454" s="18">
        <v>0</v>
      </c>
      <c r="AA454" s="6">
        <f t="shared" si="106"/>
        <v>264294</v>
      </c>
      <c r="AB454" s="4">
        <v>79265</v>
      </c>
      <c r="AC454" s="23">
        <v>0</v>
      </c>
      <c r="AD454" s="23">
        <v>0</v>
      </c>
      <c r="AE454" s="1">
        <f t="shared" si="111"/>
        <v>185029</v>
      </c>
      <c r="AF454" s="12">
        <f t="shared" si="107"/>
        <v>1</v>
      </c>
      <c r="AG454" s="12" t="str">
        <f t="shared" si="108"/>
        <v xml:space="preserve"> </v>
      </c>
    </row>
    <row r="455" spans="1:33" ht="14.1" customHeight="1">
      <c r="A455" s="25" t="s">
        <v>234</v>
      </c>
      <c r="B455" s="25" t="s">
        <v>804</v>
      </c>
      <c r="C455" s="25" t="s">
        <v>60</v>
      </c>
      <c r="D455" s="25" t="s">
        <v>807</v>
      </c>
      <c r="E455" s="7">
        <v>615.25</v>
      </c>
      <c r="F455" s="5">
        <f t="shared" si="109"/>
        <v>952407</v>
      </c>
      <c r="G455" s="26">
        <v>581653.01</v>
      </c>
      <c r="H455" s="27">
        <v>142846</v>
      </c>
      <c r="I455" s="5">
        <f t="shared" si="99"/>
        <v>107134.5</v>
      </c>
      <c r="J455" s="28">
        <v>25849</v>
      </c>
      <c r="K455" s="28">
        <v>1749676</v>
      </c>
      <c r="L455" s="28">
        <v>132321</v>
      </c>
      <c r="M455" s="28">
        <v>84640</v>
      </c>
      <c r="N455" s="5">
        <f t="shared" si="102"/>
        <v>2681273.5099999998</v>
      </c>
      <c r="O455" s="6">
        <f t="shared" si="103"/>
        <v>0</v>
      </c>
      <c r="P455" s="29">
        <v>156</v>
      </c>
      <c r="Q455" s="29">
        <v>171</v>
      </c>
      <c r="R455" s="6">
        <f t="shared" si="98"/>
        <v>37080</v>
      </c>
      <c r="S455" s="19">
        <f t="shared" si="110"/>
        <v>44408.745000000003</v>
      </c>
      <c r="T455" s="30">
        <v>34336069</v>
      </c>
      <c r="U455" s="19">
        <f t="shared" si="100"/>
        <v>34336.069000000003</v>
      </c>
      <c r="V455" s="19">
        <f t="shared" si="101"/>
        <v>10072.675999999999</v>
      </c>
      <c r="W455" s="6">
        <f t="shared" si="104"/>
        <v>201454</v>
      </c>
      <c r="X455" s="6">
        <f t="shared" si="105"/>
        <v>238534</v>
      </c>
      <c r="Y455" s="4">
        <v>0</v>
      </c>
      <c r="Z455" s="18">
        <v>0</v>
      </c>
      <c r="AA455" s="6">
        <f t="shared" si="106"/>
        <v>238534</v>
      </c>
      <c r="AB455" s="4">
        <v>209944</v>
      </c>
      <c r="AC455" s="31">
        <v>0</v>
      </c>
      <c r="AD455" s="32">
        <v>0</v>
      </c>
      <c r="AE455" s="1">
        <f t="shared" si="111"/>
        <v>28590</v>
      </c>
      <c r="AF455" s="12">
        <f t="shared" si="107"/>
        <v>1</v>
      </c>
      <c r="AG455" s="12" t="str">
        <f t="shared" si="108"/>
        <v xml:space="preserve"> </v>
      </c>
    </row>
    <row r="456" spans="1:33" ht="14.1" customHeight="1">
      <c r="A456" s="25" t="s">
        <v>234</v>
      </c>
      <c r="B456" s="25" t="s">
        <v>804</v>
      </c>
      <c r="C456" s="25" t="s">
        <v>90</v>
      </c>
      <c r="D456" s="25" t="s">
        <v>808</v>
      </c>
      <c r="E456" s="7">
        <v>182.39</v>
      </c>
      <c r="F456" s="5">
        <f t="shared" si="109"/>
        <v>282339.71999999997</v>
      </c>
      <c r="G456" s="26">
        <v>409795.57</v>
      </c>
      <c r="H456" s="27">
        <v>44809</v>
      </c>
      <c r="I456" s="5">
        <f t="shared" si="99"/>
        <v>33606.75</v>
      </c>
      <c r="J456" s="28">
        <v>8130</v>
      </c>
      <c r="K456" s="28">
        <v>528735</v>
      </c>
      <c r="L456" s="28">
        <v>41376</v>
      </c>
      <c r="M456" s="28">
        <v>71687</v>
      </c>
      <c r="N456" s="5">
        <f t="shared" si="102"/>
        <v>1093330.32</v>
      </c>
      <c r="O456" s="6">
        <f t="shared" si="103"/>
        <v>0</v>
      </c>
      <c r="P456" s="29">
        <v>152</v>
      </c>
      <c r="Q456" s="29">
        <v>79</v>
      </c>
      <c r="R456" s="6">
        <f t="shared" si="98"/>
        <v>16691</v>
      </c>
      <c r="S456" s="19">
        <f t="shared" si="110"/>
        <v>13164.9102</v>
      </c>
      <c r="T456" s="30">
        <v>24724327</v>
      </c>
      <c r="U456" s="19">
        <f t="shared" si="100"/>
        <v>24724.327000000001</v>
      </c>
      <c r="V456" s="19">
        <f t="shared" si="101"/>
        <v>0</v>
      </c>
      <c r="W456" s="6">
        <f t="shared" si="104"/>
        <v>0</v>
      </c>
      <c r="X456" s="6">
        <f t="shared" si="105"/>
        <v>16691</v>
      </c>
      <c r="Y456" s="4">
        <v>0</v>
      </c>
      <c r="Z456" s="18">
        <v>0</v>
      </c>
      <c r="AA456" s="6">
        <f t="shared" si="106"/>
        <v>16691</v>
      </c>
      <c r="AB456" s="4"/>
      <c r="AC456" s="23">
        <v>0</v>
      </c>
      <c r="AD456" s="23">
        <v>0</v>
      </c>
      <c r="AE456" s="1">
        <f t="shared" si="111"/>
        <v>16691</v>
      </c>
      <c r="AF456" s="12">
        <f t="shared" si="107"/>
        <v>1</v>
      </c>
      <c r="AG456" s="12">
        <f t="shared" si="108"/>
        <v>1</v>
      </c>
    </row>
    <row r="457" spans="1:33" ht="14.1" customHeight="1">
      <c r="A457" s="25" t="s">
        <v>234</v>
      </c>
      <c r="B457" s="25" t="s">
        <v>804</v>
      </c>
      <c r="C457" s="25" t="s">
        <v>133</v>
      </c>
      <c r="D457" s="25" t="s">
        <v>809</v>
      </c>
      <c r="E457" s="7">
        <v>568.42999999999995</v>
      </c>
      <c r="F457" s="5">
        <f t="shared" si="109"/>
        <v>879929.6399999999</v>
      </c>
      <c r="G457" s="26">
        <v>867038.61</v>
      </c>
      <c r="H457" s="27">
        <v>121924</v>
      </c>
      <c r="I457" s="5">
        <f t="shared" si="99"/>
        <v>91443</v>
      </c>
      <c r="J457" s="28">
        <v>22081</v>
      </c>
      <c r="K457" s="28">
        <v>1477376</v>
      </c>
      <c r="L457" s="28">
        <v>98546</v>
      </c>
      <c r="M457" s="28">
        <v>63865</v>
      </c>
      <c r="N457" s="5">
        <f t="shared" si="102"/>
        <v>2620349.61</v>
      </c>
      <c r="O457" s="6">
        <f t="shared" si="103"/>
        <v>0</v>
      </c>
      <c r="P457" s="29">
        <v>156</v>
      </c>
      <c r="Q457" s="29">
        <v>96</v>
      </c>
      <c r="R457" s="6">
        <f t="shared" si="98"/>
        <v>20817</v>
      </c>
      <c r="S457" s="19">
        <f t="shared" si="110"/>
        <v>41029.277399999999</v>
      </c>
      <c r="T457" s="30">
        <v>52416123</v>
      </c>
      <c r="U457" s="19">
        <f t="shared" si="100"/>
        <v>52416.123</v>
      </c>
      <c r="V457" s="19">
        <f t="shared" si="101"/>
        <v>0</v>
      </c>
      <c r="W457" s="6">
        <f t="shared" si="104"/>
        <v>0</v>
      </c>
      <c r="X457" s="6">
        <f t="shared" si="105"/>
        <v>20817</v>
      </c>
      <c r="Y457" s="4">
        <v>0</v>
      </c>
      <c r="Z457" s="18">
        <v>0</v>
      </c>
      <c r="AA457" s="6">
        <f t="shared" si="106"/>
        <v>20817</v>
      </c>
      <c r="AB457" s="4"/>
      <c r="AC457" s="23">
        <v>29359</v>
      </c>
      <c r="AD457" s="23">
        <v>0</v>
      </c>
      <c r="AE457" s="1">
        <f t="shared" si="111"/>
        <v>50176</v>
      </c>
      <c r="AF457" s="12">
        <f t="shared" si="107"/>
        <v>1</v>
      </c>
      <c r="AG457" s="12">
        <f t="shared" si="108"/>
        <v>1</v>
      </c>
    </row>
    <row r="458" spans="1:33" ht="14.1" customHeight="1">
      <c r="A458" s="25" t="s">
        <v>170</v>
      </c>
      <c r="B458" s="25" t="s">
        <v>810</v>
      </c>
      <c r="C458" s="25" t="s">
        <v>215</v>
      </c>
      <c r="D458" s="25" t="s">
        <v>811</v>
      </c>
      <c r="E458" s="7">
        <v>781.26</v>
      </c>
      <c r="F458" s="5">
        <f t="shared" si="109"/>
        <v>1209390.48</v>
      </c>
      <c r="G458" s="26">
        <v>384669.49</v>
      </c>
      <c r="H458" s="27">
        <v>87797</v>
      </c>
      <c r="I458" s="5">
        <f t="shared" si="99"/>
        <v>65847.75</v>
      </c>
      <c r="J458" s="28">
        <v>55455</v>
      </c>
      <c r="K458" s="28">
        <v>0</v>
      </c>
      <c r="L458" s="28">
        <v>0</v>
      </c>
      <c r="M458" s="28">
        <v>23065</v>
      </c>
      <c r="N458" s="5">
        <f t="shared" si="102"/>
        <v>529037.24</v>
      </c>
      <c r="O458" s="6">
        <f t="shared" si="103"/>
        <v>680353</v>
      </c>
      <c r="P458" s="29">
        <v>33</v>
      </c>
      <c r="Q458" s="29">
        <v>415</v>
      </c>
      <c r="R458" s="6">
        <f t="shared" si="98"/>
        <v>19036</v>
      </c>
      <c r="S458" s="19">
        <f t="shared" si="110"/>
        <v>56391.346799999999</v>
      </c>
      <c r="T458" s="30">
        <v>23341595</v>
      </c>
      <c r="U458" s="19">
        <f t="shared" si="100"/>
        <v>23341.595000000001</v>
      </c>
      <c r="V458" s="19">
        <f t="shared" si="101"/>
        <v>33049.751799999998</v>
      </c>
      <c r="W458" s="6">
        <f t="shared" si="104"/>
        <v>660995</v>
      </c>
      <c r="X458" s="6">
        <f t="shared" si="105"/>
        <v>1360384</v>
      </c>
      <c r="Y458" s="4">
        <v>0</v>
      </c>
      <c r="Z458" s="18">
        <v>0</v>
      </c>
      <c r="AA458" s="6">
        <f t="shared" si="106"/>
        <v>1360384</v>
      </c>
      <c r="AB458" s="4"/>
      <c r="AC458" s="23">
        <v>0</v>
      </c>
      <c r="AD458" s="23">
        <v>0</v>
      </c>
      <c r="AE458" s="1">
        <f t="shared" si="111"/>
        <v>1360384</v>
      </c>
      <c r="AF458" s="12" t="str">
        <f t="shared" si="107"/>
        <v xml:space="preserve"> </v>
      </c>
      <c r="AG458" s="12" t="str">
        <f t="shared" si="108"/>
        <v xml:space="preserve"> </v>
      </c>
    </row>
    <row r="459" spans="1:33" ht="14.1" customHeight="1">
      <c r="A459" s="25" t="s">
        <v>170</v>
      </c>
      <c r="B459" s="25" t="s">
        <v>810</v>
      </c>
      <c r="C459" s="25" t="s">
        <v>55</v>
      </c>
      <c r="D459" s="25" t="s">
        <v>812</v>
      </c>
      <c r="E459" s="7">
        <v>6210.48</v>
      </c>
      <c r="F459" s="5">
        <f t="shared" si="109"/>
        <v>9613823.0399999991</v>
      </c>
      <c r="G459" s="26">
        <v>2071323.56</v>
      </c>
      <c r="H459" s="27">
        <v>617500</v>
      </c>
      <c r="I459" s="5">
        <f t="shared" si="99"/>
        <v>463125</v>
      </c>
      <c r="J459" s="28">
        <v>389295</v>
      </c>
      <c r="K459" s="28">
        <v>15780</v>
      </c>
      <c r="L459" s="28">
        <v>1285913</v>
      </c>
      <c r="M459" s="28">
        <v>16668</v>
      </c>
      <c r="N459" s="5">
        <f t="shared" si="102"/>
        <v>4242104.5600000005</v>
      </c>
      <c r="O459" s="6">
        <f t="shared" si="103"/>
        <v>5371718</v>
      </c>
      <c r="P459" s="29">
        <v>33</v>
      </c>
      <c r="Q459" s="29">
        <v>2735</v>
      </c>
      <c r="R459" s="6">
        <f t="shared" si="98"/>
        <v>125454</v>
      </c>
      <c r="S459" s="19">
        <f t="shared" si="110"/>
        <v>448272.44640000002</v>
      </c>
      <c r="T459" s="30">
        <v>129700912</v>
      </c>
      <c r="U459" s="19">
        <f t="shared" si="100"/>
        <v>129700.912</v>
      </c>
      <c r="V459" s="19">
        <f t="shared" si="101"/>
        <v>318571.5344</v>
      </c>
      <c r="W459" s="6">
        <f t="shared" si="104"/>
        <v>6371431</v>
      </c>
      <c r="X459" s="6">
        <f t="shared" si="105"/>
        <v>11868603</v>
      </c>
      <c r="Y459" s="4">
        <v>0</v>
      </c>
      <c r="Z459" s="18">
        <v>0</v>
      </c>
      <c r="AA459" s="6">
        <f t="shared" si="106"/>
        <v>11868603</v>
      </c>
      <c r="AB459" s="4"/>
      <c r="AC459" s="23">
        <v>0</v>
      </c>
      <c r="AD459" s="23">
        <v>0</v>
      </c>
      <c r="AE459" s="1">
        <f t="shared" si="111"/>
        <v>11868603</v>
      </c>
      <c r="AF459" s="12" t="str">
        <f t="shared" si="107"/>
        <v xml:space="preserve"> </v>
      </c>
      <c r="AG459" s="12" t="str">
        <f t="shared" si="108"/>
        <v xml:space="preserve"> </v>
      </c>
    </row>
    <row r="460" spans="1:33" ht="14.1" customHeight="1">
      <c r="A460" s="25" t="s">
        <v>170</v>
      </c>
      <c r="B460" s="25" t="s">
        <v>810</v>
      </c>
      <c r="C460" s="25" t="s">
        <v>198</v>
      </c>
      <c r="D460" s="25" t="s">
        <v>813</v>
      </c>
      <c r="E460" s="7">
        <v>3216.9</v>
      </c>
      <c r="F460" s="5">
        <f t="shared" si="109"/>
        <v>4979761.2</v>
      </c>
      <c r="G460" s="26">
        <v>2277753.5499999998</v>
      </c>
      <c r="H460" s="27">
        <v>320561</v>
      </c>
      <c r="I460" s="5">
        <f t="shared" si="99"/>
        <v>240420.75</v>
      </c>
      <c r="J460" s="28">
        <v>201586</v>
      </c>
      <c r="K460" s="28">
        <v>8253</v>
      </c>
      <c r="L460" s="28">
        <v>823830</v>
      </c>
      <c r="M460" s="28">
        <v>14938</v>
      </c>
      <c r="N460" s="5">
        <f t="shared" si="102"/>
        <v>3566781.3</v>
      </c>
      <c r="O460" s="6">
        <f t="shared" si="103"/>
        <v>1412980</v>
      </c>
      <c r="P460" s="29">
        <v>33</v>
      </c>
      <c r="Q460" s="29">
        <v>1751</v>
      </c>
      <c r="R460" s="6">
        <f t="shared" si="98"/>
        <v>80318</v>
      </c>
      <c r="S460" s="19">
        <f t="shared" si="110"/>
        <v>232195.842</v>
      </c>
      <c r="T460" s="30">
        <v>146964498</v>
      </c>
      <c r="U460" s="19">
        <f t="shared" si="100"/>
        <v>146964.49799999999</v>
      </c>
      <c r="V460" s="19">
        <f t="shared" si="101"/>
        <v>85231.344000000012</v>
      </c>
      <c r="W460" s="6">
        <f t="shared" si="104"/>
        <v>1704627</v>
      </c>
      <c r="X460" s="6">
        <f t="shared" si="105"/>
        <v>3197925</v>
      </c>
      <c r="Y460" s="4">
        <v>0</v>
      </c>
      <c r="Z460" s="18">
        <v>0</v>
      </c>
      <c r="AA460" s="6">
        <f t="shared" si="106"/>
        <v>3197925</v>
      </c>
      <c r="AB460" s="4"/>
      <c r="AC460" s="23">
        <v>0</v>
      </c>
      <c r="AD460" s="23">
        <v>0</v>
      </c>
      <c r="AE460" s="1">
        <f t="shared" si="111"/>
        <v>3197925</v>
      </c>
      <c r="AF460" s="12" t="str">
        <f t="shared" si="107"/>
        <v xml:space="preserve"> </v>
      </c>
      <c r="AG460" s="12" t="str">
        <f t="shared" si="108"/>
        <v xml:space="preserve"> </v>
      </c>
    </row>
    <row r="461" spans="1:33" ht="14.1" customHeight="1">
      <c r="A461" s="25" t="s">
        <v>170</v>
      </c>
      <c r="B461" s="25" t="s">
        <v>810</v>
      </c>
      <c r="C461" s="25" t="s">
        <v>100</v>
      </c>
      <c r="D461" s="25" t="s">
        <v>814</v>
      </c>
      <c r="E461" s="7">
        <v>1564.52</v>
      </c>
      <c r="F461" s="5">
        <f t="shared" si="109"/>
        <v>2421876.96</v>
      </c>
      <c r="G461" s="26">
        <v>339170.66</v>
      </c>
      <c r="H461" s="27">
        <v>147448</v>
      </c>
      <c r="I461" s="5">
        <f t="shared" si="99"/>
        <v>110586</v>
      </c>
      <c r="J461" s="28">
        <v>92701</v>
      </c>
      <c r="K461" s="28">
        <v>3794</v>
      </c>
      <c r="L461" s="28">
        <v>371158</v>
      </c>
      <c r="M461" s="28">
        <v>58475</v>
      </c>
      <c r="N461" s="5">
        <f t="shared" si="102"/>
        <v>975884.65999999992</v>
      </c>
      <c r="O461" s="6">
        <f t="shared" si="103"/>
        <v>1445992</v>
      </c>
      <c r="P461" s="29">
        <v>70</v>
      </c>
      <c r="Q461" s="29">
        <v>627</v>
      </c>
      <c r="R461" s="6">
        <f t="shared" si="98"/>
        <v>61007</v>
      </c>
      <c r="S461" s="19">
        <f t="shared" si="110"/>
        <v>112927.0536</v>
      </c>
      <c r="T461" s="30">
        <v>20504246</v>
      </c>
      <c r="U461" s="19">
        <f t="shared" si="100"/>
        <v>20504.245999999999</v>
      </c>
      <c r="V461" s="19">
        <f t="shared" si="101"/>
        <v>92422.8076</v>
      </c>
      <c r="W461" s="6">
        <f t="shared" si="104"/>
        <v>1848456</v>
      </c>
      <c r="X461" s="6">
        <f t="shared" si="105"/>
        <v>3355455</v>
      </c>
      <c r="Y461" s="4">
        <v>0</v>
      </c>
      <c r="Z461" s="18">
        <v>0</v>
      </c>
      <c r="AA461" s="6">
        <f t="shared" si="106"/>
        <v>3355455</v>
      </c>
      <c r="AB461" s="4"/>
      <c r="AC461" s="23">
        <v>0</v>
      </c>
      <c r="AD461" s="23">
        <v>0</v>
      </c>
      <c r="AE461" s="1">
        <f t="shared" si="111"/>
        <v>3355455</v>
      </c>
      <c r="AF461" s="12" t="str">
        <f t="shared" si="107"/>
        <v xml:space="preserve"> </v>
      </c>
      <c r="AG461" s="12" t="str">
        <f t="shared" si="108"/>
        <v xml:space="preserve"> </v>
      </c>
    </row>
    <row r="462" spans="1:33" ht="14.1" customHeight="1">
      <c r="A462" s="25" t="s">
        <v>170</v>
      </c>
      <c r="B462" s="25" t="s">
        <v>810</v>
      </c>
      <c r="C462" s="25" t="s">
        <v>220</v>
      </c>
      <c r="D462" s="25" t="s">
        <v>815</v>
      </c>
      <c r="E462" s="7">
        <v>2647.35</v>
      </c>
      <c r="F462" s="5">
        <f t="shared" si="109"/>
        <v>4098097.8</v>
      </c>
      <c r="G462" s="26">
        <v>1771189.48</v>
      </c>
      <c r="H462" s="27">
        <v>278750</v>
      </c>
      <c r="I462" s="5">
        <f t="shared" si="99"/>
        <v>209062.5</v>
      </c>
      <c r="J462" s="28">
        <v>175850</v>
      </c>
      <c r="K462" s="28">
        <v>7106</v>
      </c>
      <c r="L462" s="28">
        <v>493336</v>
      </c>
      <c r="M462" s="28">
        <v>76974</v>
      </c>
      <c r="N462" s="5">
        <f t="shared" si="102"/>
        <v>2733517.98</v>
      </c>
      <c r="O462" s="6">
        <f t="shared" si="103"/>
        <v>1364580</v>
      </c>
      <c r="P462" s="29">
        <v>40</v>
      </c>
      <c r="Q462" s="29">
        <v>1559</v>
      </c>
      <c r="R462" s="6">
        <f t="shared" si="98"/>
        <v>86680</v>
      </c>
      <c r="S462" s="19">
        <f t="shared" si="110"/>
        <v>191085.723</v>
      </c>
      <c r="T462" s="30">
        <v>115161865</v>
      </c>
      <c r="U462" s="19">
        <f t="shared" si="100"/>
        <v>115161.86500000001</v>
      </c>
      <c r="V462" s="19">
        <f t="shared" si="101"/>
        <v>75923.857999999993</v>
      </c>
      <c r="W462" s="6">
        <f t="shared" si="104"/>
        <v>1518477</v>
      </c>
      <c r="X462" s="6">
        <f t="shared" si="105"/>
        <v>2969737</v>
      </c>
      <c r="Y462" s="4">
        <v>0</v>
      </c>
      <c r="Z462" s="18">
        <v>0</v>
      </c>
      <c r="AA462" s="6">
        <f t="shared" si="106"/>
        <v>2969737</v>
      </c>
      <c r="AB462" s="4"/>
      <c r="AC462" s="23">
        <v>0</v>
      </c>
      <c r="AD462" s="23">
        <v>0</v>
      </c>
      <c r="AE462" s="1">
        <f t="shared" si="111"/>
        <v>2969737</v>
      </c>
      <c r="AF462" s="12" t="str">
        <f t="shared" si="107"/>
        <v xml:space="preserve"> </v>
      </c>
      <c r="AG462" s="12" t="str">
        <f t="shared" si="108"/>
        <v xml:space="preserve"> </v>
      </c>
    </row>
    <row r="463" spans="1:33" ht="14.1" customHeight="1">
      <c r="A463" s="25" t="s">
        <v>170</v>
      </c>
      <c r="B463" s="25" t="s">
        <v>810</v>
      </c>
      <c r="C463" s="25" t="s">
        <v>236</v>
      </c>
      <c r="D463" s="25" t="s">
        <v>816</v>
      </c>
      <c r="E463" s="7">
        <v>1982.45</v>
      </c>
      <c r="F463" s="5">
        <f t="shared" si="109"/>
        <v>3068832.6</v>
      </c>
      <c r="G463" s="26">
        <v>481320.85</v>
      </c>
      <c r="H463" s="27">
        <v>191370</v>
      </c>
      <c r="I463" s="5">
        <f t="shared" si="99"/>
        <v>143527.5</v>
      </c>
      <c r="J463" s="28">
        <v>120464</v>
      </c>
      <c r="K463" s="28">
        <v>4912</v>
      </c>
      <c r="L463" s="28">
        <v>383415</v>
      </c>
      <c r="M463" s="28">
        <v>19101</v>
      </c>
      <c r="N463" s="5">
        <f t="shared" si="102"/>
        <v>1152740.3500000001</v>
      </c>
      <c r="O463" s="6">
        <f t="shared" si="103"/>
        <v>1916092</v>
      </c>
      <c r="P463" s="29">
        <v>40</v>
      </c>
      <c r="Q463" s="29">
        <v>1062</v>
      </c>
      <c r="R463" s="6">
        <f t="shared" si="98"/>
        <v>59047</v>
      </c>
      <c r="S463" s="19">
        <f t="shared" si="110"/>
        <v>143093.24100000001</v>
      </c>
      <c r="T463" s="30">
        <v>29438069</v>
      </c>
      <c r="U463" s="19">
        <f t="shared" si="100"/>
        <v>29438.069</v>
      </c>
      <c r="V463" s="19">
        <f t="shared" si="101"/>
        <v>113655.17200000001</v>
      </c>
      <c r="W463" s="6">
        <f t="shared" si="104"/>
        <v>2273103</v>
      </c>
      <c r="X463" s="6">
        <f t="shared" si="105"/>
        <v>4248242</v>
      </c>
      <c r="Y463" s="4">
        <v>0</v>
      </c>
      <c r="Z463" s="18">
        <v>0</v>
      </c>
      <c r="AA463" s="6">
        <f t="shared" si="106"/>
        <v>4248242</v>
      </c>
      <c r="AB463" s="4"/>
      <c r="AC463" s="23">
        <v>0</v>
      </c>
      <c r="AD463" s="23">
        <v>0</v>
      </c>
      <c r="AE463" s="1">
        <f t="shared" si="111"/>
        <v>4248242</v>
      </c>
      <c r="AF463" s="12" t="str">
        <f t="shared" si="107"/>
        <v xml:space="preserve"> </v>
      </c>
      <c r="AG463" s="12" t="str">
        <f t="shared" si="108"/>
        <v xml:space="preserve"> </v>
      </c>
    </row>
    <row r="464" spans="1:33" ht="14.1" customHeight="1">
      <c r="A464" s="25" t="s">
        <v>170</v>
      </c>
      <c r="B464" s="25" t="s">
        <v>810</v>
      </c>
      <c r="C464" s="25" t="s">
        <v>199</v>
      </c>
      <c r="D464" s="25" t="s">
        <v>817</v>
      </c>
      <c r="E464" s="7">
        <v>1991.16</v>
      </c>
      <c r="F464" s="5">
        <f t="shared" si="109"/>
        <v>3082315.68</v>
      </c>
      <c r="G464" s="26">
        <v>487242.45</v>
      </c>
      <c r="H464" s="27">
        <v>210077</v>
      </c>
      <c r="I464" s="5">
        <f t="shared" si="99"/>
        <v>157557.75</v>
      </c>
      <c r="J464" s="28">
        <v>132543</v>
      </c>
      <c r="K464" s="28">
        <v>5358</v>
      </c>
      <c r="L464" s="28">
        <v>366483</v>
      </c>
      <c r="M464" s="28">
        <v>40889</v>
      </c>
      <c r="N464" s="5">
        <f t="shared" si="102"/>
        <v>1190073.2</v>
      </c>
      <c r="O464" s="6">
        <f t="shared" si="103"/>
        <v>1892242</v>
      </c>
      <c r="P464" s="29">
        <v>33</v>
      </c>
      <c r="Q464" s="29">
        <v>1136</v>
      </c>
      <c r="R464" s="6">
        <f t="shared" si="98"/>
        <v>52108</v>
      </c>
      <c r="S464" s="19">
        <f t="shared" si="110"/>
        <v>143721.92879999999</v>
      </c>
      <c r="T464" s="30">
        <v>29193676</v>
      </c>
      <c r="U464" s="19">
        <f t="shared" si="100"/>
        <v>29193.675999999999</v>
      </c>
      <c r="V464" s="19">
        <f t="shared" si="101"/>
        <v>114528.25279999999</v>
      </c>
      <c r="W464" s="6">
        <f t="shared" si="104"/>
        <v>2290565</v>
      </c>
      <c r="X464" s="6">
        <f t="shared" si="105"/>
        <v>4234915</v>
      </c>
      <c r="Y464" s="4">
        <v>0</v>
      </c>
      <c r="Z464" s="18">
        <v>0</v>
      </c>
      <c r="AA464" s="6">
        <f t="shared" si="106"/>
        <v>4234915</v>
      </c>
      <c r="AB464" s="4"/>
      <c r="AC464" s="23">
        <v>0</v>
      </c>
      <c r="AD464" s="23">
        <v>0</v>
      </c>
      <c r="AE464" s="1">
        <f t="shared" si="111"/>
        <v>4234915</v>
      </c>
      <c r="AF464" s="12" t="str">
        <f t="shared" si="107"/>
        <v xml:space="preserve"> </v>
      </c>
      <c r="AG464" s="12" t="str">
        <f t="shared" si="108"/>
        <v xml:space="preserve"> </v>
      </c>
    </row>
    <row r="465" spans="1:33" ht="14.1" customHeight="1">
      <c r="A465" s="25" t="s">
        <v>170</v>
      </c>
      <c r="B465" s="25" t="s">
        <v>810</v>
      </c>
      <c r="C465" s="25" t="s">
        <v>60</v>
      </c>
      <c r="D465" s="25" t="s">
        <v>818</v>
      </c>
      <c r="E465" s="7">
        <v>1108.3</v>
      </c>
      <c r="F465" s="5">
        <f t="shared" si="109"/>
        <v>1715648.4</v>
      </c>
      <c r="G465" s="26">
        <v>147858.41</v>
      </c>
      <c r="H465" s="27">
        <v>105250</v>
      </c>
      <c r="I465" s="5">
        <f t="shared" si="99"/>
        <v>78937.5</v>
      </c>
      <c r="J465" s="28">
        <v>66250</v>
      </c>
      <c r="K465" s="28">
        <v>2698</v>
      </c>
      <c r="L465" s="28">
        <v>177330</v>
      </c>
      <c r="M465" s="28">
        <v>21516</v>
      </c>
      <c r="N465" s="5">
        <f t="shared" si="102"/>
        <v>494589.91000000003</v>
      </c>
      <c r="O465" s="6">
        <f t="shared" si="103"/>
        <v>1221058</v>
      </c>
      <c r="P465" s="29">
        <v>33</v>
      </c>
      <c r="Q465" s="29">
        <v>569</v>
      </c>
      <c r="R465" s="6">
        <f t="shared" si="98"/>
        <v>26100</v>
      </c>
      <c r="S465" s="19">
        <f t="shared" si="110"/>
        <v>79997.093999999997</v>
      </c>
      <c r="T465" s="30">
        <v>9004775</v>
      </c>
      <c r="U465" s="19">
        <f t="shared" si="100"/>
        <v>9004.7749999999996</v>
      </c>
      <c r="V465" s="19">
        <f t="shared" si="101"/>
        <v>70992.319000000003</v>
      </c>
      <c r="W465" s="6">
        <f t="shared" si="104"/>
        <v>1419846</v>
      </c>
      <c r="X465" s="6">
        <f t="shared" si="105"/>
        <v>2667004</v>
      </c>
      <c r="Y465" s="4">
        <v>0</v>
      </c>
      <c r="Z465" s="18">
        <v>0</v>
      </c>
      <c r="AA465" s="6">
        <f t="shared" si="106"/>
        <v>2667004</v>
      </c>
      <c r="AB465" s="4"/>
      <c r="AC465" s="23">
        <v>0</v>
      </c>
      <c r="AD465" s="23">
        <v>0</v>
      </c>
      <c r="AE465" s="1">
        <f t="shared" si="111"/>
        <v>2667004</v>
      </c>
      <c r="AF465" s="12" t="str">
        <f t="shared" si="107"/>
        <v xml:space="preserve"> </v>
      </c>
      <c r="AG465" s="12" t="str">
        <f t="shared" si="108"/>
        <v xml:space="preserve"> </v>
      </c>
    </row>
    <row r="466" spans="1:33" ht="14.1" customHeight="1">
      <c r="A466" s="25" t="s">
        <v>170</v>
      </c>
      <c r="B466" s="25" t="s">
        <v>810</v>
      </c>
      <c r="C466" s="25" t="s">
        <v>30</v>
      </c>
      <c r="D466" s="25" t="s">
        <v>819</v>
      </c>
      <c r="E466" s="7">
        <v>1686.45</v>
      </c>
      <c r="F466" s="5">
        <f t="shared" si="109"/>
        <v>2610624.6</v>
      </c>
      <c r="G466" s="26">
        <v>977727.35</v>
      </c>
      <c r="H466" s="27">
        <v>183797</v>
      </c>
      <c r="I466" s="5">
        <f t="shared" si="99"/>
        <v>137847.75</v>
      </c>
      <c r="J466" s="28">
        <v>115944</v>
      </c>
      <c r="K466" s="28">
        <v>4685</v>
      </c>
      <c r="L466" s="28">
        <v>179637</v>
      </c>
      <c r="M466" s="28">
        <v>11361</v>
      </c>
      <c r="N466" s="5">
        <f t="shared" si="102"/>
        <v>1427202.1</v>
      </c>
      <c r="O466" s="6">
        <f t="shared" si="103"/>
        <v>1183423</v>
      </c>
      <c r="P466" s="29">
        <v>33</v>
      </c>
      <c r="Q466" s="29">
        <v>1006</v>
      </c>
      <c r="R466" s="6">
        <f t="shared" si="98"/>
        <v>46145</v>
      </c>
      <c r="S466" s="19">
        <f t="shared" si="110"/>
        <v>121727.961</v>
      </c>
      <c r="T466" s="30">
        <v>62474591</v>
      </c>
      <c r="U466" s="19">
        <f t="shared" si="100"/>
        <v>62474.591</v>
      </c>
      <c r="V466" s="19">
        <f t="shared" si="101"/>
        <v>59253.369999999995</v>
      </c>
      <c r="W466" s="6">
        <f t="shared" si="104"/>
        <v>1185067</v>
      </c>
      <c r="X466" s="6">
        <f t="shared" si="105"/>
        <v>2414635</v>
      </c>
      <c r="Y466" s="4">
        <v>0</v>
      </c>
      <c r="Z466" s="18">
        <v>0</v>
      </c>
      <c r="AA466" s="6">
        <f t="shared" si="106"/>
        <v>2414635</v>
      </c>
      <c r="AB466" s="4"/>
      <c r="AC466" s="23">
        <v>0</v>
      </c>
      <c r="AD466" s="23">
        <v>0</v>
      </c>
      <c r="AE466" s="1">
        <f t="shared" si="111"/>
        <v>2414635</v>
      </c>
      <c r="AF466" s="12" t="str">
        <f t="shared" si="107"/>
        <v xml:space="preserve"> </v>
      </c>
      <c r="AG466" s="12" t="str">
        <f t="shared" si="108"/>
        <v xml:space="preserve"> </v>
      </c>
    </row>
    <row r="467" spans="1:33" ht="14.1" customHeight="1">
      <c r="A467" s="25" t="s">
        <v>248</v>
      </c>
      <c r="B467" s="25" t="s">
        <v>820</v>
      </c>
      <c r="C467" s="25" t="s">
        <v>66</v>
      </c>
      <c r="D467" s="25" t="s">
        <v>784</v>
      </c>
      <c r="E467" s="7">
        <v>196.37</v>
      </c>
      <c r="F467" s="5">
        <f t="shared" si="109"/>
        <v>303980.76</v>
      </c>
      <c r="G467" s="26">
        <v>68001.91</v>
      </c>
      <c r="H467" s="27">
        <v>10567</v>
      </c>
      <c r="I467" s="5">
        <f t="shared" si="99"/>
        <v>7925.25</v>
      </c>
      <c r="J467" s="28">
        <v>10746</v>
      </c>
      <c r="K467" s="28">
        <v>0</v>
      </c>
      <c r="L467" s="28">
        <v>0</v>
      </c>
      <c r="M467" s="28">
        <v>10045</v>
      </c>
      <c r="N467" s="5">
        <f t="shared" si="102"/>
        <v>96718.16</v>
      </c>
      <c r="O467" s="6">
        <f t="shared" si="103"/>
        <v>207263</v>
      </c>
      <c r="P467" s="29">
        <v>84</v>
      </c>
      <c r="Q467" s="29">
        <v>78</v>
      </c>
      <c r="R467" s="6">
        <f t="shared" si="98"/>
        <v>9107</v>
      </c>
      <c r="S467" s="19">
        <f t="shared" si="110"/>
        <v>14173.9866</v>
      </c>
      <c r="T467" s="30">
        <v>3813904</v>
      </c>
      <c r="U467" s="19">
        <f t="shared" si="100"/>
        <v>3813.904</v>
      </c>
      <c r="V467" s="19">
        <f t="shared" si="101"/>
        <v>10360.0826</v>
      </c>
      <c r="W467" s="6">
        <f t="shared" si="104"/>
        <v>207202</v>
      </c>
      <c r="X467" s="6">
        <f t="shared" si="105"/>
        <v>423572</v>
      </c>
      <c r="Y467" s="4">
        <v>0</v>
      </c>
      <c r="Z467" s="18">
        <v>0</v>
      </c>
      <c r="AA467" s="6">
        <f t="shared" si="106"/>
        <v>423572</v>
      </c>
      <c r="AB467" s="4"/>
      <c r="AC467" s="23">
        <v>0</v>
      </c>
      <c r="AD467" s="23">
        <v>0</v>
      </c>
      <c r="AE467" s="1">
        <f t="shared" si="111"/>
        <v>423572</v>
      </c>
      <c r="AF467" s="12" t="str">
        <f t="shared" si="107"/>
        <v xml:space="preserve"> </v>
      </c>
      <c r="AG467" s="12" t="str">
        <f t="shared" si="108"/>
        <v xml:space="preserve"> </v>
      </c>
    </row>
    <row r="468" spans="1:33" ht="14.1" customHeight="1">
      <c r="A468" s="25" t="s">
        <v>248</v>
      </c>
      <c r="B468" s="25" t="s">
        <v>820</v>
      </c>
      <c r="C468" s="25" t="s">
        <v>249</v>
      </c>
      <c r="D468" s="25" t="s">
        <v>821</v>
      </c>
      <c r="E468" s="7">
        <v>321.66000000000003</v>
      </c>
      <c r="F468" s="5">
        <f t="shared" si="109"/>
        <v>497929.68000000005</v>
      </c>
      <c r="G468" s="26">
        <v>16098.51</v>
      </c>
      <c r="H468" s="27">
        <v>17280</v>
      </c>
      <c r="I468" s="5">
        <f t="shared" si="99"/>
        <v>12960</v>
      </c>
      <c r="J468" s="28">
        <v>17466</v>
      </c>
      <c r="K468" s="28">
        <v>0</v>
      </c>
      <c r="L468" s="28">
        <v>0</v>
      </c>
      <c r="M468" s="28">
        <v>4912</v>
      </c>
      <c r="N468" s="5">
        <f t="shared" si="102"/>
        <v>51436.51</v>
      </c>
      <c r="O468" s="6">
        <f t="shared" si="103"/>
        <v>446493</v>
      </c>
      <c r="P468" s="29">
        <v>33</v>
      </c>
      <c r="Q468" s="29">
        <v>158</v>
      </c>
      <c r="R468" s="6">
        <f t="shared" si="98"/>
        <v>7247</v>
      </c>
      <c r="S468" s="19">
        <f t="shared" si="110"/>
        <v>23217.418799999999</v>
      </c>
      <c r="T468" s="30">
        <v>886482</v>
      </c>
      <c r="U468" s="19">
        <f t="shared" si="100"/>
        <v>886.48199999999997</v>
      </c>
      <c r="V468" s="19">
        <f t="shared" si="101"/>
        <v>22330.936799999999</v>
      </c>
      <c r="W468" s="6">
        <f t="shared" si="104"/>
        <v>446619</v>
      </c>
      <c r="X468" s="6">
        <f t="shared" si="105"/>
        <v>900359</v>
      </c>
      <c r="Y468" s="4">
        <v>0</v>
      </c>
      <c r="Z468" s="18">
        <v>0</v>
      </c>
      <c r="AA468" s="6">
        <f t="shared" si="106"/>
        <v>900359</v>
      </c>
      <c r="AB468" s="4"/>
      <c r="AC468" s="23">
        <v>0</v>
      </c>
      <c r="AD468" s="23">
        <v>0</v>
      </c>
      <c r="AE468" s="1">
        <f t="shared" si="111"/>
        <v>900359</v>
      </c>
      <c r="AF468" s="12" t="str">
        <f t="shared" si="107"/>
        <v xml:space="preserve"> </v>
      </c>
      <c r="AG468" s="12" t="str">
        <f t="shared" si="108"/>
        <v xml:space="preserve"> </v>
      </c>
    </row>
    <row r="469" spans="1:33" ht="14.1" customHeight="1">
      <c r="A469" s="25" t="s">
        <v>248</v>
      </c>
      <c r="B469" s="25" t="s">
        <v>820</v>
      </c>
      <c r="C469" s="25" t="s">
        <v>55</v>
      </c>
      <c r="D469" s="25" t="s">
        <v>822</v>
      </c>
      <c r="E469" s="7">
        <v>2607.75</v>
      </c>
      <c r="F469" s="5">
        <f t="shared" si="109"/>
        <v>4036797</v>
      </c>
      <c r="G469" s="26">
        <v>432389.65</v>
      </c>
      <c r="H469" s="27">
        <v>153120</v>
      </c>
      <c r="I469" s="5">
        <f t="shared" si="99"/>
        <v>114840</v>
      </c>
      <c r="J469" s="28">
        <v>155027</v>
      </c>
      <c r="K469" s="28">
        <v>553008</v>
      </c>
      <c r="L469" s="28">
        <v>519066</v>
      </c>
      <c r="M469" s="28">
        <v>3800</v>
      </c>
      <c r="N469" s="5">
        <f t="shared" si="102"/>
        <v>1778130.65</v>
      </c>
      <c r="O469" s="6">
        <f t="shared" si="103"/>
        <v>2258666</v>
      </c>
      <c r="P469" s="29">
        <v>33</v>
      </c>
      <c r="Q469" s="29">
        <v>663</v>
      </c>
      <c r="R469" s="6">
        <f t="shared" si="98"/>
        <v>30412</v>
      </c>
      <c r="S469" s="19">
        <f t="shared" si="110"/>
        <v>188227.39499999999</v>
      </c>
      <c r="T469" s="30">
        <v>26740238</v>
      </c>
      <c r="U469" s="19">
        <f t="shared" si="100"/>
        <v>26740.238000000001</v>
      </c>
      <c r="V469" s="19">
        <f t="shared" si="101"/>
        <v>161487.15699999998</v>
      </c>
      <c r="W469" s="6">
        <f t="shared" si="104"/>
        <v>3229743</v>
      </c>
      <c r="X469" s="6">
        <f t="shared" si="105"/>
        <v>5518821</v>
      </c>
      <c r="Y469" s="4">
        <v>0</v>
      </c>
      <c r="Z469" s="18">
        <v>0</v>
      </c>
      <c r="AA469" s="6">
        <f t="shared" si="106"/>
        <v>5518821</v>
      </c>
      <c r="AB469" s="4"/>
      <c r="AC469" s="23">
        <v>0</v>
      </c>
      <c r="AD469" s="23">
        <v>0</v>
      </c>
      <c r="AE469" s="1">
        <f t="shared" si="111"/>
        <v>5518821</v>
      </c>
      <c r="AF469" s="12" t="str">
        <f t="shared" si="107"/>
        <v xml:space="preserve"> </v>
      </c>
      <c r="AG469" s="12" t="str">
        <f t="shared" si="108"/>
        <v xml:space="preserve"> </v>
      </c>
    </row>
    <row r="470" spans="1:33" ht="14.1" customHeight="1">
      <c r="A470" s="25" t="s">
        <v>248</v>
      </c>
      <c r="B470" s="25" t="s">
        <v>820</v>
      </c>
      <c r="C470" s="25" t="s">
        <v>198</v>
      </c>
      <c r="D470" s="25" t="s">
        <v>823</v>
      </c>
      <c r="E470" s="7">
        <v>1167.77</v>
      </c>
      <c r="F470" s="5">
        <f t="shared" si="109"/>
        <v>1807707.96</v>
      </c>
      <c r="G470" s="26">
        <v>173092.54</v>
      </c>
      <c r="H470" s="27">
        <v>62419</v>
      </c>
      <c r="I470" s="5">
        <f t="shared" si="99"/>
        <v>46814.25</v>
      </c>
      <c r="J470" s="28">
        <v>63168</v>
      </c>
      <c r="K470" s="28">
        <v>225440</v>
      </c>
      <c r="L470" s="28">
        <v>327575</v>
      </c>
      <c r="M470" s="28">
        <v>6702</v>
      </c>
      <c r="N470" s="5">
        <f t="shared" si="102"/>
        <v>842791.79</v>
      </c>
      <c r="O470" s="6">
        <f t="shared" si="103"/>
        <v>964916</v>
      </c>
      <c r="P470" s="29">
        <v>64</v>
      </c>
      <c r="Q470" s="29">
        <v>163</v>
      </c>
      <c r="R470" s="6">
        <f t="shared" si="98"/>
        <v>14500</v>
      </c>
      <c r="S470" s="19">
        <f t="shared" si="110"/>
        <v>84289.638600000006</v>
      </c>
      <c r="T470" s="30">
        <v>10180720</v>
      </c>
      <c r="U470" s="19">
        <f t="shared" si="100"/>
        <v>10180.719999999999</v>
      </c>
      <c r="V470" s="19">
        <f t="shared" si="101"/>
        <v>74108.918600000005</v>
      </c>
      <c r="W470" s="6">
        <f t="shared" si="104"/>
        <v>1482178</v>
      </c>
      <c r="X470" s="6">
        <f t="shared" si="105"/>
        <v>2461594</v>
      </c>
      <c r="Y470" s="4">
        <v>0</v>
      </c>
      <c r="Z470" s="18">
        <v>0</v>
      </c>
      <c r="AA470" s="6">
        <f t="shared" si="106"/>
        <v>2461594</v>
      </c>
      <c r="AB470" s="4"/>
      <c r="AC470" s="23">
        <v>0</v>
      </c>
      <c r="AD470" s="23">
        <v>0</v>
      </c>
      <c r="AE470" s="1">
        <f t="shared" si="111"/>
        <v>2461594</v>
      </c>
      <c r="AF470" s="12" t="str">
        <f t="shared" si="107"/>
        <v xml:space="preserve"> </v>
      </c>
      <c r="AG470" s="12" t="str">
        <f t="shared" si="108"/>
        <v xml:space="preserve"> </v>
      </c>
    </row>
    <row r="471" spans="1:33" ht="14.1" customHeight="1">
      <c r="A471" s="25" t="s">
        <v>248</v>
      </c>
      <c r="B471" s="25" t="s">
        <v>820</v>
      </c>
      <c r="C471" s="25" t="s">
        <v>100</v>
      </c>
      <c r="D471" s="25" t="s">
        <v>824</v>
      </c>
      <c r="E471" s="7">
        <v>545.46</v>
      </c>
      <c r="F471" s="5">
        <f t="shared" si="109"/>
        <v>844372.08000000007</v>
      </c>
      <c r="G471" s="26">
        <v>77624.38</v>
      </c>
      <c r="H471" s="27">
        <v>30209</v>
      </c>
      <c r="I471" s="5">
        <f t="shared" si="99"/>
        <v>22656.75</v>
      </c>
      <c r="J471" s="28">
        <v>30514</v>
      </c>
      <c r="K471" s="28">
        <v>109670</v>
      </c>
      <c r="L471" s="28">
        <v>118002</v>
      </c>
      <c r="M471" s="28">
        <v>23940</v>
      </c>
      <c r="N471" s="5">
        <f t="shared" si="102"/>
        <v>382407.13</v>
      </c>
      <c r="O471" s="6">
        <f t="shared" si="103"/>
        <v>461965</v>
      </c>
      <c r="P471" s="29">
        <v>75</v>
      </c>
      <c r="Q471" s="29">
        <v>246</v>
      </c>
      <c r="R471" s="6">
        <f t="shared" si="98"/>
        <v>25646</v>
      </c>
      <c r="S471" s="19">
        <f t="shared" si="110"/>
        <v>39371.302799999998</v>
      </c>
      <c r="T471" s="30">
        <v>4418007</v>
      </c>
      <c r="U471" s="19">
        <f t="shared" si="100"/>
        <v>4418.0069999999996</v>
      </c>
      <c r="V471" s="19">
        <f t="shared" si="101"/>
        <v>34953.2958</v>
      </c>
      <c r="W471" s="6">
        <f t="shared" si="104"/>
        <v>699066</v>
      </c>
      <c r="X471" s="6">
        <f t="shared" si="105"/>
        <v>1186677</v>
      </c>
      <c r="Y471" s="4">
        <v>0</v>
      </c>
      <c r="Z471" s="18">
        <v>0</v>
      </c>
      <c r="AA471" s="6">
        <f t="shared" si="106"/>
        <v>1186677</v>
      </c>
      <c r="AB471" s="4"/>
      <c r="AC471" s="23">
        <v>0</v>
      </c>
      <c r="AD471" s="23">
        <v>0</v>
      </c>
      <c r="AE471" s="1">
        <f t="shared" si="111"/>
        <v>1186677</v>
      </c>
      <c r="AF471" s="12" t="str">
        <f t="shared" si="107"/>
        <v xml:space="preserve"> </v>
      </c>
      <c r="AG471" s="12" t="str">
        <f t="shared" si="108"/>
        <v xml:space="preserve"> </v>
      </c>
    </row>
    <row r="472" spans="1:33" ht="14.1" customHeight="1">
      <c r="A472" s="25" t="s">
        <v>248</v>
      </c>
      <c r="B472" s="25" t="s">
        <v>820</v>
      </c>
      <c r="C472" s="25" t="s">
        <v>220</v>
      </c>
      <c r="D472" s="25" t="s">
        <v>825</v>
      </c>
      <c r="E472" s="7">
        <v>1101.3900000000001</v>
      </c>
      <c r="F472" s="5">
        <f t="shared" si="109"/>
        <v>1704951.7200000002</v>
      </c>
      <c r="G472" s="26">
        <v>568346.29</v>
      </c>
      <c r="H472" s="27">
        <v>67442</v>
      </c>
      <c r="I472" s="5">
        <f t="shared" si="99"/>
        <v>50581.5</v>
      </c>
      <c r="J472" s="28">
        <v>68193</v>
      </c>
      <c r="K472" s="28">
        <v>244198</v>
      </c>
      <c r="L472" s="28">
        <v>269699</v>
      </c>
      <c r="M472" s="28">
        <v>52523</v>
      </c>
      <c r="N472" s="5">
        <f t="shared" si="102"/>
        <v>1253540.79</v>
      </c>
      <c r="O472" s="6">
        <f t="shared" si="103"/>
        <v>451411</v>
      </c>
      <c r="P472" s="29">
        <v>77</v>
      </c>
      <c r="Q472" s="29">
        <v>453</v>
      </c>
      <c r="R472" s="6">
        <f t="shared" si="98"/>
        <v>48485</v>
      </c>
      <c r="S472" s="19">
        <f t="shared" si="110"/>
        <v>79498.330199999997</v>
      </c>
      <c r="T472" s="30">
        <v>36626964</v>
      </c>
      <c r="U472" s="19">
        <f t="shared" si="100"/>
        <v>36626.964</v>
      </c>
      <c r="V472" s="19">
        <f t="shared" si="101"/>
        <v>42871.366199999997</v>
      </c>
      <c r="W472" s="6">
        <f t="shared" si="104"/>
        <v>857427</v>
      </c>
      <c r="X472" s="6">
        <f t="shared" si="105"/>
        <v>1357323</v>
      </c>
      <c r="Y472" s="4">
        <v>0</v>
      </c>
      <c r="Z472" s="18">
        <v>0</v>
      </c>
      <c r="AA472" s="6">
        <f t="shared" si="106"/>
        <v>1357323</v>
      </c>
      <c r="AB472" s="4"/>
      <c r="AC472" s="23">
        <v>0</v>
      </c>
      <c r="AD472" s="23">
        <v>0</v>
      </c>
      <c r="AE472" s="1">
        <f t="shared" si="111"/>
        <v>1357323</v>
      </c>
      <c r="AF472" s="12" t="str">
        <f t="shared" si="107"/>
        <v xml:space="preserve"> </v>
      </c>
      <c r="AG472" s="12" t="str">
        <f t="shared" si="108"/>
        <v xml:space="preserve"> </v>
      </c>
    </row>
    <row r="473" spans="1:33" ht="14.1" customHeight="1">
      <c r="A473" s="25" t="s">
        <v>248</v>
      </c>
      <c r="B473" s="25" t="s">
        <v>820</v>
      </c>
      <c r="C473" s="25" t="s">
        <v>199</v>
      </c>
      <c r="D473" s="25" t="s">
        <v>826</v>
      </c>
      <c r="E473" s="7">
        <v>454.33</v>
      </c>
      <c r="F473" s="5">
        <f t="shared" si="109"/>
        <v>703302.84</v>
      </c>
      <c r="G473" s="26">
        <v>105843.53</v>
      </c>
      <c r="H473" s="27">
        <v>26242</v>
      </c>
      <c r="I473" s="5">
        <f t="shared" si="99"/>
        <v>19681.5</v>
      </c>
      <c r="J473" s="28">
        <v>26530</v>
      </c>
      <c r="K473" s="28">
        <v>94996</v>
      </c>
      <c r="L473" s="28">
        <v>103446</v>
      </c>
      <c r="M473" s="28">
        <v>25340</v>
      </c>
      <c r="N473" s="5">
        <f t="shared" si="102"/>
        <v>375837.03</v>
      </c>
      <c r="O473" s="6">
        <f t="shared" si="103"/>
        <v>327466</v>
      </c>
      <c r="P473" s="29">
        <v>79</v>
      </c>
      <c r="Q473" s="29">
        <v>162</v>
      </c>
      <c r="R473" s="6">
        <f t="shared" si="98"/>
        <v>17789</v>
      </c>
      <c r="S473" s="19">
        <f t="shared" si="110"/>
        <v>32793.539400000001</v>
      </c>
      <c r="T473" s="30">
        <v>6017256</v>
      </c>
      <c r="U473" s="19">
        <f t="shared" si="100"/>
        <v>6017.2560000000003</v>
      </c>
      <c r="V473" s="19">
        <f t="shared" si="101"/>
        <v>26776.2834</v>
      </c>
      <c r="W473" s="6">
        <f t="shared" si="104"/>
        <v>535526</v>
      </c>
      <c r="X473" s="6">
        <f t="shared" si="105"/>
        <v>880781</v>
      </c>
      <c r="Y473" s="4">
        <v>0</v>
      </c>
      <c r="Z473" s="18">
        <v>0</v>
      </c>
      <c r="AA473" s="6">
        <f t="shared" si="106"/>
        <v>880781</v>
      </c>
      <c r="AB473" s="4"/>
      <c r="AC473" s="23">
        <v>0</v>
      </c>
      <c r="AD473" s="23">
        <v>0</v>
      </c>
      <c r="AE473" s="1">
        <f t="shared" si="111"/>
        <v>880781</v>
      </c>
      <c r="AF473" s="12" t="str">
        <f t="shared" si="107"/>
        <v xml:space="preserve"> </v>
      </c>
      <c r="AG473" s="12" t="str">
        <f t="shared" si="108"/>
        <v xml:space="preserve"> </v>
      </c>
    </row>
    <row r="474" spans="1:33" ht="14.1" customHeight="1">
      <c r="A474" s="25" t="s">
        <v>248</v>
      </c>
      <c r="B474" s="25" t="s">
        <v>820</v>
      </c>
      <c r="C474" s="25" t="s">
        <v>60</v>
      </c>
      <c r="D474" s="25" t="s">
        <v>827</v>
      </c>
      <c r="E474" s="7">
        <v>477.11</v>
      </c>
      <c r="F474" s="5">
        <f t="shared" si="109"/>
        <v>738566.28</v>
      </c>
      <c r="G474" s="26">
        <v>96188.4</v>
      </c>
      <c r="H474" s="27">
        <v>27592</v>
      </c>
      <c r="I474" s="5">
        <f t="shared" si="99"/>
        <v>20694</v>
      </c>
      <c r="J474" s="28">
        <v>27938</v>
      </c>
      <c r="K474" s="28">
        <v>99664</v>
      </c>
      <c r="L474" s="28">
        <v>89911</v>
      </c>
      <c r="M474" s="28">
        <v>23743</v>
      </c>
      <c r="N474" s="5">
        <f t="shared" si="102"/>
        <v>358138.4</v>
      </c>
      <c r="O474" s="6">
        <f t="shared" si="103"/>
        <v>380428</v>
      </c>
      <c r="P474" s="29">
        <v>57</v>
      </c>
      <c r="Q474" s="29">
        <v>227</v>
      </c>
      <c r="R474" s="6">
        <f t="shared" si="98"/>
        <v>17985</v>
      </c>
      <c r="S474" s="19">
        <f t="shared" si="110"/>
        <v>34437.799800000001</v>
      </c>
      <c r="T474" s="30">
        <v>5247594</v>
      </c>
      <c r="U474" s="19">
        <f t="shared" si="100"/>
        <v>5247.5940000000001</v>
      </c>
      <c r="V474" s="19">
        <f t="shared" si="101"/>
        <v>29190.2058</v>
      </c>
      <c r="W474" s="6">
        <f t="shared" si="104"/>
        <v>583804</v>
      </c>
      <c r="X474" s="6">
        <f t="shared" si="105"/>
        <v>982217</v>
      </c>
      <c r="Y474" s="4">
        <v>0</v>
      </c>
      <c r="Z474" s="18">
        <v>0</v>
      </c>
      <c r="AA474" s="6">
        <f t="shared" si="106"/>
        <v>982217</v>
      </c>
      <c r="AB474" s="4"/>
      <c r="AC474" s="23">
        <v>0</v>
      </c>
      <c r="AD474" s="23">
        <v>0</v>
      </c>
      <c r="AE474" s="1">
        <f t="shared" si="111"/>
        <v>982217</v>
      </c>
      <c r="AF474" s="12" t="str">
        <f t="shared" si="107"/>
        <v xml:space="preserve"> </v>
      </c>
      <c r="AG474" s="12" t="str">
        <f t="shared" si="108"/>
        <v xml:space="preserve"> </v>
      </c>
    </row>
    <row r="475" spans="1:33" ht="14.1" customHeight="1">
      <c r="A475" s="25" t="s">
        <v>248</v>
      </c>
      <c r="B475" s="25" t="s">
        <v>820</v>
      </c>
      <c r="C475" s="25" t="s">
        <v>118</v>
      </c>
      <c r="D475" s="25" t="s">
        <v>828</v>
      </c>
      <c r="E475" s="7">
        <v>444.14</v>
      </c>
      <c r="F475" s="5">
        <f t="shared" si="109"/>
        <v>687528.72</v>
      </c>
      <c r="G475" s="26">
        <v>81591.44</v>
      </c>
      <c r="H475" s="27">
        <v>21365</v>
      </c>
      <c r="I475" s="5">
        <f t="shared" si="99"/>
        <v>16023.75</v>
      </c>
      <c r="J475" s="28">
        <v>21680</v>
      </c>
      <c r="K475" s="28">
        <v>76904</v>
      </c>
      <c r="L475" s="28">
        <v>78738</v>
      </c>
      <c r="M475" s="28">
        <v>39952</v>
      </c>
      <c r="N475" s="5">
        <f t="shared" si="102"/>
        <v>314889.19</v>
      </c>
      <c r="O475" s="6">
        <f t="shared" si="103"/>
        <v>372640</v>
      </c>
      <c r="P475" s="29">
        <v>77</v>
      </c>
      <c r="Q475" s="29">
        <v>237</v>
      </c>
      <c r="R475" s="6">
        <f t="shared" si="98"/>
        <v>25366</v>
      </c>
      <c r="S475" s="19">
        <f t="shared" si="110"/>
        <v>32058.0252</v>
      </c>
      <c r="T475" s="30">
        <v>4571642</v>
      </c>
      <c r="U475" s="19">
        <f t="shared" si="100"/>
        <v>4571.6419999999998</v>
      </c>
      <c r="V475" s="19">
        <f t="shared" si="101"/>
        <v>27486.3832</v>
      </c>
      <c r="W475" s="6">
        <f t="shared" si="104"/>
        <v>549728</v>
      </c>
      <c r="X475" s="6">
        <f t="shared" si="105"/>
        <v>947734</v>
      </c>
      <c r="Y475" s="4">
        <v>0</v>
      </c>
      <c r="Z475" s="18">
        <v>0</v>
      </c>
      <c r="AA475" s="6">
        <f t="shared" si="106"/>
        <v>947734</v>
      </c>
      <c r="AB475" s="4"/>
      <c r="AC475" s="23">
        <v>0</v>
      </c>
      <c r="AD475" s="23">
        <v>0</v>
      </c>
      <c r="AE475" s="1">
        <f t="shared" si="111"/>
        <v>947734</v>
      </c>
      <c r="AF475" s="12" t="str">
        <f t="shared" si="107"/>
        <v xml:space="preserve"> </v>
      </c>
      <c r="AG475" s="12" t="str">
        <f t="shared" si="108"/>
        <v xml:space="preserve"> </v>
      </c>
    </row>
    <row r="476" spans="1:33" ht="14.1" customHeight="1">
      <c r="A476" s="25" t="s">
        <v>248</v>
      </c>
      <c r="B476" s="25" t="s">
        <v>820</v>
      </c>
      <c r="C476" s="25" t="s">
        <v>42</v>
      </c>
      <c r="D476" s="25" t="s">
        <v>829</v>
      </c>
      <c r="E476" s="7">
        <v>537.76</v>
      </c>
      <c r="F476" s="5">
        <f t="shared" si="109"/>
        <v>832452.48</v>
      </c>
      <c r="G476" s="26">
        <v>161844.17000000001</v>
      </c>
      <c r="H476" s="27">
        <v>32353</v>
      </c>
      <c r="I476" s="5">
        <f t="shared" si="99"/>
        <v>24264.75</v>
      </c>
      <c r="J476" s="28">
        <v>32717</v>
      </c>
      <c r="K476" s="28">
        <v>117197</v>
      </c>
      <c r="L476" s="28">
        <v>134952</v>
      </c>
      <c r="M476" s="28">
        <v>75315</v>
      </c>
      <c r="N476" s="5">
        <f t="shared" si="102"/>
        <v>546289.92000000004</v>
      </c>
      <c r="O476" s="6">
        <f t="shared" si="103"/>
        <v>286163</v>
      </c>
      <c r="P476" s="29">
        <v>77</v>
      </c>
      <c r="Q476" s="29">
        <v>299</v>
      </c>
      <c r="R476" s="6">
        <f t="shared" si="98"/>
        <v>32002</v>
      </c>
      <c r="S476" s="19">
        <f t="shared" si="110"/>
        <v>38815.516799999998</v>
      </c>
      <c r="T476" s="30">
        <v>8514833</v>
      </c>
      <c r="U476" s="19">
        <f t="shared" si="100"/>
        <v>8514.8330000000005</v>
      </c>
      <c r="V476" s="19">
        <f t="shared" si="101"/>
        <v>30300.683799999999</v>
      </c>
      <c r="W476" s="6">
        <f t="shared" si="104"/>
        <v>606014</v>
      </c>
      <c r="X476" s="6">
        <f t="shared" si="105"/>
        <v>924179</v>
      </c>
      <c r="Y476" s="4">
        <v>0</v>
      </c>
      <c r="Z476" s="18">
        <v>0</v>
      </c>
      <c r="AA476" s="6">
        <f t="shared" si="106"/>
        <v>924179</v>
      </c>
      <c r="AB476" s="4"/>
      <c r="AC476" s="23">
        <v>0</v>
      </c>
      <c r="AD476" s="23">
        <v>0</v>
      </c>
      <c r="AE476" s="1">
        <f t="shared" si="111"/>
        <v>924179</v>
      </c>
      <c r="AF476" s="12" t="str">
        <f t="shared" si="107"/>
        <v xml:space="preserve"> </v>
      </c>
      <c r="AG476" s="12" t="str">
        <f t="shared" si="108"/>
        <v xml:space="preserve"> </v>
      </c>
    </row>
    <row r="477" spans="1:33" ht="14.1" customHeight="1">
      <c r="A477" s="25" t="s">
        <v>248</v>
      </c>
      <c r="B477" s="25" t="s">
        <v>820</v>
      </c>
      <c r="C477" s="25" t="s">
        <v>90</v>
      </c>
      <c r="D477" s="25" t="s">
        <v>830</v>
      </c>
      <c r="E477" s="7">
        <v>421.79</v>
      </c>
      <c r="F477" s="5">
        <f t="shared" si="109"/>
        <v>652930.92000000004</v>
      </c>
      <c r="G477" s="26">
        <v>119063.39</v>
      </c>
      <c r="H477" s="27">
        <v>23518</v>
      </c>
      <c r="I477" s="5">
        <f t="shared" si="99"/>
        <v>17638.5</v>
      </c>
      <c r="J477" s="28">
        <v>23699</v>
      </c>
      <c r="K477" s="28">
        <v>85708</v>
      </c>
      <c r="L477" s="28">
        <v>118789</v>
      </c>
      <c r="M477" s="28">
        <v>61971</v>
      </c>
      <c r="N477" s="5">
        <f t="shared" si="102"/>
        <v>426868.89</v>
      </c>
      <c r="O477" s="6">
        <f t="shared" si="103"/>
        <v>226062</v>
      </c>
      <c r="P477" s="29">
        <v>95</v>
      </c>
      <c r="Q477" s="29">
        <v>150</v>
      </c>
      <c r="R477" s="6">
        <f t="shared" si="98"/>
        <v>19808</v>
      </c>
      <c r="S477" s="19">
        <f t="shared" si="110"/>
        <v>30444.802199999998</v>
      </c>
      <c r="T477" s="30">
        <v>6624379</v>
      </c>
      <c r="U477" s="19">
        <f t="shared" si="100"/>
        <v>6624.3789999999999</v>
      </c>
      <c r="V477" s="19">
        <f t="shared" si="101"/>
        <v>23820.423199999997</v>
      </c>
      <c r="W477" s="6">
        <f t="shared" si="104"/>
        <v>476408</v>
      </c>
      <c r="X477" s="6">
        <f t="shared" si="105"/>
        <v>722278</v>
      </c>
      <c r="Y477" s="4">
        <v>0</v>
      </c>
      <c r="Z477" s="18">
        <v>0</v>
      </c>
      <c r="AA477" s="6">
        <f t="shared" si="106"/>
        <v>722278</v>
      </c>
      <c r="AB477" s="4"/>
      <c r="AC477" s="23">
        <v>0</v>
      </c>
      <c r="AD477" s="23">
        <v>0</v>
      </c>
      <c r="AE477" s="1">
        <f t="shared" si="111"/>
        <v>722278</v>
      </c>
      <c r="AF477" s="12" t="str">
        <f t="shared" si="107"/>
        <v xml:space="preserve"> </v>
      </c>
      <c r="AG477" s="12" t="str">
        <f t="shared" si="108"/>
        <v xml:space="preserve"> </v>
      </c>
    </row>
    <row r="478" spans="1:33" ht="14.1" customHeight="1">
      <c r="A478" s="25" t="s">
        <v>148</v>
      </c>
      <c r="B478" s="25" t="s">
        <v>831</v>
      </c>
      <c r="C478" s="25" t="s">
        <v>217</v>
      </c>
      <c r="D478" s="25" t="s">
        <v>832</v>
      </c>
      <c r="E478" s="7">
        <v>514.98</v>
      </c>
      <c r="F478" s="5">
        <f t="shared" si="109"/>
        <v>797189.04</v>
      </c>
      <c r="G478" s="26">
        <v>95268</v>
      </c>
      <c r="H478" s="27">
        <v>19712</v>
      </c>
      <c r="I478" s="5">
        <f t="shared" si="99"/>
        <v>14784</v>
      </c>
      <c r="J478" s="28">
        <v>27994</v>
      </c>
      <c r="K478" s="28">
        <v>0</v>
      </c>
      <c r="L478" s="28">
        <v>0</v>
      </c>
      <c r="M478" s="28">
        <v>7879</v>
      </c>
      <c r="N478" s="5">
        <f t="shared" si="102"/>
        <v>145925</v>
      </c>
      <c r="O478" s="6">
        <f t="shared" si="103"/>
        <v>651264</v>
      </c>
      <c r="P478" s="29">
        <v>48</v>
      </c>
      <c r="Q478" s="29">
        <v>248</v>
      </c>
      <c r="R478" s="6">
        <f t="shared" si="98"/>
        <v>16547</v>
      </c>
      <c r="S478" s="19">
        <f t="shared" si="110"/>
        <v>37171.256399999998</v>
      </c>
      <c r="T478" s="30">
        <v>6351200</v>
      </c>
      <c r="U478" s="19">
        <f t="shared" si="100"/>
        <v>6351.2</v>
      </c>
      <c r="V478" s="19">
        <f t="shared" si="101"/>
        <v>30820.056399999998</v>
      </c>
      <c r="W478" s="6">
        <f t="shared" si="104"/>
        <v>616401</v>
      </c>
      <c r="X478" s="6">
        <f t="shared" si="105"/>
        <v>1284212</v>
      </c>
      <c r="Y478" s="4">
        <v>0</v>
      </c>
      <c r="Z478" s="18">
        <v>0</v>
      </c>
      <c r="AA478" s="6">
        <f t="shared" si="106"/>
        <v>1284212</v>
      </c>
      <c r="AB478" s="4"/>
      <c r="AC478" s="23">
        <v>0</v>
      </c>
      <c r="AD478" s="23">
        <v>0</v>
      </c>
      <c r="AE478" s="1">
        <f t="shared" si="111"/>
        <v>1284212</v>
      </c>
      <c r="AF478" s="12" t="str">
        <f t="shared" si="107"/>
        <v xml:space="preserve"> </v>
      </c>
      <c r="AG478" s="12" t="str">
        <f t="shared" si="108"/>
        <v xml:space="preserve"> </v>
      </c>
    </row>
    <row r="479" spans="1:33" ht="14.1" customHeight="1">
      <c r="A479" s="25" t="s">
        <v>148</v>
      </c>
      <c r="B479" s="25" t="s">
        <v>831</v>
      </c>
      <c r="C479" s="25" t="s">
        <v>110</v>
      </c>
      <c r="D479" s="25" t="s">
        <v>833</v>
      </c>
      <c r="E479" s="7">
        <v>234.14</v>
      </c>
      <c r="F479" s="5">
        <f t="shared" si="109"/>
        <v>362448.72</v>
      </c>
      <c r="G479" s="26">
        <v>44231.4</v>
      </c>
      <c r="H479" s="27">
        <v>9023</v>
      </c>
      <c r="I479" s="5">
        <f t="shared" si="99"/>
        <v>6767.25</v>
      </c>
      <c r="J479" s="28">
        <v>12650</v>
      </c>
      <c r="K479" s="28">
        <v>0</v>
      </c>
      <c r="L479" s="28">
        <v>0</v>
      </c>
      <c r="M479" s="28">
        <v>26013</v>
      </c>
      <c r="N479" s="5">
        <f t="shared" si="102"/>
        <v>89661.65</v>
      </c>
      <c r="O479" s="6">
        <f t="shared" si="103"/>
        <v>272787</v>
      </c>
      <c r="P479" s="29">
        <v>66</v>
      </c>
      <c r="Q479" s="29">
        <v>124</v>
      </c>
      <c r="R479" s="6">
        <f t="shared" si="98"/>
        <v>11376</v>
      </c>
      <c r="S479" s="19">
        <f t="shared" si="110"/>
        <v>16900.225200000001</v>
      </c>
      <c r="T479" s="30">
        <v>2948760</v>
      </c>
      <c r="U479" s="19">
        <f t="shared" si="100"/>
        <v>2948.76</v>
      </c>
      <c r="V479" s="19">
        <f t="shared" si="101"/>
        <v>13951.465200000001</v>
      </c>
      <c r="W479" s="6">
        <f t="shared" si="104"/>
        <v>279029</v>
      </c>
      <c r="X479" s="6">
        <f t="shared" si="105"/>
        <v>563192</v>
      </c>
      <c r="Y479" s="4">
        <v>0</v>
      </c>
      <c r="Z479" s="18">
        <v>0</v>
      </c>
      <c r="AA479" s="6">
        <f t="shared" si="106"/>
        <v>563192</v>
      </c>
      <c r="AB479" s="4"/>
      <c r="AC479" s="23">
        <v>0</v>
      </c>
      <c r="AD479" s="23">
        <v>0</v>
      </c>
      <c r="AE479" s="1">
        <f t="shared" si="111"/>
        <v>563192</v>
      </c>
      <c r="AF479" s="12" t="str">
        <f t="shared" si="107"/>
        <v xml:space="preserve"> </v>
      </c>
      <c r="AG479" s="12" t="str">
        <f t="shared" si="108"/>
        <v xml:space="preserve"> </v>
      </c>
    </row>
    <row r="480" spans="1:33" ht="14.1" customHeight="1">
      <c r="A480" s="25" t="s">
        <v>148</v>
      </c>
      <c r="B480" s="25" t="s">
        <v>831</v>
      </c>
      <c r="C480" s="25" t="s">
        <v>149</v>
      </c>
      <c r="D480" s="25" t="s">
        <v>834</v>
      </c>
      <c r="E480" s="7">
        <v>487.82</v>
      </c>
      <c r="F480" s="5">
        <f t="shared" si="109"/>
        <v>755145.36</v>
      </c>
      <c r="G480" s="26">
        <v>42298.53</v>
      </c>
      <c r="H480" s="27">
        <v>17737</v>
      </c>
      <c r="I480" s="5">
        <f t="shared" si="99"/>
        <v>13302.75</v>
      </c>
      <c r="J480" s="28">
        <v>25297</v>
      </c>
      <c r="K480" s="28">
        <v>0</v>
      </c>
      <c r="L480" s="28">
        <v>0</v>
      </c>
      <c r="M480" s="28">
        <v>41776</v>
      </c>
      <c r="N480" s="5">
        <f t="shared" si="102"/>
        <v>122674.28</v>
      </c>
      <c r="O480" s="6">
        <f t="shared" si="103"/>
        <v>632471</v>
      </c>
      <c r="P480" s="29">
        <v>57</v>
      </c>
      <c r="Q480" s="29">
        <v>263</v>
      </c>
      <c r="R480" s="6">
        <f t="shared" si="98"/>
        <v>20837</v>
      </c>
      <c r="S480" s="19">
        <f t="shared" si="110"/>
        <v>35210.847600000001</v>
      </c>
      <c r="T480" s="30">
        <v>2819902</v>
      </c>
      <c r="U480" s="19">
        <f t="shared" si="100"/>
        <v>2819.902</v>
      </c>
      <c r="V480" s="19">
        <f t="shared" si="101"/>
        <v>32390.945599999999</v>
      </c>
      <c r="W480" s="6">
        <f t="shared" si="104"/>
        <v>647819</v>
      </c>
      <c r="X480" s="6">
        <f t="shared" si="105"/>
        <v>1301127</v>
      </c>
      <c r="Y480" s="4">
        <v>0</v>
      </c>
      <c r="Z480" s="18">
        <v>0</v>
      </c>
      <c r="AA480" s="6">
        <f t="shared" si="106"/>
        <v>1301127</v>
      </c>
      <c r="AB480" s="4"/>
      <c r="AC480" s="23">
        <v>0</v>
      </c>
      <c r="AD480" s="23">
        <v>0</v>
      </c>
      <c r="AE480" s="1">
        <f t="shared" si="111"/>
        <v>1301127</v>
      </c>
      <c r="AF480" s="12" t="str">
        <f t="shared" si="107"/>
        <v xml:space="preserve"> </v>
      </c>
      <c r="AG480" s="12" t="str">
        <f t="shared" si="108"/>
        <v xml:space="preserve"> </v>
      </c>
    </row>
    <row r="481" spans="1:33" ht="14.1" customHeight="1">
      <c r="A481" s="25" t="s">
        <v>148</v>
      </c>
      <c r="B481" s="25" t="s">
        <v>831</v>
      </c>
      <c r="C481" s="25" t="s">
        <v>216</v>
      </c>
      <c r="D481" s="25" t="s">
        <v>835</v>
      </c>
      <c r="E481" s="7">
        <v>310.77999999999997</v>
      </c>
      <c r="F481" s="5">
        <f t="shared" si="109"/>
        <v>481087.43999999994</v>
      </c>
      <c r="G481" s="26">
        <v>25385.85</v>
      </c>
      <c r="H481" s="27">
        <v>9845</v>
      </c>
      <c r="I481" s="5">
        <f t="shared" si="99"/>
        <v>7383.75</v>
      </c>
      <c r="J481" s="28">
        <v>14153</v>
      </c>
      <c r="K481" s="28">
        <v>0</v>
      </c>
      <c r="L481" s="28">
        <v>0</v>
      </c>
      <c r="M481" s="28">
        <v>23672</v>
      </c>
      <c r="N481" s="5">
        <f t="shared" si="102"/>
        <v>70594.600000000006</v>
      </c>
      <c r="O481" s="6">
        <f t="shared" si="103"/>
        <v>410493</v>
      </c>
      <c r="P481" s="29">
        <v>86</v>
      </c>
      <c r="Q481" s="29">
        <v>142</v>
      </c>
      <c r="R481" s="6">
        <f t="shared" si="98"/>
        <v>16975</v>
      </c>
      <c r="S481" s="19">
        <f t="shared" si="110"/>
        <v>22432.100399999999</v>
      </c>
      <c r="T481" s="30">
        <v>1692390</v>
      </c>
      <c r="U481" s="19">
        <f t="shared" si="100"/>
        <v>1692.39</v>
      </c>
      <c r="V481" s="19">
        <f t="shared" si="101"/>
        <v>20739.7104</v>
      </c>
      <c r="W481" s="6">
        <f t="shared" si="104"/>
        <v>414794</v>
      </c>
      <c r="X481" s="6">
        <f t="shared" si="105"/>
        <v>842262</v>
      </c>
      <c r="Y481" s="4">
        <v>0</v>
      </c>
      <c r="Z481" s="18">
        <v>0</v>
      </c>
      <c r="AA481" s="6">
        <f t="shared" si="106"/>
        <v>842262</v>
      </c>
      <c r="AB481" s="4"/>
      <c r="AC481" s="44">
        <v>45042</v>
      </c>
      <c r="AD481" s="23">
        <v>0</v>
      </c>
      <c r="AE481" s="1">
        <f t="shared" si="111"/>
        <v>887304</v>
      </c>
      <c r="AF481" s="12" t="str">
        <f t="shared" si="107"/>
        <v xml:space="preserve"> </v>
      </c>
      <c r="AG481" s="12" t="str">
        <f t="shared" si="108"/>
        <v xml:space="preserve"> </v>
      </c>
    </row>
    <row r="482" spans="1:33" ht="14.1" customHeight="1">
      <c r="A482" s="25" t="s">
        <v>148</v>
      </c>
      <c r="B482" s="25" t="s">
        <v>831</v>
      </c>
      <c r="C482" s="25" t="s">
        <v>184</v>
      </c>
      <c r="D482" s="25" t="s">
        <v>836</v>
      </c>
      <c r="E482" s="7">
        <v>617.74</v>
      </c>
      <c r="F482" s="5">
        <f t="shared" si="109"/>
        <v>956261.52</v>
      </c>
      <c r="G482" s="26">
        <v>12228.42</v>
      </c>
      <c r="H482" s="27">
        <v>23999</v>
      </c>
      <c r="I482" s="5">
        <f t="shared" si="99"/>
        <v>17999.25</v>
      </c>
      <c r="J482" s="28">
        <v>34427</v>
      </c>
      <c r="K482" s="28">
        <v>0</v>
      </c>
      <c r="L482" s="28">
        <v>0</v>
      </c>
      <c r="M482" s="28">
        <v>425</v>
      </c>
      <c r="N482" s="5">
        <f t="shared" si="102"/>
        <v>65079.67</v>
      </c>
      <c r="O482" s="6">
        <f t="shared" si="103"/>
        <v>891182</v>
      </c>
      <c r="P482" s="29">
        <v>0</v>
      </c>
      <c r="Q482" s="29">
        <v>0</v>
      </c>
      <c r="R482" s="6">
        <f t="shared" si="98"/>
        <v>0</v>
      </c>
      <c r="S482" s="19">
        <f t="shared" si="110"/>
        <v>44588.4732</v>
      </c>
      <c r="T482" s="30">
        <v>815228</v>
      </c>
      <c r="U482" s="19">
        <f t="shared" si="100"/>
        <v>815.22799999999995</v>
      </c>
      <c r="V482" s="19">
        <f t="shared" si="101"/>
        <v>43773.245199999998</v>
      </c>
      <c r="W482" s="6">
        <f t="shared" si="104"/>
        <v>875465</v>
      </c>
      <c r="X482" s="6">
        <f t="shared" si="105"/>
        <v>1766647</v>
      </c>
      <c r="Y482" s="4">
        <v>0</v>
      </c>
      <c r="Z482" s="18">
        <v>0</v>
      </c>
      <c r="AA482" s="6">
        <f t="shared" si="106"/>
        <v>1766647</v>
      </c>
      <c r="AB482" s="4"/>
      <c r="AC482" s="23">
        <v>0</v>
      </c>
      <c r="AD482" s="23">
        <v>0</v>
      </c>
      <c r="AE482" s="1">
        <f t="shared" si="111"/>
        <v>1766647</v>
      </c>
      <c r="AF482" s="12" t="str">
        <f t="shared" si="107"/>
        <v xml:space="preserve"> </v>
      </c>
      <c r="AG482" s="12" t="str">
        <f t="shared" si="108"/>
        <v xml:space="preserve"> </v>
      </c>
    </row>
    <row r="483" spans="1:33" ht="14.1" customHeight="1">
      <c r="A483" s="25" t="s">
        <v>148</v>
      </c>
      <c r="B483" s="25" t="s">
        <v>831</v>
      </c>
      <c r="C483" s="25" t="s">
        <v>55</v>
      </c>
      <c r="D483" s="25" t="s">
        <v>837</v>
      </c>
      <c r="E483" s="7">
        <v>3470.72</v>
      </c>
      <c r="F483" s="5">
        <f t="shared" si="109"/>
        <v>5372674.5599999996</v>
      </c>
      <c r="G483" s="26">
        <v>688671.11</v>
      </c>
      <c r="H483" s="27">
        <v>140557</v>
      </c>
      <c r="I483" s="5">
        <f t="shared" si="99"/>
        <v>105417.75</v>
      </c>
      <c r="J483" s="28">
        <v>200293</v>
      </c>
      <c r="K483" s="28">
        <v>26230</v>
      </c>
      <c r="L483" s="28">
        <v>662131</v>
      </c>
      <c r="M483" s="28">
        <v>60632</v>
      </c>
      <c r="N483" s="5">
        <f t="shared" si="102"/>
        <v>1743374.8599999999</v>
      </c>
      <c r="O483" s="6">
        <f t="shared" si="103"/>
        <v>3629300</v>
      </c>
      <c r="P483" s="29">
        <v>44</v>
      </c>
      <c r="Q483" s="29">
        <v>1764</v>
      </c>
      <c r="R483" s="6">
        <f t="shared" si="98"/>
        <v>107886</v>
      </c>
      <c r="S483" s="19">
        <f t="shared" si="110"/>
        <v>250516.56959999999</v>
      </c>
      <c r="T483" s="30">
        <v>45911407</v>
      </c>
      <c r="U483" s="19">
        <f t="shared" si="100"/>
        <v>45911.406999999999</v>
      </c>
      <c r="V483" s="19">
        <f t="shared" si="101"/>
        <v>204605.16259999998</v>
      </c>
      <c r="W483" s="6">
        <f t="shared" si="104"/>
        <v>4092103</v>
      </c>
      <c r="X483" s="6">
        <f t="shared" si="105"/>
        <v>7829289</v>
      </c>
      <c r="Y483" s="4">
        <v>0</v>
      </c>
      <c r="Z483" s="18">
        <v>0</v>
      </c>
      <c r="AA483" s="6">
        <f t="shared" si="106"/>
        <v>7829289</v>
      </c>
      <c r="AB483" s="4"/>
      <c r="AC483" s="23">
        <v>0</v>
      </c>
      <c r="AD483" s="23">
        <v>0</v>
      </c>
      <c r="AE483" s="1">
        <f t="shared" si="111"/>
        <v>7829289</v>
      </c>
      <c r="AF483" s="12" t="str">
        <f t="shared" si="107"/>
        <v xml:space="preserve"> </v>
      </c>
      <c r="AG483" s="12" t="str">
        <f t="shared" si="108"/>
        <v xml:space="preserve"> </v>
      </c>
    </row>
    <row r="484" spans="1:33" ht="14.1" customHeight="1">
      <c r="A484" s="25" t="s">
        <v>148</v>
      </c>
      <c r="B484" s="25" t="s">
        <v>831</v>
      </c>
      <c r="C484" s="25" t="s">
        <v>198</v>
      </c>
      <c r="D484" s="25" t="s">
        <v>838</v>
      </c>
      <c r="E484" s="7">
        <v>1643.17</v>
      </c>
      <c r="F484" s="5">
        <f t="shared" si="109"/>
        <v>2543627.16</v>
      </c>
      <c r="G484" s="26">
        <v>225572.28</v>
      </c>
      <c r="H484" s="27">
        <v>70352</v>
      </c>
      <c r="I484" s="5">
        <f t="shared" si="99"/>
        <v>52764</v>
      </c>
      <c r="J484" s="28">
        <v>99790</v>
      </c>
      <c r="K484" s="28">
        <v>13053</v>
      </c>
      <c r="L484" s="28">
        <v>292360</v>
      </c>
      <c r="M484" s="28">
        <v>84205</v>
      </c>
      <c r="N484" s="5">
        <f t="shared" si="102"/>
        <v>767744.28</v>
      </c>
      <c r="O484" s="6">
        <f t="shared" si="103"/>
        <v>1775883</v>
      </c>
      <c r="P484" s="29">
        <v>57</v>
      </c>
      <c r="Q484" s="29">
        <v>796</v>
      </c>
      <c r="R484" s="6">
        <f t="shared" si="98"/>
        <v>63067</v>
      </c>
      <c r="S484" s="19">
        <f t="shared" si="110"/>
        <v>118604.01059999999</v>
      </c>
      <c r="T484" s="30">
        <v>15038152</v>
      </c>
      <c r="U484" s="19">
        <f t="shared" si="100"/>
        <v>15038.152</v>
      </c>
      <c r="V484" s="19">
        <f t="shared" si="101"/>
        <v>103565.85859999999</v>
      </c>
      <c r="W484" s="6">
        <f t="shared" si="104"/>
        <v>2071317</v>
      </c>
      <c r="X484" s="6">
        <f t="shared" si="105"/>
        <v>3910267</v>
      </c>
      <c r="Y484" s="4">
        <v>0</v>
      </c>
      <c r="Z484" s="18">
        <v>0</v>
      </c>
      <c r="AA484" s="6">
        <f t="shared" si="106"/>
        <v>3910267</v>
      </c>
      <c r="AB484" s="4"/>
      <c r="AC484" s="23">
        <v>0</v>
      </c>
      <c r="AD484" s="23">
        <v>0</v>
      </c>
      <c r="AE484" s="1">
        <f t="shared" si="111"/>
        <v>3910267</v>
      </c>
      <c r="AF484" s="12" t="str">
        <f t="shared" si="107"/>
        <v xml:space="preserve"> </v>
      </c>
      <c r="AG484" s="12" t="str">
        <f t="shared" si="108"/>
        <v xml:space="preserve"> </v>
      </c>
    </row>
    <row r="485" spans="1:33" ht="14.1" customHeight="1">
      <c r="A485" s="25" t="s">
        <v>148</v>
      </c>
      <c r="B485" s="25" t="s">
        <v>831</v>
      </c>
      <c r="C485" s="25" t="s">
        <v>100</v>
      </c>
      <c r="D485" s="25" t="s">
        <v>839</v>
      </c>
      <c r="E485" s="7">
        <v>2736.35</v>
      </c>
      <c r="F485" s="5">
        <f t="shared" si="109"/>
        <v>4235869.8</v>
      </c>
      <c r="G485" s="26">
        <v>361013.24</v>
      </c>
      <c r="H485" s="27">
        <v>116114</v>
      </c>
      <c r="I485" s="5">
        <f t="shared" si="99"/>
        <v>87085.5</v>
      </c>
      <c r="J485" s="28">
        <v>165571</v>
      </c>
      <c r="K485" s="28">
        <v>21695</v>
      </c>
      <c r="L485" s="28">
        <v>483482</v>
      </c>
      <c r="M485" s="28">
        <v>42686</v>
      </c>
      <c r="N485" s="5">
        <f t="shared" si="102"/>
        <v>1161532.74</v>
      </c>
      <c r="O485" s="6">
        <f t="shared" si="103"/>
        <v>3074337</v>
      </c>
      <c r="P485" s="29">
        <v>42</v>
      </c>
      <c r="Q485" s="29">
        <v>1137</v>
      </c>
      <c r="R485" s="6">
        <f t="shared" si="98"/>
        <v>66378</v>
      </c>
      <c r="S485" s="19">
        <f t="shared" si="110"/>
        <v>197509.74299999999</v>
      </c>
      <c r="T485" s="30">
        <v>24067549</v>
      </c>
      <c r="U485" s="19">
        <f t="shared" si="100"/>
        <v>24067.548999999999</v>
      </c>
      <c r="V485" s="19">
        <f t="shared" si="101"/>
        <v>173442.19399999999</v>
      </c>
      <c r="W485" s="6">
        <f t="shared" si="104"/>
        <v>3468844</v>
      </c>
      <c r="X485" s="6">
        <f t="shared" si="105"/>
        <v>6609559</v>
      </c>
      <c r="Y485" s="4">
        <v>0</v>
      </c>
      <c r="Z485" s="18">
        <v>0</v>
      </c>
      <c r="AA485" s="6">
        <f t="shared" si="106"/>
        <v>6609559</v>
      </c>
      <c r="AB485" s="4"/>
      <c r="AC485" s="23">
        <v>0</v>
      </c>
      <c r="AD485" s="23">
        <v>0</v>
      </c>
      <c r="AE485" s="1">
        <f t="shared" si="111"/>
        <v>6609559</v>
      </c>
      <c r="AF485" s="12" t="str">
        <f t="shared" si="107"/>
        <v xml:space="preserve"> </v>
      </c>
      <c r="AG485" s="12" t="str">
        <f t="shared" si="108"/>
        <v xml:space="preserve"> </v>
      </c>
    </row>
    <row r="486" spans="1:33" ht="14.1" customHeight="1">
      <c r="A486" s="25" t="s">
        <v>148</v>
      </c>
      <c r="B486" s="25" t="s">
        <v>831</v>
      </c>
      <c r="C486" s="25" t="s">
        <v>220</v>
      </c>
      <c r="D486" s="25" t="s">
        <v>840</v>
      </c>
      <c r="E486" s="7">
        <v>675.32</v>
      </c>
      <c r="F486" s="5">
        <f t="shared" si="109"/>
        <v>1045395.3600000001</v>
      </c>
      <c r="G486" s="26">
        <v>71281.8</v>
      </c>
      <c r="H486" s="27">
        <v>27365</v>
      </c>
      <c r="I486" s="5">
        <f t="shared" si="99"/>
        <v>20523.75</v>
      </c>
      <c r="J486" s="28">
        <v>39170</v>
      </c>
      <c r="K486" s="28">
        <v>5108</v>
      </c>
      <c r="L486" s="28">
        <v>92718</v>
      </c>
      <c r="M486" s="28">
        <v>21132</v>
      </c>
      <c r="N486" s="5">
        <f t="shared" si="102"/>
        <v>249933.55</v>
      </c>
      <c r="O486" s="6">
        <f t="shared" si="103"/>
        <v>795462</v>
      </c>
      <c r="P486" s="29">
        <v>64</v>
      </c>
      <c r="Q486" s="29">
        <v>236</v>
      </c>
      <c r="R486" s="6">
        <f t="shared" si="98"/>
        <v>20995</v>
      </c>
      <c r="S486" s="19">
        <f t="shared" si="110"/>
        <v>48744.597600000001</v>
      </c>
      <c r="T486" s="30">
        <v>4752120</v>
      </c>
      <c r="U486" s="19">
        <f t="shared" si="100"/>
        <v>4752.12</v>
      </c>
      <c r="V486" s="19">
        <f t="shared" si="101"/>
        <v>43992.477599999998</v>
      </c>
      <c r="W486" s="6">
        <f t="shared" si="104"/>
        <v>879850</v>
      </c>
      <c r="X486" s="6">
        <f t="shared" si="105"/>
        <v>1696307</v>
      </c>
      <c r="Y486" s="4">
        <v>0</v>
      </c>
      <c r="Z486" s="18">
        <v>0</v>
      </c>
      <c r="AA486" s="6">
        <f t="shared" si="106"/>
        <v>1696307</v>
      </c>
      <c r="AB486" s="4"/>
      <c r="AC486" s="23">
        <v>0</v>
      </c>
      <c r="AD486" s="23">
        <v>0</v>
      </c>
      <c r="AE486" s="1">
        <f t="shared" si="111"/>
        <v>1696307</v>
      </c>
      <c r="AF486" s="12" t="str">
        <f t="shared" si="107"/>
        <v xml:space="preserve"> </v>
      </c>
      <c r="AG486" s="12" t="str">
        <f t="shared" si="108"/>
        <v xml:space="preserve"> </v>
      </c>
    </row>
    <row r="487" spans="1:33" ht="14.1" customHeight="1">
      <c r="A487" s="25" t="s">
        <v>148</v>
      </c>
      <c r="B487" s="25" t="s">
        <v>831</v>
      </c>
      <c r="C487" s="25" t="s">
        <v>236</v>
      </c>
      <c r="D487" s="25" t="s">
        <v>841</v>
      </c>
      <c r="E487" s="7">
        <v>1945.83</v>
      </c>
      <c r="F487" s="5">
        <f t="shared" si="109"/>
        <v>3012144.84</v>
      </c>
      <c r="G487" s="26">
        <v>331371.90000000002</v>
      </c>
      <c r="H487" s="27">
        <v>86239</v>
      </c>
      <c r="I487" s="5">
        <f t="shared" si="99"/>
        <v>64679.25</v>
      </c>
      <c r="J487" s="28">
        <v>122931</v>
      </c>
      <c r="K487" s="28">
        <v>16114</v>
      </c>
      <c r="L487" s="28">
        <v>375905</v>
      </c>
      <c r="M487" s="28">
        <v>24556</v>
      </c>
      <c r="N487" s="5">
        <f t="shared" si="102"/>
        <v>935557.15</v>
      </c>
      <c r="O487" s="6">
        <f t="shared" si="103"/>
        <v>2076588</v>
      </c>
      <c r="P487" s="29">
        <v>33</v>
      </c>
      <c r="Q487" s="29">
        <v>869</v>
      </c>
      <c r="R487" s="6">
        <f t="shared" si="98"/>
        <v>39861</v>
      </c>
      <c r="S487" s="19">
        <f t="shared" si="110"/>
        <v>140450.00940000001</v>
      </c>
      <c r="T487" s="30">
        <v>22091460</v>
      </c>
      <c r="U487" s="19">
        <f t="shared" si="100"/>
        <v>22091.46</v>
      </c>
      <c r="V487" s="19">
        <f t="shared" si="101"/>
        <v>118358.54940000002</v>
      </c>
      <c r="W487" s="6">
        <f t="shared" si="104"/>
        <v>2367171</v>
      </c>
      <c r="X487" s="6">
        <f t="shared" si="105"/>
        <v>4483620</v>
      </c>
      <c r="Y487" s="4">
        <v>0</v>
      </c>
      <c r="Z487" s="18">
        <v>0</v>
      </c>
      <c r="AA487" s="6">
        <f t="shared" si="106"/>
        <v>4483620</v>
      </c>
      <c r="AB487" s="4"/>
      <c r="AC487" s="23">
        <v>0</v>
      </c>
      <c r="AD487" s="23">
        <v>0</v>
      </c>
      <c r="AE487" s="1">
        <f t="shared" si="111"/>
        <v>4483620</v>
      </c>
      <c r="AF487" s="12" t="str">
        <f t="shared" si="107"/>
        <v xml:space="preserve"> </v>
      </c>
      <c r="AG487" s="12" t="str">
        <f t="shared" si="108"/>
        <v xml:space="preserve"> </v>
      </c>
    </row>
    <row r="488" spans="1:33" ht="14.1" customHeight="1">
      <c r="A488" s="25" t="s">
        <v>148</v>
      </c>
      <c r="B488" s="25" t="s">
        <v>831</v>
      </c>
      <c r="C488" s="25" t="s">
        <v>199</v>
      </c>
      <c r="D488" s="25" t="s">
        <v>842</v>
      </c>
      <c r="E488" s="7">
        <v>901.58</v>
      </c>
      <c r="F488" s="5">
        <f t="shared" si="109"/>
        <v>1395645.84</v>
      </c>
      <c r="G488" s="26">
        <v>219706.01</v>
      </c>
      <c r="H488" s="27">
        <v>37454</v>
      </c>
      <c r="I488" s="5">
        <f t="shared" si="99"/>
        <v>28090.5</v>
      </c>
      <c r="J488" s="28">
        <v>53106</v>
      </c>
      <c r="K488" s="28">
        <v>6987</v>
      </c>
      <c r="L488" s="28">
        <v>177557</v>
      </c>
      <c r="M488" s="28">
        <v>54601</v>
      </c>
      <c r="N488" s="5">
        <f t="shared" si="102"/>
        <v>540047.51</v>
      </c>
      <c r="O488" s="6">
        <f t="shared" si="103"/>
        <v>855598</v>
      </c>
      <c r="P488" s="29">
        <v>59</v>
      </c>
      <c r="Q488" s="29">
        <v>371</v>
      </c>
      <c r="R488" s="6">
        <f t="shared" si="98"/>
        <v>30426</v>
      </c>
      <c r="S488" s="19">
        <f t="shared" si="110"/>
        <v>65076.044399999999</v>
      </c>
      <c r="T488" s="30">
        <v>14622482</v>
      </c>
      <c r="U488" s="19">
        <f t="shared" si="100"/>
        <v>14622.482</v>
      </c>
      <c r="V488" s="19">
        <f t="shared" si="101"/>
        <v>50453.562399999995</v>
      </c>
      <c r="W488" s="6">
        <f t="shared" si="104"/>
        <v>1009071</v>
      </c>
      <c r="X488" s="6">
        <f t="shared" si="105"/>
        <v>1895095</v>
      </c>
      <c r="Y488" s="4">
        <v>0</v>
      </c>
      <c r="Z488" s="18">
        <v>0</v>
      </c>
      <c r="AA488" s="6">
        <f t="shared" si="106"/>
        <v>1895095</v>
      </c>
      <c r="AB488" s="4"/>
      <c r="AC488" s="23">
        <v>0</v>
      </c>
      <c r="AD488" s="23">
        <v>0</v>
      </c>
      <c r="AE488" s="1">
        <f t="shared" si="111"/>
        <v>1895095</v>
      </c>
      <c r="AF488" s="12" t="str">
        <f t="shared" si="107"/>
        <v xml:space="preserve"> </v>
      </c>
      <c r="AG488" s="12" t="str">
        <f t="shared" si="108"/>
        <v xml:space="preserve"> </v>
      </c>
    </row>
    <row r="489" spans="1:33" ht="14.1" customHeight="1">
      <c r="A489" s="25" t="s">
        <v>148</v>
      </c>
      <c r="B489" s="25" t="s">
        <v>831</v>
      </c>
      <c r="C489" s="25" t="s">
        <v>60</v>
      </c>
      <c r="D489" s="25" t="s">
        <v>843</v>
      </c>
      <c r="E489" s="7">
        <v>838.88</v>
      </c>
      <c r="F489" s="5">
        <f t="shared" si="109"/>
        <v>1298586.24</v>
      </c>
      <c r="G489" s="26">
        <v>106925.93</v>
      </c>
      <c r="H489" s="27">
        <v>34445</v>
      </c>
      <c r="I489" s="5">
        <f t="shared" si="99"/>
        <v>25833.75</v>
      </c>
      <c r="J489" s="28">
        <v>48671</v>
      </c>
      <c r="K489" s="28">
        <v>6379</v>
      </c>
      <c r="L489" s="28">
        <v>125262</v>
      </c>
      <c r="M489" s="28">
        <v>22384</v>
      </c>
      <c r="N489" s="5">
        <f t="shared" si="102"/>
        <v>335455.68</v>
      </c>
      <c r="O489" s="6">
        <f t="shared" si="103"/>
        <v>963131</v>
      </c>
      <c r="P489" s="29">
        <v>33</v>
      </c>
      <c r="Q489" s="29">
        <v>504</v>
      </c>
      <c r="R489" s="6">
        <f t="shared" si="98"/>
        <v>23118</v>
      </c>
      <c r="S489" s="19">
        <f t="shared" si="110"/>
        <v>60550.358399999997</v>
      </c>
      <c r="T489" s="30">
        <v>7128395</v>
      </c>
      <c r="U489" s="19">
        <f t="shared" si="100"/>
        <v>7128.3950000000004</v>
      </c>
      <c r="V489" s="19">
        <f t="shared" si="101"/>
        <v>53421.963399999993</v>
      </c>
      <c r="W489" s="6">
        <f t="shared" si="104"/>
        <v>1068439</v>
      </c>
      <c r="X489" s="6">
        <f t="shared" si="105"/>
        <v>2054688</v>
      </c>
      <c r="Y489" s="4">
        <v>0</v>
      </c>
      <c r="Z489" s="18">
        <v>0</v>
      </c>
      <c r="AA489" s="6">
        <f t="shared" si="106"/>
        <v>2054688</v>
      </c>
      <c r="AB489" s="4"/>
      <c r="AC489" s="23">
        <v>0</v>
      </c>
      <c r="AD489" s="23">
        <v>0</v>
      </c>
      <c r="AE489" s="1">
        <f t="shared" si="111"/>
        <v>2054688</v>
      </c>
      <c r="AF489" s="12" t="str">
        <f t="shared" si="107"/>
        <v xml:space="preserve"> </v>
      </c>
      <c r="AG489" s="12" t="str">
        <f t="shared" si="108"/>
        <v xml:space="preserve"> </v>
      </c>
    </row>
    <row r="490" spans="1:33" ht="14.1" customHeight="1">
      <c r="A490" s="25" t="s">
        <v>111</v>
      </c>
      <c r="B490" s="25" t="s">
        <v>844</v>
      </c>
      <c r="C490" s="25" t="s">
        <v>112</v>
      </c>
      <c r="D490" s="25" t="s">
        <v>845</v>
      </c>
      <c r="E490" s="7">
        <v>273.95999999999998</v>
      </c>
      <c r="F490" s="5">
        <f t="shared" si="109"/>
        <v>424090.07999999996</v>
      </c>
      <c r="G490" s="26">
        <v>60446.810000000005</v>
      </c>
      <c r="H490" s="27">
        <v>22241</v>
      </c>
      <c r="I490" s="5">
        <f t="shared" si="99"/>
        <v>16680.75</v>
      </c>
      <c r="J490" s="28">
        <v>16064</v>
      </c>
      <c r="K490" s="28">
        <v>0</v>
      </c>
      <c r="L490" s="28">
        <v>0</v>
      </c>
      <c r="M490" s="28">
        <v>40207</v>
      </c>
      <c r="N490" s="5">
        <f t="shared" si="102"/>
        <v>133398.56</v>
      </c>
      <c r="O490" s="6">
        <f t="shared" si="103"/>
        <v>290692</v>
      </c>
      <c r="P490" s="29">
        <v>77</v>
      </c>
      <c r="Q490" s="29">
        <v>125</v>
      </c>
      <c r="R490" s="6">
        <f t="shared" si="98"/>
        <v>13379</v>
      </c>
      <c r="S490" s="19">
        <f t="shared" si="110"/>
        <v>19774.432799999999</v>
      </c>
      <c r="T490" s="30">
        <v>3727061</v>
      </c>
      <c r="U490" s="19">
        <f t="shared" si="100"/>
        <v>3727.0610000000001</v>
      </c>
      <c r="V490" s="19">
        <f t="shared" si="101"/>
        <v>16047.371799999999</v>
      </c>
      <c r="W490" s="6">
        <f t="shared" si="104"/>
        <v>320947</v>
      </c>
      <c r="X490" s="6">
        <f t="shared" si="105"/>
        <v>625018</v>
      </c>
      <c r="Y490" s="4">
        <v>0</v>
      </c>
      <c r="Z490" s="18">
        <v>0</v>
      </c>
      <c r="AA490" s="6">
        <f t="shared" si="106"/>
        <v>625018</v>
      </c>
      <c r="AB490" s="4"/>
      <c r="AC490" s="23">
        <v>0</v>
      </c>
      <c r="AD490" s="23">
        <v>0</v>
      </c>
      <c r="AE490" s="1">
        <f t="shared" si="111"/>
        <v>625018</v>
      </c>
      <c r="AF490" s="12" t="str">
        <f t="shared" si="107"/>
        <v xml:space="preserve"> </v>
      </c>
      <c r="AG490" s="12" t="str">
        <f t="shared" si="108"/>
        <v xml:space="preserve"> </v>
      </c>
    </row>
    <row r="491" spans="1:33" ht="14.1" customHeight="1">
      <c r="A491" s="25" t="s">
        <v>111</v>
      </c>
      <c r="B491" s="25" t="s">
        <v>844</v>
      </c>
      <c r="C491" s="25" t="s">
        <v>55</v>
      </c>
      <c r="D491" s="25" t="s">
        <v>846</v>
      </c>
      <c r="E491" s="7">
        <v>5732.12</v>
      </c>
      <c r="F491" s="5">
        <f t="shared" si="109"/>
        <v>8873321.7599999998</v>
      </c>
      <c r="G491" s="26">
        <v>2219177.7799999998</v>
      </c>
      <c r="H491" s="27">
        <v>478875</v>
      </c>
      <c r="I491" s="5">
        <f t="shared" si="99"/>
        <v>359156.25</v>
      </c>
      <c r="J491" s="28">
        <v>344081</v>
      </c>
      <c r="K491" s="28">
        <v>2083259</v>
      </c>
      <c r="L491" s="28">
        <v>1554315</v>
      </c>
      <c r="M491" s="28">
        <v>69308</v>
      </c>
      <c r="N491" s="5">
        <f t="shared" si="102"/>
        <v>6629297.0299999993</v>
      </c>
      <c r="O491" s="6">
        <f t="shared" si="103"/>
        <v>2244025</v>
      </c>
      <c r="P491" s="29">
        <v>33</v>
      </c>
      <c r="Q491" s="29">
        <v>2267</v>
      </c>
      <c r="R491" s="6">
        <f t="shared" si="98"/>
        <v>103987</v>
      </c>
      <c r="S491" s="19">
        <f t="shared" si="110"/>
        <v>413744.4216</v>
      </c>
      <c r="T491" s="30">
        <v>141169070</v>
      </c>
      <c r="U491" s="19">
        <f t="shared" si="100"/>
        <v>141169.07</v>
      </c>
      <c r="V491" s="19">
        <f t="shared" si="101"/>
        <v>272575.35159999999</v>
      </c>
      <c r="W491" s="6">
        <f t="shared" si="104"/>
        <v>5451507</v>
      </c>
      <c r="X491" s="6">
        <f t="shared" si="105"/>
        <v>7799519</v>
      </c>
      <c r="Y491" s="4">
        <v>0</v>
      </c>
      <c r="Z491" s="18">
        <v>0</v>
      </c>
      <c r="AA491" s="6">
        <f t="shared" si="106"/>
        <v>7799519</v>
      </c>
      <c r="AB491" s="4"/>
      <c r="AC491" s="23">
        <v>0</v>
      </c>
      <c r="AD491" s="23">
        <v>0</v>
      </c>
      <c r="AE491" s="1">
        <f t="shared" si="111"/>
        <v>7799519</v>
      </c>
      <c r="AF491" s="12" t="str">
        <f t="shared" si="107"/>
        <v xml:space="preserve"> </v>
      </c>
      <c r="AG491" s="12" t="str">
        <f t="shared" si="108"/>
        <v xml:space="preserve"> </v>
      </c>
    </row>
    <row r="492" spans="1:33" ht="14.1" customHeight="1">
      <c r="A492" s="25" t="s">
        <v>111</v>
      </c>
      <c r="B492" s="25" t="s">
        <v>844</v>
      </c>
      <c r="C492" s="25" t="s">
        <v>198</v>
      </c>
      <c r="D492" s="25" t="s">
        <v>847</v>
      </c>
      <c r="E492" s="7">
        <v>1801.07</v>
      </c>
      <c r="F492" s="5">
        <f t="shared" si="109"/>
        <v>2788056.36</v>
      </c>
      <c r="G492" s="26">
        <v>405915.8</v>
      </c>
      <c r="H492" s="27">
        <v>149418</v>
      </c>
      <c r="I492" s="5">
        <f t="shared" si="99"/>
        <v>112063.5</v>
      </c>
      <c r="J492" s="28">
        <v>107692</v>
      </c>
      <c r="K492" s="28">
        <v>650655</v>
      </c>
      <c r="L492" s="28">
        <v>411644</v>
      </c>
      <c r="M492" s="28">
        <v>170159</v>
      </c>
      <c r="N492" s="5">
        <f t="shared" si="102"/>
        <v>1858129.3</v>
      </c>
      <c r="O492" s="6">
        <f t="shared" si="103"/>
        <v>929927</v>
      </c>
      <c r="P492" s="29">
        <v>62</v>
      </c>
      <c r="Q492" s="29">
        <v>965</v>
      </c>
      <c r="R492" s="6">
        <f t="shared" si="98"/>
        <v>83164</v>
      </c>
      <c r="S492" s="19">
        <f t="shared" si="110"/>
        <v>130001.2326</v>
      </c>
      <c r="T492" s="30">
        <v>25903384</v>
      </c>
      <c r="U492" s="19">
        <f t="shared" si="100"/>
        <v>25903.383999999998</v>
      </c>
      <c r="V492" s="19">
        <f t="shared" si="101"/>
        <v>104097.8486</v>
      </c>
      <c r="W492" s="6">
        <f t="shared" si="104"/>
        <v>2081957</v>
      </c>
      <c r="X492" s="6">
        <f t="shared" si="105"/>
        <v>3095048</v>
      </c>
      <c r="Y492" s="4">
        <v>0</v>
      </c>
      <c r="Z492" s="18">
        <v>0</v>
      </c>
      <c r="AA492" s="6">
        <f t="shared" si="106"/>
        <v>3095048</v>
      </c>
      <c r="AB492" s="4"/>
      <c r="AC492" s="23">
        <v>0</v>
      </c>
      <c r="AD492" s="23">
        <v>0</v>
      </c>
      <c r="AE492" s="1">
        <f t="shared" si="111"/>
        <v>3095048</v>
      </c>
      <c r="AF492" s="12" t="str">
        <f t="shared" si="107"/>
        <v xml:space="preserve"> </v>
      </c>
      <c r="AG492" s="12" t="str">
        <f t="shared" si="108"/>
        <v xml:space="preserve"> </v>
      </c>
    </row>
    <row r="493" spans="1:33" ht="14.1" customHeight="1">
      <c r="A493" s="25" t="s">
        <v>111</v>
      </c>
      <c r="B493" s="25" t="s">
        <v>844</v>
      </c>
      <c r="C493" s="25" t="s">
        <v>100</v>
      </c>
      <c r="D493" s="25" t="s">
        <v>848</v>
      </c>
      <c r="E493" s="7">
        <v>1928.31</v>
      </c>
      <c r="F493" s="5">
        <f t="shared" si="109"/>
        <v>2985023.88</v>
      </c>
      <c r="G493" s="26">
        <v>564380.17000000004</v>
      </c>
      <c r="H493" s="27">
        <v>173584</v>
      </c>
      <c r="I493" s="5">
        <f t="shared" si="99"/>
        <v>130188</v>
      </c>
      <c r="J493" s="28">
        <v>124555</v>
      </c>
      <c r="K493" s="28">
        <v>755336</v>
      </c>
      <c r="L493" s="28">
        <v>541776</v>
      </c>
      <c r="M493" s="28">
        <v>46047</v>
      </c>
      <c r="N493" s="5">
        <f t="shared" si="102"/>
        <v>2162282.17</v>
      </c>
      <c r="O493" s="6">
        <f t="shared" si="103"/>
        <v>822742</v>
      </c>
      <c r="P493" s="29">
        <v>33</v>
      </c>
      <c r="Q493" s="29">
        <v>647</v>
      </c>
      <c r="R493" s="6">
        <f t="shared" si="98"/>
        <v>29678</v>
      </c>
      <c r="S493" s="19">
        <f t="shared" si="110"/>
        <v>139185.41579999999</v>
      </c>
      <c r="T493" s="30">
        <v>35753356</v>
      </c>
      <c r="U493" s="19">
        <f t="shared" si="100"/>
        <v>35753.356</v>
      </c>
      <c r="V493" s="19">
        <f t="shared" si="101"/>
        <v>103432.05979999999</v>
      </c>
      <c r="W493" s="6">
        <f t="shared" si="104"/>
        <v>2068641</v>
      </c>
      <c r="X493" s="6">
        <f t="shared" si="105"/>
        <v>2921061</v>
      </c>
      <c r="Y493" s="4">
        <v>0</v>
      </c>
      <c r="Z493" s="18">
        <v>0</v>
      </c>
      <c r="AA493" s="6">
        <f t="shared" si="106"/>
        <v>2921061</v>
      </c>
      <c r="AB493" s="4"/>
      <c r="AC493" s="23">
        <v>0</v>
      </c>
      <c r="AD493" s="23">
        <v>0</v>
      </c>
      <c r="AE493" s="1">
        <f t="shared" si="111"/>
        <v>2921061</v>
      </c>
      <c r="AF493" s="12" t="str">
        <f t="shared" si="107"/>
        <v xml:space="preserve"> </v>
      </c>
      <c r="AG493" s="12" t="str">
        <f t="shared" si="108"/>
        <v xml:space="preserve"> </v>
      </c>
    </row>
    <row r="494" spans="1:33" ht="14.1" customHeight="1">
      <c r="A494" s="25" t="s">
        <v>111</v>
      </c>
      <c r="B494" s="25" t="s">
        <v>844</v>
      </c>
      <c r="C494" s="25" t="s">
        <v>90</v>
      </c>
      <c r="D494" s="25" t="s">
        <v>849</v>
      </c>
      <c r="E494" s="7">
        <v>822.83</v>
      </c>
      <c r="F494" s="5">
        <f t="shared" si="109"/>
        <v>1273740.8400000001</v>
      </c>
      <c r="G494" s="26">
        <v>380436.85</v>
      </c>
      <c r="H494" s="27">
        <v>57928</v>
      </c>
      <c r="I494" s="5">
        <f t="shared" si="99"/>
        <v>43446</v>
      </c>
      <c r="J494" s="28">
        <v>41677</v>
      </c>
      <c r="K494" s="28">
        <v>252526</v>
      </c>
      <c r="L494" s="28">
        <v>236734</v>
      </c>
      <c r="M494" s="28">
        <v>244891</v>
      </c>
      <c r="N494" s="5">
        <f t="shared" si="102"/>
        <v>1199710.8500000001</v>
      </c>
      <c r="O494" s="6">
        <f t="shared" si="103"/>
        <v>74030</v>
      </c>
      <c r="P494" s="29">
        <v>92</v>
      </c>
      <c r="Q494" s="29">
        <v>280</v>
      </c>
      <c r="R494" s="6">
        <f t="shared" si="98"/>
        <v>35806</v>
      </c>
      <c r="S494" s="19">
        <f t="shared" si="110"/>
        <v>59391.869400000003</v>
      </c>
      <c r="T494" s="30">
        <v>24174296</v>
      </c>
      <c r="U494" s="19">
        <f t="shared" si="100"/>
        <v>24174.295999999998</v>
      </c>
      <c r="V494" s="19">
        <f t="shared" si="101"/>
        <v>35217.573400000008</v>
      </c>
      <c r="W494" s="6">
        <f t="shared" si="104"/>
        <v>704351</v>
      </c>
      <c r="X494" s="6">
        <f t="shared" si="105"/>
        <v>814187</v>
      </c>
      <c r="Y494" s="4">
        <v>0</v>
      </c>
      <c r="Z494" s="18">
        <v>0</v>
      </c>
      <c r="AA494" s="6">
        <f t="shared" si="106"/>
        <v>814187</v>
      </c>
      <c r="AB494" s="4"/>
      <c r="AC494" s="23">
        <v>0</v>
      </c>
      <c r="AD494" s="23">
        <v>0</v>
      </c>
      <c r="AE494" s="1">
        <f t="shared" si="111"/>
        <v>814187</v>
      </c>
      <c r="AF494" s="12" t="str">
        <f t="shared" si="107"/>
        <v xml:space="preserve"> </v>
      </c>
      <c r="AG494" s="12" t="str">
        <f t="shared" si="108"/>
        <v xml:space="preserve"> </v>
      </c>
    </row>
    <row r="495" spans="1:33" ht="14.1" customHeight="1">
      <c r="A495" s="25" t="s">
        <v>111</v>
      </c>
      <c r="B495" s="25" t="s">
        <v>844</v>
      </c>
      <c r="C495" s="25" t="s">
        <v>141</v>
      </c>
      <c r="D495" s="25" t="s">
        <v>850</v>
      </c>
      <c r="E495" s="7">
        <v>744.27</v>
      </c>
      <c r="F495" s="5">
        <f t="shared" si="109"/>
        <v>1152129.96</v>
      </c>
      <c r="G495" s="26">
        <v>170367.33</v>
      </c>
      <c r="H495" s="27">
        <v>71937</v>
      </c>
      <c r="I495" s="5">
        <f t="shared" si="99"/>
        <v>53952.75</v>
      </c>
      <c r="J495" s="28">
        <v>51760</v>
      </c>
      <c r="K495" s="28">
        <v>313449</v>
      </c>
      <c r="L495" s="28">
        <v>200753</v>
      </c>
      <c r="M495" s="28">
        <v>69092</v>
      </c>
      <c r="N495" s="5">
        <f t="shared" si="102"/>
        <v>859374.07999999996</v>
      </c>
      <c r="O495" s="6">
        <f t="shared" si="103"/>
        <v>292756</v>
      </c>
      <c r="P495" s="29">
        <v>64</v>
      </c>
      <c r="Q495" s="29">
        <v>486</v>
      </c>
      <c r="R495" s="6">
        <f t="shared" si="98"/>
        <v>43235</v>
      </c>
      <c r="S495" s="19">
        <f t="shared" si="110"/>
        <v>53721.408600000002</v>
      </c>
      <c r="T495" s="30">
        <v>10312846</v>
      </c>
      <c r="U495" s="19">
        <f t="shared" si="100"/>
        <v>10312.846</v>
      </c>
      <c r="V495" s="19">
        <f t="shared" si="101"/>
        <v>43408.562600000005</v>
      </c>
      <c r="W495" s="6">
        <f t="shared" si="104"/>
        <v>868171</v>
      </c>
      <c r="X495" s="6">
        <f t="shared" si="105"/>
        <v>1204162</v>
      </c>
      <c r="Y495" s="4">
        <v>0</v>
      </c>
      <c r="Z495" s="18">
        <v>0</v>
      </c>
      <c r="AA495" s="6">
        <f t="shared" si="106"/>
        <v>1204162</v>
      </c>
      <c r="AB495" s="4"/>
      <c r="AC495" s="23">
        <v>0</v>
      </c>
      <c r="AD495" s="23">
        <v>0</v>
      </c>
      <c r="AE495" s="1">
        <f t="shared" si="111"/>
        <v>1204162</v>
      </c>
      <c r="AF495" s="12" t="str">
        <f t="shared" si="107"/>
        <v xml:space="preserve"> </v>
      </c>
      <c r="AG495" s="12" t="str">
        <f t="shared" si="108"/>
        <v xml:space="preserve"> </v>
      </c>
    </row>
    <row r="496" spans="1:33" ht="14.1" customHeight="1">
      <c r="A496" s="25" t="s">
        <v>111</v>
      </c>
      <c r="B496" s="25" t="s">
        <v>844</v>
      </c>
      <c r="C496" s="25" t="s">
        <v>181</v>
      </c>
      <c r="D496" s="25" t="s">
        <v>851</v>
      </c>
      <c r="E496" s="7">
        <v>623.34</v>
      </c>
      <c r="F496" s="5">
        <f t="shared" si="109"/>
        <v>964930.32000000007</v>
      </c>
      <c r="G496" s="26">
        <v>183987.49</v>
      </c>
      <c r="H496" s="27">
        <v>55732</v>
      </c>
      <c r="I496" s="5">
        <f t="shared" si="99"/>
        <v>41799</v>
      </c>
      <c r="J496" s="28">
        <v>40251</v>
      </c>
      <c r="K496" s="28">
        <v>242727</v>
      </c>
      <c r="L496" s="28">
        <v>122454</v>
      </c>
      <c r="M496" s="28">
        <v>74175</v>
      </c>
      <c r="N496" s="5">
        <f t="shared" si="102"/>
        <v>705393.49</v>
      </c>
      <c r="O496" s="6">
        <f t="shared" si="103"/>
        <v>259537</v>
      </c>
      <c r="P496" s="29">
        <v>68</v>
      </c>
      <c r="Q496" s="29">
        <v>366</v>
      </c>
      <c r="R496" s="6">
        <f t="shared" si="98"/>
        <v>34594</v>
      </c>
      <c r="S496" s="19">
        <f t="shared" si="110"/>
        <v>44992.681199999999</v>
      </c>
      <c r="T496" s="30">
        <v>11262422</v>
      </c>
      <c r="U496" s="19">
        <f t="shared" si="100"/>
        <v>11262.422</v>
      </c>
      <c r="V496" s="19">
        <f t="shared" si="101"/>
        <v>33730.2592</v>
      </c>
      <c r="W496" s="6">
        <f t="shared" si="104"/>
        <v>674605</v>
      </c>
      <c r="X496" s="6">
        <f t="shared" si="105"/>
        <v>968736</v>
      </c>
      <c r="Y496" s="4">
        <v>0</v>
      </c>
      <c r="Z496" s="18">
        <v>0</v>
      </c>
      <c r="AA496" s="6">
        <f t="shared" si="106"/>
        <v>968736</v>
      </c>
      <c r="AB496" s="4"/>
      <c r="AC496" s="23">
        <v>0</v>
      </c>
      <c r="AD496" s="23">
        <v>0</v>
      </c>
      <c r="AE496" s="1">
        <f t="shared" si="111"/>
        <v>968736</v>
      </c>
      <c r="AF496" s="12" t="str">
        <f t="shared" si="107"/>
        <v xml:space="preserve"> </v>
      </c>
      <c r="AG496" s="12" t="str">
        <f t="shared" si="108"/>
        <v xml:space="preserve"> </v>
      </c>
    </row>
    <row r="497" spans="1:33" ht="14.1" customHeight="1">
      <c r="A497" s="25" t="s">
        <v>111</v>
      </c>
      <c r="B497" s="25" t="s">
        <v>844</v>
      </c>
      <c r="C497" s="25" t="s">
        <v>98</v>
      </c>
      <c r="D497" s="25" t="s">
        <v>852</v>
      </c>
      <c r="E497" s="7">
        <v>841.15</v>
      </c>
      <c r="F497" s="5">
        <f t="shared" si="109"/>
        <v>1302100.2</v>
      </c>
      <c r="G497" s="26">
        <v>272453.83</v>
      </c>
      <c r="H497" s="27">
        <v>60986</v>
      </c>
      <c r="I497" s="5">
        <f t="shared" si="99"/>
        <v>45739.5</v>
      </c>
      <c r="J497" s="28">
        <v>43924</v>
      </c>
      <c r="K497" s="28">
        <v>266199</v>
      </c>
      <c r="L497" s="28">
        <v>170172</v>
      </c>
      <c r="M497" s="28">
        <v>137511</v>
      </c>
      <c r="N497" s="5">
        <f t="shared" si="102"/>
        <v>935999.33000000007</v>
      </c>
      <c r="O497" s="6">
        <f t="shared" si="103"/>
        <v>366101</v>
      </c>
      <c r="P497" s="29">
        <v>88</v>
      </c>
      <c r="Q497" s="29">
        <v>406</v>
      </c>
      <c r="R497" s="6">
        <f t="shared" si="98"/>
        <v>49662</v>
      </c>
      <c r="S497" s="19">
        <f t="shared" si="110"/>
        <v>60714.207000000002</v>
      </c>
      <c r="T497" s="30">
        <v>17205989</v>
      </c>
      <c r="U497" s="19">
        <f t="shared" si="100"/>
        <v>17205.989000000001</v>
      </c>
      <c r="V497" s="19">
        <f t="shared" si="101"/>
        <v>43508.218000000001</v>
      </c>
      <c r="W497" s="6">
        <f t="shared" si="104"/>
        <v>870164</v>
      </c>
      <c r="X497" s="6">
        <f t="shared" si="105"/>
        <v>1285927</v>
      </c>
      <c r="Y497" s="4">
        <v>0</v>
      </c>
      <c r="Z497" s="18">
        <v>0</v>
      </c>
      <c r="AA497" s="6">
        <f t="shared" si="106"/>
        <v>1285927</v>
      </c>
      <c r="AB497" s="4"/>
      <c r="AC497" s="23">
        <v>0</v>
      </c>
      <c r="AD497" s="23">
        <v>0</v>
      </c>
      <c r="AE497" s="1">
        <f t="shared" si="111"/>
        <v>1285927</v>
      </c>
      <c r="AF497" s="12" t="str">
        <f t="shared" si="107"/>
        <v xml:space="preserve"> </v>
      </c>
      <c r="AG497" s="12" t="str">
        <f t="shared" si="108"/>
        <v xml:space="preserve"> </v>
      </c>
    </row>
    <row r="498" spans="1:33" ht="14.1" customHeight="1">
      <c r="A498" s="25" t="s">
        <v>187</v>
      </c>
      <c r="B498" s="25" t="s">
        <v>853</v>
      </c>
      <c r="C498" s="25" t="s">
        <v>215</v>
      </c>
      <c r="D498" s="25" t="s">
        <v>854</v>
      </c>
      <c r="E498" s="7">
        <v>139.61000000000001</v>
      </c>
      <c r="F498" s="5">
        <f t="shared" si="109"/>
        <v>216116.28000000003</v>
      </c>
      <c r="G498" s="26">
        <v>89125.37</v>
      </c>
      <c r="H498" s="27">
        <v>11491</v>
      </c>
      <c r="I498" s="5">
        <f t="shared" si="99"/>
        <v>8618.25</v>
      </c>
      <c r="J498" s="28">
        <v>6389</v>
      </c>
      <c r="K498" s="28">
        <v>0</v>
      </c>
      <c r="L498" s="28">
        <v>0</v>
      </c>
      <c r="M498" s="28">
        <v>20898</v>
      </c>
      <c r="N498" s="5">
        <f t="shared" si="102"/>
        <v>125030.62</v>
      </c>
      <c r="O498" s="6">
        <f t="shared" si="103"/>
        <v>91086</v>
      </c>
      <c r="P498" s="29">
        <v>167</v>
      </c>
      <c r="Q498" s="29">
        <v>5</v>
      </c>
      <c r="R498" s="6">
        <f t="shared" si="98"/>
        <v>1161</v>
      </c>
      <c r="S498" s="19">
        <f t="shared" si="110"/>
        <v>10077.049800000001</v>
      </c>
      <c r="T498" s="30">
        <v>5941691</v>
      </c>
      <c r="U498" s="19">
        <f t="shared" si="100"/>
        <v>5941.6909999999998</v>
      </c>
      <c r="V498" s="19">
        <f t="shared" si="101"/>
        <v>4135.3588000000009</v>
      </c>
      <c r="W498" s="6">
        <f t="shared" si="104"/>
        <v>82707</v>
      </c>
      <c r="X498" s="6">
        <f t="shared" si="105"/>
        <v>174954</v>
      </c>
      <c r="Y498" s="4">
        <v>0</v>
      </c>
      <c r="Z498" s="18">
        <v>0</v>
      </c>
      <c r="AA498" s="6">
        <f t="shared" si="106"/>
        <v>174954</v>
      </c>
      <c r="AB498" s="4"/>
      <c r="AC498" s="23">
        <v>0</v>
      </c>
      <c r="AD498" s="23">
        <v>0</v>
      </c>
      <c r="AE498" s="1">
        <f t="shared" si="111"/>
        <v>174954</v>
      </c>
      <c r="AF498" s="12" t="str">
        <f t="shared" si="107"/>
        <v xml:space="preserve"> </v>
      </c>
      <c r="AG498" s="12" t="str">
        <f t="shared" si="108"/>
        <v xml:space="preserve"> </v>
      </c>
    </row>
    <row r="499" spans="1:33" ht="14.1" customHeight="1">
      <c r="A499" s="25" t="s">
        <v>187</v>
      </c>
      <c r="B499" s="25" t="s">
        <v>853</v>
      </c>
      <c r="C499" s="25" t="s">
        <v>188</v>
      </c>
      <c r="D499" s="25" t="s">
        <v>855</v>
      </c>
      <c r="E499" s="7">
        <v>106.41</v>
      </c>
      <c r="F499" s="5">
        <f t="shared" si="109"/>
        <v>164722.68</v>
      </c>
      <c r="G499" s="26">
        <v>166213.76000000001</v>
      </c>
      <c r="H499" s="27">
        <v>9342</v>
      </c>
      <c r="I499" s="5">
        <f t="shared" si="99"/>
        <v>7006.5</v>
      </c>
      <c r="J499" s="28">
        <v>5203</v>
      </c>
      <c r="K499" s="28">
        <v>0</v>
      </c>
      <c r="L499" s="28">
        <v>0</v>
      </c>
      <c r="M499" s="28">
        <v>46050</v>
      </c>
      <c r="N499" s="5">
        <f t="shared" si="102"/>
        <v>224473.26</v>
      </c>
      <c r="O499" s="6">
        <f t="shared" si="103"/>
        <v>0</v>
      </c>
      <c r="P499" s="29">
        <v>167</v>
      </c>
      <c r="Q499" s="29">
        <v>41</v>
      </c>
      <c r="R499" s="6">
        <f t="shared" si="98"/>
        <v>9517</v>
      </c>
      <c r="S499" s="19">
        <f t="shared" si="110"/>
        <v>7680.6737999999996</v>
      </c>
      <c r="T499" s="30">
        <v>11080917</v>
      </c>
      <c r="U499" s="19">
        <f t="shared" si="100"/>
        <v>11080.916999999999</v>
      </c>
      <c r="V499" s="19">
        <f t="shared" si="101"/>
        <v>0</v>
      </c>
      <c r="W499" s="6">
        <f t="shared" si="104"/>
        <v>0</v>
      </c>
      <c r="X499" s="6">
        <f t="shared" si="105"/>
        <v>9517</v>
      </c>
      <c r="Y499" s="4">
        <v>51109</v>
      </c>
      <c r="Z499" s="4">
        <v>47163</v>
      </c>
      <c r="AA499" s="6">
        <f t="shared" si="106"/>
        <v>56680</v>
      </c>
      <c r="AB499" s="4"/>
      <c r="AC499" s="23">
        <v>0</v>
      </c>
      <c r="AD499" s="23">
        <v>0</v>
      </c>
      <c r="AE499" s="1">
        <f t="shared" si="111"/>
        <v>56680</v>
      </c>
      <c r="AF499" s="12">
        <f t="shared" si="107"/>
        <v>1</v>
      </c>
      <c r="AG499" s="12">
        <f t="shared" si="108"/>
        <v>1</v>
      </c>
    </row>
    <row r="500" spans="1:33" ht="14.1" customHeight="1">
      <c r="A500" s="25" t="s">
        <v>187</v>
      </c>
      <c r="B500" s="25" t="s">
        <v>853</v>
      </c>
      <c r="C500" s="25" t="s">
        <v>55</v>
      </c>
      <c r="D500" s="25" t="s">
        <v>856</v>
      </c>
      <c r="E500" s="7">
        <v>295.54000000000002</v>
      </c>
      <c r="F500" s="5">
        <f t="shared" si="109"/>
        <v>457495.92000000004</v>
      </c>
      <c r="G500" s="26">
        <v>209240.09</v>
      </c>
      <c r="H500" s="27">
        <v>20417</v>
      </c>
      <c r="I500" s="5">
        <f t="shared" si="99"/>
        <v>15312.75</v>
      </c>
      <c r="J500" s="28">
        <v>11360</v>
      </c>
      <c r="K500" s="28">
        <v>102378</v>
      </c>
      <c r="L500" s="28">
        <v>51700</v>
      </c>
      <c r="M500" s="28">
        <v>110515</v>
      </c>
      <c r="N500" s="5">
        <f t="shared" si="102"/>
        <v>500505.83999999997</v>
      </c>
      <c r="O500" s="6">
        <f t="shared" si="103"/>
        <v>0</v>
      </c>
      <c r="P500" s="29">
        <v>167</v>
      </c>
      <c r="Q500" s="29">
        <v>74</v>
      </c>
      <c r="R500" s="6">
        <f t="shared" si="98"/>
        <v>17178</v>
      </c>
      <c r="S500" s="19">
        <f t="shared" si="110"/>
        <v>21332.0772</v>
      </c>
      <c r="T500" s="30">
        <v>13949339</v>
      </c>
      <c r="U500" s="19">
        <f t="shared" si="100"/>
        <v>13949.339</v>
      </c>
      <c r="V500" s="19">
        <f t="shared" si="101"/>
        <v>7382.7381999999998</v>
      </c>
      <c r="W500" s="6">
        <f t="shared" si="104"/>
        <v>147655</v>
      </c>
      <c r="X500" s="6">
        <f t="shared" si="105"/>
        <v>164833</v>
      </c>
      <c r="Y500" s="4">
        <v>0</v>
      </c>
      <c r="Z500" s="18">
        <v>0</v>
      </c>
      <c r="AA500" s="6">
        <f t="shared" si="106"/>
        <v>164833</v>
      </c>
      <c r="AB500" s="4"/>
      <c r="AC500" s="23">
        <v>0</v>
      </c>
      <c r="AD500" s="23">
        <v>0</v>
      </c>
      <c r="AE500" s="1">
        <f t="shared" si="111"/>
        <v>164833</v>
      </c>
      <c r="AF500" s="12">
        <f t="shared" si="107"/>
        <v>1</v>
      </c>
      <c r="AG500" s="12" t="str">
        <f t="shared" si="108"/>
        <v xml:space="preserve"> </v>
      </c>
    </row>
    <row r="501" spans="1:33" ht="14.1" customHeight="1">
      <c r="A501" s="25" t="s">
        <v>187</v>
      </c>
      <c r="B501" s="25" t="s">
        <v>853</v>
      </c>
      <c r="C501" s="25" t="s">
        <v>30</v>
      </c>
      <c r="D501" s="25" t="s">
        <v>857</v>
      </c>
      <c r="E501" s="7">
        <v>4255.58</v>
      </c>
      <c r="F501" s="5">
        <f t="shared" si="109"/>
        <v>6587637.8399999999</v>
      </c>
      <c r="G501" s="26">
        <v>1188879.3500000001</v>
      </c>
      <c r="H501" s="27">
        <v>430483</v>
      </c>
      <c r="I501" s="5">
        <f t="shared" si="99"/>
        <v>322862.25</v>
      </c>
      <c r="J501" s="28">
        <v>239561</v>
      </c>
      <c r="K501" s="28">
        <v>2153872</v>
      </c>
      <c r="L501" s="28">
        <v>778639</v>
      </c>
      <c r="M501" s="28">
        <v>117666</v>
      </c>
      <c r="N501" s="5">
        <f t="shared" si="102"/>
        <v>4801479.5999999996</v>
      </c>
      <c r="O501" s="6">
        <f t="shared" si="103"/>
        <v>1786158</v>
      </c>
      <c r="P501" s="29">
        <v>86</v>
      </c>
      <c r="Q501" s="29">
        <v>997</v>
      </c>
      <c r="R501" s="6">
        <f t="shared" si="98"/>
        <v>119181</v>
      </c>
      <c r="S501" s="19">
        <f t="shared" si="110"/>
        <v>307167.76439999999</v>
      </c>
      <c r="T501" s="30">
        <v>79258623</v>
      </c>
      <c r="U501" s="19">
        <f t="shared" si="100"/>
        <v>79258.623000000007</v>
      </c>
      <c r="V501" s="19">
        <f t="shared" si="101"/>
        <v>227909.14139999996</v>
      </c>
      <c r="W501" s="6">
        <f t="shared" si="104"/>
        <v>4558183</v>
      </c>
      <c r="X501" s="6">
        <f t="shared" si="105"/>
        <v>6463522</v>
      </c>
      <c r="Y501" s="4">
        <v>0</v>
      </c>
      <c r="Z501" s="18">
        <v>0</v>
      </c>
      <c r="AA501" s="6">
        <f t="shared" si="106"/>
        <v>6463522</v>
      </c>
      <c r="AB501" s="4"/>
      <c r="AC501" s="23">
        <v>0</v>
      </c>
      <c r="AD501" s="23">
        <v>0</v>
      </c>
      <c r="AE501" s="1">
        <f t="shared" si="111"/>
        <v>6463522</v>
      </c>
      <c r="AF501" s="12" t="str">
        <f t="shared" si="107"/>
        <v xml:space="preserve"> </v>
      </c>
      <c r="AG501" s="12" t="str">
        <f t="shared" si="108"/>
        <v xml:space="preserve"> </v>
      </c>
    </row>
    <row r="502" spans="1:33" ht="14.1" customHeight="1">
      <c r="A502" s="25" t="s">
        <v>187</v>
      </c>
      <c r="B502" s="25" t="s">
        <v>853</v>
      </c>
      <c r="C502" s="25" t="s">
        <v>90</v>
      </c>
      <c r="D502" s="25" t="s">
        <v>858</v>
      </c>
      <c r="E502" s="7">
        <v>257.23</v>
      </c>
      <c r="F502" s="5">
        <f t="shared" si="109"/>
        <v>398192.04000000004</v>
      </c>
      <c r="G502" s="26">
        <v>132668.06</v>
      </c>
      <c r="H502" s="27">
        <v>17742</v>
      </c>
      <c r="I502" s="5">
        <f t="shared" si="99"/>
        <v>13306.5</v>
      </c>
      <c r="J502" s="28">
        <v>9869</v>
      </c>
      <c r="K502" s="28">
        <v>89290</v>
      </c>
      <c r="L502" s="28">
        <v>39110</v>
      </c>
      <c r="M502" s="28">
        <v>60388</v>
      </c>
      <c r="N502" s="5">
        <f t="shared" si="102"/>
        <v>344631.56</v>
      </c>
      <c r="O502" s="6">
        <f t="shared" si="103"/>
        <v>53560</v>
      </c>
      <c r="P502" s="29">
        <v>167</v>
      </c>
      <c r="Q502" s="29">
        <v>18</v>
      </c>
      <c r="R502" s="6">
        <f t="shared" si="98"/>
        <v>4178</v>
      </c>
      <c r="S502" s="19">
        <f t="shared" si="110"/>
        <v>18566.861400000002</v>
      </c>
      <c r="T502" s="30">
        <v>8844537</v>
      </c>
      <c r="U502" s="19">
        <f t="shared" si="100"/>
        <v>8844.5370000000003</v>
      </c>
      <c r="V502" s="19">
        <f t="shared" si="101"/>
        <v>9722.3244000000013</v>
      </c>
      <c r="W502" s="6">
        <f t="shared" si="104"/>
        <v>194446</v>
      </c>
      <c r="X502" s="6">
        <f t="shared" si="105"/>
        <v>252184</v>
      </c>
      <c r="Y502" s="4">
        <v>0</v>
      </c>
      <c r="Z502" s="18">
        <v>0</v>
      </c>
      <c r="AA502" s="6">
        <f t="shared" si="106"/>
        <v>252184</v>
      </c>
      <c r="AB502" s="4"/>
      <c r="AC502" s="23">
        <v>0</v>
      </c>
      <c r="AD502" s="23">
        <v>0</v>
      </c>
      <c r="AE502" s="1">
        <f t="shared" si="111"/>
        <v>252184</v>
      </c>
      <c r="AF502" s="12" t="str">
        <f t="shared" si="107"/>
        <v xml:space="preserve"> </v>
      </c>
      <c r="AG502" s="12" t="str">
        <f t="shared" si="108"/>
        <v xml:space="preserve"> </v>
      </c>
    </row>
    <row r="503" spans="1:33" ht="14.1" customHeight="1">
      <c r="A503" s="25" t="s">
        <v>187</v>
      </c>
      <c r="B503" s="25" t="s">
        <v>853</v>
      </c>
      <c r="C503" s="25" t="s">
        <v>72</v>
      </c>
      <c r="D503" s="25" t="s">
        <v>859</v>
      </c>
      <c r="E503" s="7">
        <v>1035.6400000000001</v>
      </c>
      <c r="F503" s="5">
        <f t="shared" si="109"/>
        <v>1603170.7200000002</v>
      </c>
      <c r="G503" s="26">
        <v>377783.49</v>
      </c>
      <c r="H503" s="27">
        <v>93724</v>
      </c>
      <c r="I503" s="5">
        <f t="shared" si="99"/>
        <v>70293</v>
      </c>
      <c r="J503" s="28">
        <v>52159</v>
      </c>
      <c r="K503" s="28">
        <v>468655</v>
      </c>
      <c r="L503" s="28">
        <v>188035</v>
      </c>
      <c r="M503" s="28">
        <v>94261</v>
      </c>
      <c r="N503" s="5">
        <f t="shared" si="102"/>
        <v>1251186.49</v>
      </c>
      <c r="O503" s="6">
        <f t="shared" si="103"/>
        <v>351984</v>
      </c>
      <c r="P503" s="29">
        <v>167</v>
      </c>
      <c r="Q503" s="29">
        <v>104</v>
      </c>
      <c r="R503" s="6">
        <f t="shared" si="98"/>
        <v>24142</v>
      </c>
      <c r="S503" s="19">
        <f t="shared" si="110"/>
        <v>74752.495200000005</v>
      </c>
      <c r="T503" s="30">
        <v>25185566</v>
      </c>
      <c r="U503" s="19">
        <f t="shared" si="100"/>
        <v>25185.565999999999</v>
      </c>
      <c r="V503" s="19">
        <f t="shared" si="101"/>
        <v>49566.929200000006</v>
      </c>
      <c r="W503" s="6">
        <f t="shared" si="104"/>
        <v>991339</v>
      </c>
      <c r="X503" s="6">
        <f t="shared" si="105"/>
        <v>1367465</v>
      </c>
      <c r="Y503" s="4">
        <v>0</v>
      </c>
      <c r="Z503" s="18">
        <v>0</v>
      </c>
      <c r="AA503" s="6">
        <f t="shared" si="106"/>
        <v>1367465</v>
      </c>
      <c r="AB503" s="4"/>
      <c r="AC503" s="23">
        <v>0</v>
      </c>
      <c r="AD503" s="23">
        <v>0</v>
      </c>
      <c r="AE503" s="1">
        <f t="shared" si="111"/>
        <v>1367465</v>
      </c>
      <c r="AF503" s="12" t="str">
        <f t="shared" si="107"/>
        <v xml:space="preserve"> </v>
      </c>
      <c r="AG503" s="12" t="str">
        <f t="shared" si="108"/>
        <v xml:space="preserve"> </v>
      </c>
    </row>
    <row r="504" spans="1:33" ht="14.1" customHeight="1">
      <c r="A504" s="25" t="s">
        <v>187</v>
      </c>
      <c r="B504" s="25" t="s">
        <v>853</v>
      </c>
      <c r="C504" s="25" t="s">
        <v>65</v>
      </c>
      <c r="D504" s="25" t="s">
        <v>860</v>
      </c>
      <c r="E504" s="7">
        <v>389.56</v>
      </c>
      <c r="F504" s="5">
        <f t="shared" si="109"/>
        <v>603038.88</v>
      </c>
      <c r="G504" s="26">
        <v>92790.44</v>
      </c>
      <c r="H504" s="27">
        <v>39129</v>
      </c>
      <c r="I504" s="5">
        <f t="shared" si="99"/>
        <v>29346.75</v>
      </c>
      <c r="J504" s="28">
        <v>21765</v>
      </c>
      <c r="K504" s="28">
        <v>196918</v>
      </c>
      <c r="L504" s="28">
        <v>99260</v>
      </c>
      <c r="M504" s="28">
        <v>24102</v>
      </c>
      <c r="N504" s="5">
        <f t="shared" si="102"/>
        <v>464182.19</v>
      </c>
      <c r="O504" s="6">
        <f t="shared" si="103"/>
        <v>138857</v>
      </c>
      <c r="P504" s="29">
        <v>141</v>
      </c>
      <c r="Q504" s="29">
        <v>33</v>
      </c>
      <c r="R504" s="6">
        <f t="shared" si="98"/>
        <v>6468</v>
      </c>
      <c r="S504" s="19">
        <f t="shared" si="110"/>
        <v>28118.4408</v>
      </c>
      <c r="T504" s="30">
        <v>6186029</v>
      </c>
      <c r="U504" s="19">
        <f t="shared" si="100"/>
        <v>6186.0290000000005</v>
      </c>
      <c r="V504" s="19">
        <f t="shared" si="101"/>
        <v>21932.411800000002</v>
      </c>
      <c r="W504" s="6">
        <f t="shared" si="104"/>
        <v>438648</v>
      </c>
      <c r="X504" s="6">
        <f t="shared" si="105"/>
        <v>583973</v>
      </c>
      <c r="Y504" s="4">
        <v>0</v>
      </c>
      <c r="Z504" s="18">
        <v>0</v>
      </c>
      <c r="AA504" s="6">
        <f t="shared" si="106"/>
        <v>583973</v>
      </c>
      <c r="AB504" s="4"/>
      <c r="AC504" s="23">
        <v>0</v>
      </c>
      <c r="AD504" s="23">
        <v>0</v>
      </c>
      <c r="AE504" s="1">
        <f t="shared" si="111"/>
        <v>583973</v>
      </c>
      <c r="AF504" s="12" t="str">
        <f t="shared" si="107"/>
        <v xml:space="preserve"> </v>
      </c>
      <c r="AG504" s="12" t="str">
        <f t="shared" si="108"/>
        <v xml:space="preserve"> </v>
      </c>
    </row>
    <row r="505" spans="1:33" ht="14.1" customHeight="1">
      <c r="A505" s="25" t="s">
        <v>187</v>
      </c>
      <c r="B505" s="25" t="s">
        <v>853</v>
      </c>
      <c r="C505" s="25" t="s">
        <v>190</v>
      </c>
      <c r="D505" s="25" t="s">
        <v>861</v>
      </c>
      <c r="E505" s="7">
        <v>351.82</v>
      </c>
      <c r="F505" s="5">
        <f t="shared" si="109"/>
        <v>544617.36</v>
      </c>
      <c r="G505" s="26">
        <v>144333.92000000001</v>
      </c>
      <c r="H505" s="27">
        <v>34277</v>
      </c>
      <c r="I505" s="5">
        <f t="shared" si="99"/>
        <v>25707.75</v>
      </c>
      <c r="J505" s="28">
        <v>19077</v>
      </c>
      <c r="K505" s="28">
        <v>171256</v>
      </c>
      <c r="L505" s="28">
        <v>72303</v>
      </c>
      <c r="M505" s="28">
        <v>48452</v>
      </c>
      <c r="N505" s="5">
        <f t="shared" si="102"/>
        <v>481129.67000000004</v>
      </c>
      <c r="O505" s="6">
        <f t="shared" si="103"/>
        <v>63488</v>
      </c>
      <c r="P505" s="29">
        <v>156</v>
      </c>
      <c r="Q505" s="29">
        <v>71</v>
      </c>
      <c r="R505" s="6">
        <f t="shared" si="98"/>
        <v>15396</v>
      </c>
      <c r="S505" s="19">
        <f t="shared" si="110"/>
        <v>25394.367600000001</v>
      </c>
      <c r="T505" s="30">
        <v>9622261</v>
      </c>
      <c r="U505" s="19">
        <f t="shared" si="100"/>
        <v>9622.2610000000004</v>
      </c>
      <c r="V505" s="19">
        <f t="shared" si="101"/>
        <v>15772.106600000001</v>
      </c>
      <c r="W505" s="6">
        <f t="shared" si="104"/>
        <v>315442</v>
      </c>
      <c r="X505" s="6">
        <f t="shared" si="105"/>
        <v>394326</v>
      </c>
      <c r="Y505" s="4">
        <v>0</v>
      </c>
      <c r="Z505" s="18">
        <v>0</v>
      </c>
      <c r="AA505" s="6">
        <f t="shared" si="106"/>
        <v>394326</v>
      </c>
      <c r="AB505" s="4"/>
      <c r="AC505" s="23">
        <v>0</v>
      </c>
      <c r="AD505" s="23">
        <v>0</v>
      </c>
      <c r="AE505" s="1">
        <f t="shared" si="111"/>
        <v>394326</v>
      </c>
      <c r="AF505" s="12" t="str">
        <f t="shared" si="107"/>
        <v xml:space="preserve"> </v>
      </c>
      <c r="AG505" s="12" t="str">
        <f t="shared" si="108"/>
        <v xml:space="preserve"> </v>
      </c>
    </row>
    <row r="506" spans="1:33" ht="14.1" customHeight="1">
      <c r="A506" s="25" t="s">
        <v>187</v>
      </c>
      <c r="B506" s="25" t="s">
        <v>853</v>
      </c>
      <c r="C506" s="25" t="s">
        <v>11</v>
      </c>
      <c r="D506" s="25" t="s">
        <v>862</v>
      </c>
      <c r="E506" s="7">
        <v>554.80999999999995</v>
      </c>
      <c r="F506" s="5">
        <f t="shared" si="109"/>
        <v>858845.87999999989</v>
      </c>
      <c r="G506" s="26">
        <v>171450.06</v>
      </c>
      <c r="H506" s="27">
        <v>44566</v>
      </c>
      <c r="I506" s="5">
        <f t="shared" si="99"/>
        <v>33424.5</v>
      </c>
      <c r="J506" s="28">
        <v>24790</v>
      </c>
      <c r="K506" s="28">
        <v>224246</v>
      </c>
      <c r="L506" s="28">
        <v>89155</v>
      </c>
      <c r="M506" s="28">
        <v>57323</v>
      </c>
      <c r="N506" s="5">
        <f t="shared" si="102"/>
        <v>600388.56000000006</v>
      </c>
      <c r="O506" s="6">
        <f t="shared" si="103"/>
        <v>258457</v>
      </c>
      <c r="P506" s="29">
        <v>167</v>
      </c>
      <c r="Q506" s="29">
        <v>66</v>
      </c>
      <c r="R506" s="6">
        <f t="shared" si="98"/>
        <v>15321</v>
      </c>
      <c r="S506" s="19">
        <f t="shared" si="110"/>
        <v>40046.185799999999</v>
      </c>
      <c r="T506" s="30">
        <v>11430004</v>
      </c>
      <c r="U506" s="19">
        <f t="shared" si="100"/>
        <v>11430.004000000001</v>
      </c>
      <c r="V506" s="19">
        <f t="shared" si="101"/>
        <v>28616.181799999998</v>
      </c>
      <c r="W506" s="6">
        <f t="shared" si="104"/>
        <v>572324</v>
      </c>
      <c r="X506" s="6">
        <f t="shared" si="105"/>
        <v>846102</v>
      </c>
      <c r="Y506" s="4">
        <v>0</v>
      </c>
      <c r="Z506" s="18">
        <v>0</v>
      </c>
      <c r="AA506" s="6">
        <f t="shared" si="106"/>
        <v>846102</v>
      </c>
      <c r="AB506" s="4"/>
      <c r="AC506" s="23">
        <v>0</v>
      </c>
      <c r="AD506" s="23">
        <v>0</v>
      </c>
      <c r="AE506" s="1">
        <f t="shared" si="111"/>
        <v>846102</v>
      </c>
      <c r="AF506" s="12" t="str">
        <f t="shared" si="107"/>
        <v xml:space="preserve"> </v>
      </c>
      <c r="AG506" s="12" t="str">
        <f t="shared" si="108"/>
        <v xml:space="preserve"> </v>
      </c>
    </row>
    <row r="507" spans="1:33" ht="14.1" customHeight="1">
      <c r="A507" s="25" t="s">
        <v>152</v>
      </c>
      <c r="B507" s="25" t="s">
        <v>863</v>
      </c>
      <c r="C507" s="25" t="s">
        <v>30</v>
      </c>
      <c r="D507" s="25" t="s">
        <v>864</v>
      </c>
      <c r="E507" s="7">
        <v>587.45000000000005</v>
      </c>
      <c r="F507" s="5">
        <f t="shared" si="109"/>
        <v>909372.60000000009</v>
      </c>
      <c r="G507" s="26">
        <v>98589.01</v>
      </c>
      <c r="H507" s="27">
        <v>28126</v>
      </c>
      <c r="I507" s="5">
        <f t="shared" si="99"/>
        <v>21094.5</v>
      </c>
      <c r="J507" s="28">
        <v>30302</v>
      </c>
      <c r="K507" s="28">
        <v>5273</v>
      </c>
      <c r="L507" s="28">
        <v>136167</v>
      </c>
      <c r="M507" s="28">
        <v>54430</v>
      </c>
      <c r="N507" s="5">
        <f t="shared" si="102"/>
        <v>345855.51</v>
      </c>
      <c r="O507" s="6">
        <f t="shared" si="103"/>
        <v>563517</v>
      </c>
      <c r="P507" s="29">
        <v>134</v>
      </c>
      <c r="Q507" s="29">
        <v>94</v>
      </c>
      <c r="R507" s="6">
        <f t="shared" si="98"/>
        <v>17508</v>
      </c>
      <c r="S507" s="19">
        <f t="shared" si="110"/>
        <v>42402.141000000003</v>
      </c>
      <c r="T507" s="30">
        <v>5885911</v>
      </c>
      <c r="U507" s="19">
        <f t="shared" si="100"/>
        <v>5885.9110000000001</v>
      </c>
      <c r="V507" s="19">
        <f t="shared" si="101"/>
        <v>36516.230000000003</v>
      </c>
      <c r="W507" s="6">
        <f t="shared" si="104"/>
        <v>730325</v>
      </c>
      <c r="X507" s="6">
        <f t="shared" si="105"/>
        <v>1311350</v>
      </c>
      <c r="Y507" s="4">
        <v>0</v>
      </c>
      <c r="Z507" s="18">
        <v>0</v>
      </c>
      <c r="AA507" s="6">
        <f t="shared" si="106"/>
        <v>1311350</v>
      </c>
      <c r="AB507" s="4"/>
      <c r="AC507" s="23">
        <v>0</v>
      </c>
      <c r="AD507" s="23">
        <v>0</v>
      </c>
      <c r="AE507" s="1">
        <f t="shared" si="111"/>
        <v>1311350</v>
      </c>
      <c r="AF507" s="12" t="str">
        <f t="shared" si="107"/>
        <v xml:space="preserve"> </v>
      </c>
      <c r="AG507" s="12" t="str">
        <f t="shared" si="108"/>
        <v xml:space="preserve"> </v>
      </c>
    </row>
    <row r="508" spans="1:33" ht="14.1" customHeight="1">
      <c r="A508" s="25" t="s">
        <v>152</v>
      </c>
      <c r="B508" s="25" t="s">
        <v>863</v>
      </c>
      <c r="C508" s="25" t="s">
        <v>97</v>
      </c>
      <c r="D508" s="25" t="s">
        <v>865</v>
      </c>
      <c r="E508" s="7">
        <v>230.51</v>
      </c>
      <c r="F508" s="5">
        <f t="shared" si="109"/>
        <v>356829.48</v>
      </c>
      <c r="G508" s="26">
        <v>66470.490000000005</v>
      </c>
      <c r="H508" s="27">
        <v>10852</v>
      </c>
      <c r="I508" s="5">
        <f t="shared" si="99"/>
        <v>8139</v>
      </c>
      <c r="J508" s="28">
        <v>11713</v>
      </c>
      <c r="K508" s="28">
        <v>2030</v>
      </c>
      <c r="L508" s="28">
        <v>57543</v>
      </c>
      <c r="M508" s="28">
        <v>28595</v>
      </c>
      <c r="N508" s="5">
        <f t="shared" si="102"/>
        <v>174490.49</v>
      </c>
      <c r="O508" s="6">
        <f t="shared" si="103"/>
        <v>182339</v>
      </c>
      <c r="P508" s="29">
        <v>147</v>
      </c>
      <c r="Q508" s="29">
        <v>57</v>
      </c>
      <c r="R508" s="6">
        <f t="shared" si="98"/>
        <v>11647</v>
      </c>
      <c r="S508" s="19">
        <f t="shared" si="110"/>
        <v>16638.211800000001</v>
      </c>
      <c r="T508" s="30">
        <v>4075444</v>
      </c>
      <c r="U508" s="19">
        <f t="shared" si="100"/>
        <v>4075.444</v>
      </c>
      <c r="V508" s="19">
        <f t="shared" si="101"/>
        <v>12562.767800000001</v>
      </c>
      <c r="W508" s="6">
        <f t="shared" si="104"/>
        <v>251255</v>
      </c>
      <c r="X508" s="6">
        <f t="shared" si="105"/>
        <v>445241</v>
      </c>
      <c r="Y508" s="4">
        <v>0</v>
      </c>
      <c r="Z508" s="18">
        <v>0</v>
      </c>
      <c r="AA508" s="6">
        <f t="shared" si="106"/>
        <v>445241</v>
      </c>
      <c r="AB508" s="4"/>
      <c r="AC508" s="23">
        <v>0</v>
      </c>
      <c r="AD508" s="23">
        <v>0</v>
      </c>
      <c r="AE508" s="1">
        <f t="shared" si="111"/>
        <v>445241</v>
      </c>
      <c r="AF508" s="12" t="str">
        <f t="shared" si="107"/>
        <v xml:space="preserve"> </v>
      </c>
      <c r="AG508" s="12" t="str">
        <f t="shared" si="108"/>
        <v xml:space="preserve"> </v>
      </c>
    </row>
    <row r="509" spans="1:33" ht="14.1" customHeight="1">
      <c r="A509" s="25" t="s">
        <v>152</v>
      </c>
      <c r="B509" s="25" t="s">
        <v>863</v>
      </c>
      <c r="C509" s="25" t="s">
        <v>159</v>
      </c>
      <c r="D509" s="25" t="s">
        <v>866</v>
      </c>
      <c r="E509" s="7">
        <v>1508.29</v>
      </c>
      <c r="F509" s="5">
        <f t="shared" si="109"/>
        <v>2334832.92</v>
      </c>
      <c r="G509" s="26">
        <v>285736.71000000002</v>
      </c>
      <c r="H509" s="27">
        <v>82155</v>
      </c>
      <c r="I509" s="5">
        <f t="shared" si="99"/>
        <v>61616.25</v>
      </c>
      <c r="J509" s="28">
        <v>88501</v>
      </c>
      <c r="K509" s="28">
        <v>15445</v>
      </c>
      <c r="L509" s="28">
        <v>405089</v>
      </c>
      <c r="M509" s="28">
        <v>65649</v>
      </c>
      <c r="N509" s="5">
        <f t="shared" si="102"/>
        <v>922036.96</v>
      </c>
      <c r="O509" s="6">
        <f t="shared" si="103"/>
        <v>1412796</v>
      </c>
      <c r="P509" s="29">
        <v>150</v>
      </c>
      <c r="Q509" s="29">
        <v>88</v>
      </c>
      <c r="R509" s="6">
        <f t="shared" si="98"/>
        <v>18348</v>
      </c>
      <c r="S509" s="19">
        <f t="shared" si="110"/>
        <v>108868.3722</v>
      </c>
      <c r="T509" s="30">
        <v>17327878</v>
      </c>
      <c r="U509" s="19">
        <f t="shared" si="100"/>
        <v>17327.878000000001</v>
      </c>
      <c r="V509" s="19">
        <f t="shared" si="101"/>
        <v>91540.494200000001</v>
      </c>
      <c r="W509" s="6">
        <f t="shared" si="104"/>
        <v>1830810</v>
      </c>
      <c r="X509" s="6">
        <f t="shared" si="105"/>
        <v>3261954</v>
      </c>
      <c r="Y509" s="4">
        <v>0</v>
      </c>
      <c r="Z509" s="18">
        <v>0</v>
      </c>
      <c r="AA509" s="6">
        <f t="shared" si="106"/>
        <v>3261954</v>
      </c>
      <c r="AB509" s="4"/>
      <c r="AC509" s="23">
        <v>0</v>
      </c>
      <c r="AD509" s="23">
        <v>0</v>
      </c>
      <c r="AE509" s="1">
        <f t="shared" si="111"/>
        <v>3261954</v>
      </c>
      <c r="AF509" s="12" t="str">
        <f t="shared" si="107"/>
        <v xml:space="preserve"> </v>
      </c>
      <c r="AG509" s="12" t="str">
        <f t="shared" si="108"/>
        <v xml:space="preserve"> </v>
      </c>
    </row>
    <row r="510" spans="1:33" ht="14.1" customHeight="1">
      <c r="A510" s="25" t="s">
        <v>152</v>
      </c>
      <c r="B510" s="25" t="s">
        <v>863</v>
      </c>
      <c r="C510" s="25" t="s">
        <v>160</v>
      </c>
      <c r="D510" s="25" t="s">
        <v>867</v>
      </c>
      <c r="E510" s="7">
        <v>520.51</v>
      </c>
      <c r="F510" s="5">
        <f t="shared" si="109"/>
        <v>805749.48</v>
      </c>
      <c r="G510" s="26">
        <v>95613.14</v>
      </c>
      <c r="H510" s="27">
        <v>23851</v>
      </c>
      <c r="I510" s="5">
        <f t="shared" si="99"/>
        <v>17888.25</v>
      </c>
      <c r="J510" s="28">
        <v>25730</v>
      </c>
      <c r="K510" s="28">
        <v>4474</v>
      </c>
      <c r="L510" s="28">
        <v>105284</v>
      </c>
      <c r="M510" s="28">
        <v>39637</v>
      </c>
      <c r="N510" s="5">
        <f t="shared" si="102"/>
        <v>288626.39</v>
      </c>
      <c r="O510" s="6">
        <f t="shared" si="103"/>
        <v>517123</v>
      </c>
      <c r="P510" s="29">
        <v>163</v>
      </c>
      <c r="Q510" s="29">
        <v>58</v>
      </c>
      <c r="R510" s="6">
        <f t="shared" si="98"/>
        <v>13141</v>
      </c>
      <c r="S510" s="19">
        <f t="shared" si="110"/>
        <v>37570.411800000002</v>
      </c>
      <c r="T510" s="30">
        <v>5675023</v>
      </c>
      <c r="U510" s="19">
        <f t="shared" si="100"/>
        <v>5675.0230000000001</v>
      </c>
      <c r="V510" s="19">
        <f t="shared" si="101"/>
        <v>31895.388800000001</v>
      </c>
      <c r="W510" s="6">
        <f t="shared" si="104"/>
        <v>637908</v>
      </c>
      <c r="X510" s="6">
        <f t="shared" si="105"/>
        <v>1168172</v>
      </c>
      <c r="Y510" s="4">
        <v>0</v>
      </c>
      <c r="Z510" s="18">
        <v>0</v>
      </c>
      <c r="AA510" s="6">
        <f t="shared" si="106"/>
        <v>1168172</v>
      </c>
      <c r="AB510" s="4"/>
      <c r="AC510" s="23">
        <v>0</v>
      </c>
      <c r="AD510" s="23">
        <v>0</v>
      </c>
      <c r="AE510" s="1">
        <f t="shared" si="111"/>
        <v>1168172</v>
      </c>
      <c r="AF510" s="12" t="str">
        <f t="shared" si="107"/>
        <v xml:space="preserve"> </v>
      </c>
      <c r="AG510" s="12" t="str">
        <f t="shared" si="108"/>
        <v xml:space="preserve"> </v>
      </c>
    </row>
    <row r="511" spans="1:33" ht="14.1" customHeight="1">
      <c r="A511" s="25" t="s">
        <v>191</v>
      </c>
      <c r="B511" s="25" t="s">
        <v>868</v>
      </c>
      <c r="C511" s="25" t="s">
        <v>225</v>
      </c>
      <c r="D511" s="25" t="s">
        <v>869</v>
      </c>
      <c r="E511" s="7">
        <v>666.07</v>
      </c>
      <c r="F511" s="5">
        <f t="shared" si="109"/>
        <v>1031076.3600000001</v>
      </c>
      <c r="G511" s="26">
        <v>187565.66</v>
      </c>
      <c r="H511" s="27">
        <v>81024</v>
      </c>
      <c r="I511" s="5">
        <f t="shared" si="99"/>
        <v>60768</v>
      </c>
      <c r="J511" s="28">
        <v>42767</v>
      </c>
      <c r="K511" s="28">
        <v>0</v>
      </c>
      <c r="L511" s="28">
        <v>0</v>
      </c>
      <c r="M511" s="28">
        <v>104116</v>
      </c>
      <c r="N511" s="5">
        <f t="shared" si="102"/>
        <v>395216.66000000003</v>
      </c>
      <c r="O511" s="6">
        <f t="shared" si="103"/>
        <v>635860</v>
      </c>
      <c r="P511" s="29">
        <v>53</v>
      </c>
      <c r="Q511" s="29">
        <v>295</v>
      </c>
      <c r="R511" s="6">
        <f t="shared" si="98"/>
        <v>21733</v>
      </c>
      <c r="S511" s="19">
        <f t="shared" si="110"/>
        <v>48076.9326</v>
      </c>
      <c r="T511" s="30">
        <v>11665081</v>
      </c>
      <c r="U511" s="19">
        <f t="shared" si="100"/>
        <v>11665.081</v>
      </c>
      <c r="V511" s="19">
        <f t="shared" si="101"/>
        <v>36411.851600000002</v>
      </c>
      <c r="W511" s="6">
        <f t="shared" si="104"/>
        <v>728237</v>
      </c>
      <c r="X511" s="6">
        <f t="shared" si="105"/>
        <v>1385830</v>
      </c>
      <c r="Y511" s="4">
        <v>0</v>
      </c>
      <c r="Z511" s="18">
        <v>0</v>
      </c>
      <c r="AA511" s="6">
        <f t="shared" si="106"/>
        <v>1385830</v>
      </c>
      <c r="AB511" s="4"/>
      <c r="AC511" s="23">
        <v>0</v>
      </c>
      <c r="AD511" s="23">
        <v>0</v>
      </c>
      <c r="AE511" s="1">
        <f t="shared" si="111"/>
        <v>1385830</v>
      </c>
      <c r="AF511" s="12" t="str">
        <f t="shared" si="107"/>
        <v xml:space="preserve"> </v>
      </c>
      <c r="AG511" s="12" t="str">
        <f t="shared" si="108"/>
        <v xml:space="preserve"> </v>
      </c>
    </row>
    <row r="512" spans="1:33" ht="14.1" customHeight="1">
      <c r="A512" s="45" t="s">
        <v>191</v>
      </c>
      <c r="B512" s="45" t="s">
        <v>868</v>
      </c>
      <c r="C512" s="45" t="s">
        <v>254</v>
      </c>
      <c r="D512" s="45" t="s">
        <v>870</v>
      </c>
      <c r="E512" s="7">
        <v>586.27</v>
      </c>
      <c r="F512" s="5">
        <f t="shared" si="109"/>
        <v>907545.96</v>
      </c>
      <c r="G512" s="26">
        <v>0</v>
      </c>
      <c r="H512" s="27">
        <v>0</v>
      </c>
      <c r="I512" s="5">
        <f t="shared" si="99"/>
        <v>0</v>
      </c>
      <c r="J512" s="28">
        <v>0</v>
      </c>
      <c r="K512" s="28">
        <v>0</v>
      </c>
      <c r="L512" s="28">
        <v>0</v>
      </c>
      <c r="M512" s="28">
        <v>0</v>
      </c>
      <c r="N512" s="5">
        <f t="shared" si="102"/>
        <v>0</v>
      </c>
      <c r="O512" s="6">
        <f t="shared" si="103"/>
        <v>907546</v>
      </c>
      <c r="P512" s="29">
        <v>0</v>
      </c>
      <c r="Q512" s="29">
        <v>0</v>
      </c>
      <c r="R512" s="6">
        <f t="shared" ref="R512:R547" si="112">ROUND(SUM(P512*Q512*1.39),0)</f>
        <v>0</v>
      </c>
      <c r="S512" s="19">
        <f t="shared" si="110"/>
        <v>42316.9686</v>
      </c>
      <c r="T512" s="30">
        <v>0</v>
      </c>
      <c r="U512" s="19">
        <f t="shared" si="100"/>
        <v>0</v>
      </c>
      <c r="V512" s="19">
        <f t="shared" si="101"/>
        <v>42316.9686</v>
      </c>
      <c r="W512" s="6">
        <f t="shared" si="104"/>
        <v>846339</v>
      </c>
      <c r="X512" s="6">
        <f t="shared" si="105"/>
        <v>1753885</v>
      </c>
      <c r="Y512" s="4">
        <v>0</v>
      </c>
      <c r="Z512" s="18">
        <v>0</v>
      </c>
      <c r="AA512" s="6">
        <f t="shared" si="106"/>
        <v>1753885</v>
      </c>
      <c r="AB512" s="4"/>
      <c r="AC512" s="23">
        <v>0</v>
      </c>
      <c r="AD512" s="23">
        <v>0</v>
      </c>
      <c r="AE512" s="1">
        <f t="shared" si="111"/>
        <v>1753885</v>
      </c>
      <c r="AF512" s="12" t="str">
        <f t="shared" si="107"/>
        <v xml:space="preserve"> </v>
      </c>
      <c r="AG512" s="12" t="str">
        <f t="shared" si="108"/>
        <v xml:space="preserve"> </v>
      </c>
    </row>
    <row r="513" spans="1:33" ht="14.1" customHeight="1">
      <c r="A513" s="45" t="s">
        <v>191</v>
      </c>
      <c r="B513" s="45" t="s">
        <v>868</v>
      </c>
      <c r="C513" s="45" t="s">
        <v>257</v>
      </c>
      <c r="D513" s="45" t="s">
        <v>871</v>
      </c>
      <c r="E513" s="7">
        <v>417.14</v>
      </c>
      <c r="F513" s="5">
        <f t="shared" si="109"/>
        <v>645732.72</v>
      </c>
      <c r="G513" s="26">
        <v>0</v>
      </c>
      <c r="H513" s="27">
        <v>0</v>
      </c>
      <c r="I513" s="5">
        <f t="shared" si="99"/>
        <v>0</v>
      </c>
      <c r="J513" s="28">
        <v>0</v>
      </c>
      <c r="K513" s="28">
        <v>0</v>
      </c>
      <c r="L513" s="28">
        <v>0</v>
      </c>
      <c r="M513" s="28">
        <v>0</v>
      </c>
      <c r="N513" s="5">
        <f t="shared" si="102"/>
        <v>0</v>
      </c>
      <c r="O513" s="6">
        <f t="shared" si="103"/>
        <v>645733</v>
      </c>
      <c r="P513" s="29">
        <v>0</v>
      </c>
      <c r="Q513" s="29">
        <v>0</v>
      </c>
      <c r="R513" s="6">
        <f t="shared" si="112"/>
        <v>0</v>
      </c>
      <c r="S513" s="19">
        <f t="shared" si="110"/>
        <v>30109.165199999999</v>
      </c>
      <c r="T513" s="30">
        <v>0</v>
      </c>
      <c r="U513" s="19">
        <f t="shared" si="100"/>
        <v>0</v>
      </c>
      <c r="V513" s="19">
        <f t="shared" si="101"/>
        <v>30109.165199999999</v>
      </c>
      <c r="W513" s="6">
        <f t="shared" si="104"/>
        <v>602183</v>
      </c>
      <c r="X513" s="6">
        <f t="shared" si="105"/>
        <v>1247916</v>
      </c>
      <c r="Y513" s="4">
        <v>0</v>
      </c>
      <c r="Z513" s="18">
        <v>0</v>
      </c>
      <c r="AA513" s="6">
        <f t="shared" si="106"/>
        <v>1247916</v>
      </c>
      <c r="AB513" s="4"/>
      <c r="AC513" s="23">
        <v>0</v>
      </c>
      <c r="AD513" s="23">
        <v>0</v>
      </c>
      <c r="AE513" s="1">
        <f t="shared" si="111"/>
        <v>1247916</v>
      </c>
      <c r="AF513" s="12" t="str">
        <f t="shared" si="107"/>
        <v xml:space="preserve"> </v>
      </c>
      <c r="AG513" s="12" t="str">
        <f t="shared" si="108"/>
        <v xml:space="preserve"> </v>
      </c>
    </row>
    <row r="514" spans="1:33" ht="14.1" customHeight="1">
      <c r="A514" s="45" t="s">
        <v>191</v>
      </c>
      <c r="B514" s="45" t="s">
        <v>868</v>
      </c>
      <c r="C514" s="45" t="s">
        <v>294</v>
      </c>
      <c r="D514" s="45" t="s">
        <v>872</v>
      </c>
      <c r="E514" s="7">
        <v>326.60000000000002</v>
      </c>
      <c r="F514" s="5">
        <f t="shared" si="109"/>
        <v>505576.80000000005</v>
      </c>
      <c r="G514" s="26">
        <v>0</v>
      </c>
      <c r="H514" s="27">
        <v>0</v>
      </c>
      <c r="I514" s="5">
        <f t="shared" ref="I514:I547" si="113">ROUND(H514*0.75,2)</f>
        <v>0</v>
      </c>
      <c r="J514" s="28">
        <v>0</v>
      </c>
      <c r="K514" s="28">
        <v>0</v>
      </c>
      <c r="L514" s="28">
        <v>0</v>
      </c>
      <c r="M514" s="28">
        <v>0</v>
      </c>
      <c r="N514" s="5">
        <f t="shared" si="102"/>
        <v>0</v>
      </c>
      <c r="O514" s="6">
        <f t="shared" si="103"/>
        <v>505577</v>
      </c>
      <c r="P514" s="29">
        <v>0</v>
      </c>
      <c r="Q514" s="29">
        <v>0</v>
      </c>
      <c r="R514" s="6">
        <f t="shared" si="112"/>
        <v>0</v>
      </c>
      <c r="S514" s="19">
        <f t="shared" si="110"/>
        <v>23573.988000000001</v>
      </c>
      <c r="T514" s="30">
        <v>0</v>
      </c>
      <c r="U514" s="19">
        <f t="shared" ref="U514:U547" si="114">ROUND(T514/1000,4)</f>
        <v>0</v>
      </c>
      <c r="V514" s="19">
        <f t="shared" ref="V514:V547" si="115">IF(S514-U514&lt;0,0,S514-U514)</f>
        <v>23573.988000000001</v>
      </c>
      <c r="W514" s="6">
        <f t="shared" si="104"/>
        <v>471480</v>
      </c>
      <c r="X514" s="6">
        <f t="shared" si="105"/>
        <v>977057</v>
      </c>
      <c r="Y514" s="4">
        <v>0</v>
      </c>
      <c r="Z514" s="18">
        <v>0</v>
      </c>
      <c r="AA514" s="6">
        <f t="shared" si="106"/>
        <v>977057</v>
      </c>
      <c r="AB514" s="4"/>
      <c r="AC514" s="23">
        <v>0</v>
      </c>
      <c r="AD514" s="23">
        <v>0</v>
      </c>
      <c r="AE514" s="1">
        <f t="shared" si="111"/>
        <v>977057</v>
      </c>
      <c r="AF514" s="12" t="str">
        <f t="shared" si="107"/>
        <v xml:space="preserve"> </v>
      </c>
      <c r="AG514" s="12" t="str">
        <f t="shared" si="108"/>
        <v xml:space="preserve"> </v>
      </c>
    </row>
    <row r="515" spans="1:33" ht="14.1" customHeight="1">
      <c r="A515" s="45" t="s">
        <v>191</v>
      </c>
      <c r="B515" s="45" t="s">
        <v>868</v>
      </c>
      <c r="C515" s="45" t="s">
        <v>909</v>
      </c>
      <c r="D515" s="45" t="s">
        <v>910</v>
      </c>
      <c r="E515" s="7">
        <v>556.78</v>
      </c>
      <c r="F515" s="5">
        <f t="shared" si="109"/>
        <v>861895.44</v>
      </c>
      <c r="G515" s="26">
        <v>0</v>
      </c>
      <c r="H515" s="27">
        <v>0</v>
      </c>
      <c r="I515" s="5">
        <f t="shared" si="113"/>
        <v>0</v>
      </c>
      <c r="J515" s="28">
        <v>0</v>
      </c>
      <c r="K515" s="28">
        <v>0</v>
      </c>
      <c r="L515" s="28">
        <v>0</v>
      </c>
      <c r="M515" s="28">
        <v>0</v>
      </c>
      <c r="N515" s="5">
        <f t="shared" si="102"/>
        <v>0</v>
      </c>
      <c r="O515" s="6">
        <f t="shared" si="103"/>
        <v>861895</v>
      </c>
      <c r="P515" s="29">
        <v>0</v>
      </c>
      <c r="Q515" s="29">
        <v>0</v>
      </c>
      <c r="R515" s="6">
        <f t="shared" si="112"/>
        <v>0</v>
      </c>
      <c r="S515" s="19">
        <f t="shared" si="110"/>
        <v>40188.380400000002</v>
      </c>
      <c r="T515" s="30">
        <v>0</v>
      </c>
      <c r="U515" s="19">
        <f t="shared" si="114"/>
        <v>0</v>
      </c>
      <c r="V515" s="19">
        <f t="shared" si="115"/>
        <v>40188.380400000002</v>
      </c>
      <c r="W515" s="6">
        <f t="shared" si="104"/>
        <v>803768</v>
      </c>
      <c r="X515" s="6">
        <f t="shared" si="105"/>
        <v>1665663</v>
      </c>
      <c r="Y515" s="4">
        <v>0</v>
      </c>
      <c r="Z515" s="18">
        <v>0</v>
      </c>
      <c r="AA515" s="6">
        <f t="shared" si="106"/>
        <v>1665663</v>
      </c>
      <c r="AB515" s="4"/>
      <c r="AC515" s="23">
        <v>0</v>
      </c>
      <c r="AD515" s="23">
        <v>0</v>
      </c>
      <c r="AE515" s="1">
        <f t="shared" si="111"/>
        <v>1665663</v>
      </c>
      <c r="AF515" s="12" t="str">
        <f t="shared" si="107"/>
        <v xml:space="preserve"> </v>
      </c>
      <c r="AG515" s="12" t="str">
        <f t="shared" si="108"/>
        <v xml:space="preserve"> </v>
      </c>
    </row>
    <row r="516" spans="1:33" ht="14.1" customHeight="1">
      <c r="A516" s="43" t="s">
        <v>191</v>
      </c>
      <c r="B516" s="43" t="s">
        <v>868</v>
      </c>
      <c r="C516" s="43" t="s">
        <v>55</v>
      </c>
      <c r="D516" s="43" t="s">
        <v>873</v>
      </c>
      <c r="E516" s="7">
        <v>66116.81</v>
      </c>
      <c r="F516" s="5">
        <f t="shared" si="109"/>
        <v>102348821.88</v>
      </c>
      <c r="G516" s="26">
        <v>34852027.840000004</v>
      </c>
      <c r="H516" s="27">
        <v>7222990</v>
      </c>
      <c r="I516" s="5">
        <f t="shared" si="113"/>
        <v>5417242.5</v>
      </c>
      <c r="J516" s="28">
        <v>3813468</v>
      </c>
      <c r="K516" s="28">
        <v>55376</v>
      </c>
      <c r="L516" s="28">
        <v>17578787</v>
      </c>
      <c r="M516" s="28">
        <v>8326</v>
      </c>
      <c r="N516" s="5">
        <f t="shared" ref="N516:N547" si="116">SUM(G516+I516+J516+K516+L516+M516)</f>
        <v>61725227.340000004</v>
      </c>
      <c r="O516" s="6">
        <f t="shared" ref="O516:O547" si="117">IF(F516&gt;N516,ROUND(SUM(F516-N516),0),0)</f>
        <v>40623595</v>
      </c>
      <c r="P516" s="29">
        <v>33</v>
      </c>
      <c r="Q516" s="29">
        <v>15312</v>
      </c>
      <c r="R516" s="6">
        <f t="shared" si="112"/>
        <v>702361</v>
      </c>
      <c r="S516" s="19">
        <f t="shared" si="110"/>
        <v>4772311.3458000002</v>
      </c>
      <c r="T516" s="30">
        <v>2174498026</v>
      </c>
      <c r="U516" s="19">
        <f t="shared" si="114"/>
        <v>2174498.0260000001</v>
      </c>
      <c r="V516" s="19">
        <f t="shared" si="115"/>
        <v>2597813.3198000002</v>
      </c>
      <c r="W516" s="6">
        <f t="shared" ref="W516:W547" si="118">IF(V516&gt;0,ROUND(SUM(V516*$W$2),0),0)</f>
        <v>51956266</v>
      </c>
      <c r="X516" s="6">
        <f t="shared" ref="X516:X547" si="119">SUM(O516+R516+W516)</f>
        <v>93282222</v>
      </c>
      <c r="Y516" s="4">
        <v>0</v>
      </c>
      <c r="Z516" s="18">
        <v>0</v>
      </c>
      <c r="AA516" s="6">
        <f t="shared" ref="AA516:AA547" si="120">ROUND(X516+Z516,0)</f>
        <v>93282222</v>
      </c>
      <c r="AB516" s="4"/>
      <c r="AC516" s="23">
        <v>13298</v>
      </c>
      <c r="AD516" s="23">
        <v>0</v>
      </c>
      <c r="AE516" s="1">
        <f t="shared" si="111"/>
        <v>93295520</v>
      </c>
      <c r="AF516" s="12" t="str">
        <f t="shared" ref="AF516:AF547" si="121">IF(O516&gt;0," ",1)</f>
        <v xml:space="preserve"> </v>
      </c>
      <c r="AG516" s="12" t="str">
        <f t="shared" ref="AG516:AG547" si="122">IF(W516&gt;0," ",1)</f>
        <v xml:space="preserve"> </v>
      </c>
    </row>
    <row r="517" spans="1:33" ht="14.1" customHeight="1">
      <c r="A517" s="25" t="s">
        <v>191</v>
      </c>
      <c r="B517" s="25" t="s">
        <v>868</v>
      </c>
      <c r="C517" s="25" t="s">
        <v>198</v>
      </c>
      <c r="D517" s="25" t="s">
        <v>874</v>
      </c>
      <c r="E517" s="7">
        <v>8206.4699999999993</v>
      </c>
      <c r="F517" s="5">
        <f t="shared" ref="F517:F547" si="123">SUM(E517*$F$3)</f>
        <v>12703615.559999999</v>
      </c>
      <c r="G517" s="26">
        <v>2375932.2999999998</v>
      </c>
      <c r="H517" s="27">
        <v>949295</v>
      </c>
      <c r="I517" s="5">
        <f t="shared" si="113"/>
        <v>711971.25</v>
      </c>
      <c r="J517" s="28">
        <v>501217</v>
      </c>
      <c r="K517" s="28">
        <v>7284</v>
      </c>
      <c r="L517" s="28">
        <v>2269451</v>
      </c>
      <c r="M517" s="28">
        <v>64152</v>
      </c>
      <c r="N517" s="5">
        <f t="shared" si="116"/>
        <v>5930007.5499999998</v>
      </c>
      <c r="O517" s="6">
        <f t="shared" si="117"/>
        <v>6773608</v>
      </c>
      <c r="P517" s="29">
        <v>33</v>
      </c>
      <c r="Q517" s="29">
        <v>3518</v>
      </c>
      <c r="R517" s="6">
        <f t="shared" si="112"/>
        <v>161371</v>
      </c>
      <c r="S517" s="19">
        <f t="shared" ref="S517:S547" si="124">ROUND(SUM(E517*$S$3),4)</f>
        <v>592343.00459999999</v>
      </c>
      <c r="T517" s="30">
        <v>148477501</v>
      </c>
      <c r="U517" s="19">
        <f t="shared" si="114"/>
        <v>148477.50099999999</v>
      </c>
      <c r="V517" s="19">
        <f t="shared" si="115"/>
        <v>443865.5036</v>
      </c>
      <c r="W517" s="6">
        <f t="shared" si="118"/>
        <v>8877310</v>
      </c>
      <c r="X517" s="6">
        <f t="shared" si="119"/>
        <v>15812289</v>
      </c>
      <c r="Y517" s="4">
        <v>0</v>
      </c>
      <c r="Z517" s="18">
        <v>0</v>
      </c>
      <c r="AA517" s="6">
        <f t="shared" si="120"/>
        <v>15812289</v>
      </c>
      <c r="AB517" s="4"/>
      <c r="AC517" s="23">
        <v>0</v>
      </c>
      <c r="AD517" s="23">
        <v>0</v>
      </c>
      <c r="AE517" s="1">
        <f t="shared" ref="AE517:AE547" si="125">SUM(AA517-AB517+AC517-AD517)</f>
        <v>15812289</v>
      </c>
      <c r="AF517" s="12" t="str">
        <f t="shared" si="121"/>
        <v xml:space="preserve"> </v>
      </c>
      <c r="AG517" s="12" t="str">
        <f t="shared" si="122"/>
        <v xml:space="preserve"> </v>
      </c>
    </row>
    <row r="518" spans="1:33" ht="14.1" customHeight="1">
      <c r="A518" s="25" t="s">
        <v>191</v>
      </c>
      <c r="B518" s="25" t="s">
        <v>868</v>
      </c>
      <c r="C518" s="25" t="s">
        <v>100</v>
      </c>
      <c r="D518" s="25" t="s">
        <v>875</v>
      </c>
      <c r="E518" s="7">
        <v>23858.77</v>
      </c>
      <c r="F518" s="5">
        <f t="shared" si="123"/>
        <v>36933375.960000001</v>
      </c>
      <c r="G518" s="26">
        <v>10605829.25</v>
      </c>
      <c r="H518" s="27">
        <v>2867892</v>
      </c>
      <c r="I518" s="5">
        <f t="shared" si="113"/>
        <v>2150919</v>
      </c>
      <c r="J518" s="28">
        <v>1514381</v>
      </c>
      <c r="K518" s="28">
        <v>21951</v>
      </c>
      <c r="L518" s="28">
        <v>5484701</v>
      </c>
      <c r="M518" s="28">
        <v>3950</v>
      </c>
      <c r="N518" s="5">
        <f t="shared" si="116"/>
        <v>19781731.25</v>
      </c>
      <c r="O518" s="6">
        <f t="shared" si="117"/>
        <v>17151645</v>
      </c>
      <c r="P518" s="29">
        <v>33</v>
      </c>
      <c r="Q518" s="29">
        <v>9982</v>
      </c>
      <c r="R518" s="6">
        <f t="shared" si="112"/>
        <v>457874</v>
      </c>
      <c r="S518" s="19">
        <f t="shared" si="124"/>
        <v>1722126.0186000001</v>
      </c>
      <c r="T518" s="30">
        <v>649993498</v>
      </c>
      <c r="U518" s="19">
        <f t="shared" si="114"/>
        <v>649993.49800000002</v>
      </c>
      <c r="V518" s="19">
        <f t="shared" si="115"/>
        <v>1072132.5205999999</v>
      </c>
      <c r="W518" s="6">
        <f t="shared" si="118"/>
        <v>21442650</v>
      </c>
      <c r="X518" s="6">
        <f t="shared" si="119"/>
        <v>39052169</v>
      </c>
      <c r="Y518" s="4">
        <v>0</v>
      </c>
      <c r="Z518" s="18">
        <v>0</v>
      </c>
      <c r="AA518" s="6">
        <f t="shared" si="120"/>
        <v>39052169</v>
      </c>
      <c r="AB518" s="4"/>
      <c r="AC518" s="23">
        <v>0</v>
      </c>
      <c r="AD518" s="23">
        <v>0</v>
      </c>
      <c r="AE518" s="1">
        <f t="shared" si="125"/>
        <v>39052169</v>
      </c>
      <c r="AF518" s="12" t="str">
        <f t="shared" si="121"/>
        <v xml:space="preserve"> </v>
      </c>
      <c r="AG518" s="12" t="str">
        <f t="shared" si="122"/>
        <v xml:space="preserve"> </v>
      </c>
    </row>
    <row r="519" spans="1:33" ht="14.1" customHeight="1">
      <c r="A519" s="25" t="s">
        <v>191</v>
      </c>
      <c r="B519" s="25" t="s">
        <v>868</v>
      </c>
      <c r="C519" s="25" t="s">
        <v>220</v>
      </c>
      <c r="D519" s="25" t="s">
        <v>876</v>
      </c>
      <c r="E519" s="7">
        <v>6715.29</v>
      </c>
      <c r="F519" s="5">
        <f t="shared" si="123"/>
        <v>10395268.92</v>
      </c>
      <c r="G519" s="26">
        <v>4645552.42</v>
      </c>
      <c r="H519" s="27">
        <v>800362</v>
      </c>
      <c r="I519" s="5">
        <f t="shared" si="113"/>
        <v>600271.5</v>
      </c>
      <c r="J519" s="28">
        <v>422631</v>
      </c>
      <c r="K519" s="28">
        <v>6104</v>
      </c>
      <c r="L519" s="28">
        <v>1090661</v>
      </c>
      <c r="M519" s="28">
        <v>35344</v>
      </c>
      <c r="N519" s="5">
        <f t="shared" si="116"/>
        <v>6800563.9199999999</v>
      </c>
      <c r="O519" s="6">
        <f t="shared" si="117"/>
        <v>3594705</v>
      </c>
      <c r="P519" s="29">
        <v>33</v>
      </c>
      <c r="Q519" s="29">
        <v>3598</v>
      </c>
      <c r="R519" s="6">
        <f t="shared" si="112"/>
        <v>165040</v>
      </c>
      <c r="S519" s="19">
        <f t="shared" si="124"/>
        <v>484709.63219999999</v>
      </c>
      <c r="T519" s="30">
        <v>289431520</v>
      </c>
      <c r="U519" s="19">
        <f t="shared" si="114"/>
        <v>289431.52</v>
      </c>
      <c r="V519" s="19">
        <f t="shared" si="115"/>
        <v>195278.11219999997</v>
      </c>
      <c r="W519" s="6">
        <f t="shared" si="118"/>
        <v>3905562</v>
      </c>
      <c r="X519" s="6">
        <f t="shared" si="119"/>
        <v>7665307</v>
      </c>
      <c r="Y519" s="4">
        <v>0</v>
      </c>
      <c r="Z519" s="18">
        <v>0</v>
      </c>
      <c r="AA519" s="6">
        <f t="shared" si="120"/>
        <v>7665307</v>
      </c>
      <c r="AB519" s="4"/>
      <c r="AC519" s="23">
        <v>0</v>
      </c>
      <c r="AD519" s="23">
        <v>0</v>
      </c>
      <c r="AE519" s="1">
        <f t="shared" si="125"/>
        <v>7665307</v>
      </c>
      <c r="AF519" s="12" t="str">
        <f t="shared" si="121"/>
        <v xml:space="preserve"> </v>
      </c>
      <c r="AG519" s="12" t="str">
        <f t="shared" si="122"/>
        <v xml:space="preserve"> </v>
      </c>
    </row>
    <row r="520" spans="1:33" ht="14.1" customHeight="1">
      <c r="A520" s="25" t="s">
        <v>191</v>
      </c>
      <c r="B520" s="25" t="s">
        <v>868</v>
      </c>
      <c r="C520" s="25" t="s">
        <v>236</v>
      </c>
      <c r="D520" s="25" t="s">
        <v>877</v>
      </c>
      <c r="E520" s="7">
        <v>14509.26</v>
      </c>
      <c r="F520" s="5">
        <f t="shared" si="123"/>
        <v>22460334.48</v>
      </c>
      <c r="G520" s="26">
        <v>10466351.17</v>
      </c>
      <c r="H520" s="27">
        <v>1789465</v>
      </c>
      <c r="I520" s="5">
        <f t="shared" si="113"/>
        <v>1342098.75</v>
      </c>
      <c r="J520" s="28">
        <v>944924</v>
      </c>
      <c r="K520" s="28">
        <v>13696</v>
      </c>
      <c r="L520" s="28">
        <v>3061024</v>
      </c>
      <c r="M520" s="28">
        <v>3837</v>
      </c>
      <c r="N520" s="5">
        <f t="shared" si="116"/>
        <v>15831930.92</v>
      </c>
      <c r="O520" s="6">
        <f t="shared" si="117"/>
        <v>6628404</v>
      </c>
      <c r="P520" s="29">
        <v>33</v>
      </c>
      <c r="Q520" s="29">
        <v>8315</v>
      </c>
      <c r="R520" s="6">
        <f t="shared" si="112"/>
        <v>381409</v>
      </c>
      <c r="S520" s="19">
        <f t="shared" si="124"/>
        <v>1047278.3868</v>
      </c>
      <c r="T520" s="30">
        <v>638027728</v>
      </c>
      <c r="U520" s="19">
        <f t="shared" si="114"/>
        <v>638027.728</v>
      </c>
      <c r="V520" s="19">
        <f t="shared" si="115"/>
        <v>409250.65879999998</v>
      </c>
      <c r="W520" s="6">
        <f t="shared" si="118"/>
        <v>8185013</v>
      </c>
      <c r="X520" s="6">
        <f t="shared" si="119"/>
        <v>15194826</v>
      </c>
      <c r="Y520" s="4">
        <v>0</v>
      </c>
      <c r="Z520" s="18">
        <v>0</v>
      </c>
      <c r="AA520" s="6">
        <f t="shared" si="120"/>
        <v>15194826</v>
      </c>
      <c r="AB520" s="4"/>
      <c r="AC520" s="23">
        <v>0</v>
      </c>
      <c r="AD520" s="23">
        <v>0</v>
      </c>
      <c r="AE520" s="1">
        <f t="shared" si="125"/>
        <v>15194826</v>
      </c>
      <c r="AF520" s="12" t="str">
        <f t="shared" si="121"/>
        <v xml:space="preserve"> </v>
      </c>
      <c r="AG520" s="12" t="str">
        <f t="shared" si="122"/>
        <v xml:space="preserve"> </v>
      </c>
    </row>
    <row r="521" spans="1:33" ht="14.1" customHeight="1">
      <c r="A521" s="25" t="s">
        <v>191</v>
      </c>
      <c r="B521" s="25" t="s">
        <v>868</v>
      </c>
      <c r="C521" s="25" t="s">
        <v>199</v>
      </c>
      <c r="D521" s="25" t="s">
        <v>878</v>
      </c>
      <c r="E521" s="7">
        <v>3597.51</v>
      </c>
      <c r="F521" s="5">
        <f t="shared" si="123"/>
        <v>5568945.4800000004</v>
      </c>
      <c r="G521" s="26">
        <v>922579.86</v>
      </c>
      <c r="H521" s="27">
        <v>431087</v>
      </c>
      <c r="I521" s="5">
        <f t="shared" si="113"/>
        <v>323315.25</v>
      </c>
      <c r="J521" s="28">
        <v>227655</v>
      </c>
      <c r="K521" s="28">
        <v>3293</v>
      </c>
      <c r="L521" s="28">
        <v>699634</v>
      </c>
      <c r="M521" s="28">
        <v>102844</v>
      </c>
      <c r="N521" s="5">
        <f t="shared" si="116"/>
        <v>2279321.11</v>
      </c>
      <c r="O521" s="6">
        <f t="shared" si="117"/>
        <v>3289624</v>
      </c>
      <c r="P521" s="29">
        <v>33</v>
      </c>
      <c r="Q521" s="29">
        <v>2261</v>
      </c>
      <c r="R521" s="6">
        <f t="shared" si="112"/>
        <v>103712</v>
      </c>
      <c r="S521" s="19">
        <f t="shared" si="124"/>
        <v>259668.27179999999</v>
      </c>
      <c r="T521" s="30">
        <v>56238669</v>
      </c>
      <c r="U521" s="19">
        <f t="shared" si="114"/>
        <v>56238.669000000002</v>
      </c>
      <c r="V521" s="19">
        <f t="shared" si="115"/>
        <v>203429.60279999999</v>
      </c>
      <c r="W521" s="6">
        <f t="shared" si="118"/>
        <v>4068592</v>
      </c>
      <c r="X521" s="6">
        <f t="shared" si="119"/>
        <v>7461928</v>
      </c>
      <c r="Y521" s="4">
        <v>0</v>
      </c>
      <c r="Z521" s="18">
        <v>0</v>
      </c>
      <c r="AA521" s="6">
        <f t="shared" si="120"/>
        <v>7461928</v>
      </c>
      <c r="AB521" s="4"/>
      <c r="AC521" s="23">
        <v>0</v>
      </c>
      <c r="AD521" s="23">
        <v>0</v>
      </c>
      <c r="AE521" s="1">
        <f t="shared" si="125"/>
        <v>7461928</v>
      </c>
      <c r="AF521" s="12" t="str">
        <f t="shared" si="121"/>
        <v xml:space="preserve"> </v>
      </c>
      <c r="AG521" s="12" t="str">
        <f t="shared" si="122"/>
        <v xml:space="preserve"> </v>
      </c>
    </row>
    <row r="522" spans="1:33" ht="14.1" customHeight="1">
      <c r="A522" s="25" t="s">
        <v>191</v>
      </c>
      <c r="B522" s="25" t="s">
        <v>868</v>
      </c>
      <c r="C522" s="25" t="s">
        <v>60</v>
      </c>
      <c r="D522" s="25" t="s">
        <v>879</v>
      </c>
      <c r="E522" s="7">
        <v>3694.55</v>
      </c>
      <c r="F522" s="5">
        <f t="shared" si="123"/>
        <v>5719163.4000000004</v>
      </c>
      <c r="G522" s="26">
        <v>955383.5</v>
      </c>
      <c r="H522" s="27">
        <v>447956</v>
      </c>
      <c r="I522" s="5">
        <f t="shared" si="113"/>
        <v>335967</v>
      </c>
      <c r="J522" s="28">
        <v>236512</v>
      </c>
      <c r="K522" s="28">
        <v>3438</v>
      </c>
      <c r="L522" s="28">
        <v>720492</v>
      </c>
      <c r="M522" s="28">
        <v>84627</v>
      </c>
      <c r="N522" s="5">
        <f t="shared" si="116"/>
        <v>2336419.5</v>
      </c>
      <c r="O522" s="6">
        <f t="shared" si="117"/>
        <v>3382744</v>
      </c>
      <c r="P522" s="29">
        <v>33</v>
      </c>
      <c r="Q522" s="29">
        <v>1389</v>
      </c>
      <c r="R522" s="6">
        <f t="shared" si="112"/>
        <v>63713</v>
      </c>
      <c r="S522" s="19">
        <f t="shared" si="124"/>
        <v>266672.61900000001</v>
      </c>
      <c r="T522" s="30">
        <v>62679985</v>
      </c>
      <c r="U522" s="19">
        <f t="shared" si="114"/>
        <v>62679.985000000001</v>
      </c>
      <c r="V522" s="19">
        <f t="shared" si="115"/>
        <v>203992.63400000002</v>
      </c>
      <c r="W522" s="6">
        <f t="shared" si="118"/>
        <v>4079853</v>
      </c>
      <c r="X522" s="6">
        <f t="shared" si="119"/>
        <v>7526310</v>
      </c>
      <c r="Y522" s="4">
        <v>0</v>
      </c>
      <c r="Z522" s="18">
        <v>0</v>
      </c>
      <c r="AA522" s="6">
        <f t="shared" si="120"/>
        <v>7526310</v>
      </c>
      <c r="AB522" s="4"/>
      <c r="AC522" s="23">
        <v>0</v>
      </c>
      <c r="AD522" s="23">
        <v>0</v>
      </c>
      <c r="AE522" s="1">
        <f t="shared" si="125"/>
        <v>7526310</v>
      </c>
      <c r="AF522" s="12" t="str">
        <f t="shared" si="121"/>
        <v xml:space="preserve"> </v>
      </c>
      <c r="AG522" s="12" t="str">
        <f t="shared" si="122"/>
        <v xml:space="preserve"> </v>
      </c>
    </row>
    <row r="523" spans="1:33" ht="14.1" customHeight="1">
      <c r="A523" s="25" t="s">
        <v>191</v>
      </c>
      <c r="B523" s="25" t="s">
        <v>868</v>
      </c>
      <c r="C523" s="25" t="s">
        <v>30</v>
      </c>
      <c r="D523" s="25" t="s">
        <v>880</v>
      </c>
      <c r="E523" s="7">
        <v>1856.72</v>
      </c>
      <c r="F523" s="5">
        <f t="shared" si="123"/>
        <v>2874202.56</v>
      </c>
      <c r="G523" s="26">
        <v>343132.28</v>
      </c>
      <c r="H523" s="27">
        <v>138858</v>
      </c>
      <c r="I523" s="5">
        <f t="shared" si="113"/>
        <v>104143.5</v>
      </c>
      <c r="J523" s="28">
        <v>119916</v>
      </c>
      <c r="K523" s="28">
        <v>438902</v>
      </c>
      <c r="L523" s="28">
        <v>452994</v>
      </c>
      <c r="M523" s="28">
        <v>35344</v>
      </c>
      <c r="N523" s="5">
        <f t="shared" si="116"/>
        <v>1494431.78</v>
      </c>
      <c r="O523" s="6">
        <f t="shared" si="117"/>
        <v>1379771</v>
      </c>
      <c r="P523" s="29">
        <v>33</v>
      </c>
      <c r="Q523" s="29">
        <v>833</v>
      </c>
      <c r="R523" s="6">
        <f t="shared" si="112"/>
        <v>38210</v>
      </c>
      <c r="S523" s="19">
        <f t="shared" si="124"/>
        <v>134018.0496</v>
      </c>
      <c r="T523" s="30">
        <v>22212272</v>
      </c>
      <c r="U523" s="19">
        <f t="shared" si="114"/>
        <v>22212.272000000001</v>
      </c>
      <c r="V523" s="19">
        <f t="shared" si="115"/>
        <v>111805.7776</v>
      </c>
      <c r="W523" s="6">
        <f t="shared" si="118"/>
        <v>2236116</v>
      </c>
      <c r="X523" s="6">
        <f t="shared" si="119"/>
        <v>3654097</v>
      </c>
      <c r="Y523" s="4">
        <v>0</v>
      </c>
      <c r="Z523" s="18">
        <v>0</v>
      </c>
      <c r="AA523" s="6">
        <f t="shared" si="120"/>
        <v>3654097</v>
      </c>
      <c r="AB523" s="4"/>
      <c r="AC523" s="23">
        <v>0</v>
      </c>
      <c r="AD523" s="23">
        <v>0</v>
      </c>
      <c r="AE523" s="1">
        <f t="shared" si="125"/>
        <v>3654097</v>
      </c>
      <c r="AF523" s="12" t="str">
        <f t="shared" si="121"/>
        <v xml:space="preserve"> </v>
      </c>
      <c r="AG523" s="12" t="str">
        <f t="shared" si="122"/>
        <v xml:space="preserve"> </v>
      </c>
    </row>
    <row r="524" spans="1:33" ht="14.1" customHeight="1">
      <c r="A524" s="25" t="s">
        <v>191</v>
      </c>
      <c r="B524" s="25" t="s">
        <v>868</v>
      </c>
      <c r="C524" s="25" t="s">
        <v>97</v>
      </c>
      <c r="D524" s="25" t="s">
        <v>881</v>
      </c>
      <c r="E524" s="7">
        <v>22555.040000000001</v>
      </c>
      <c r="F524" s="5">
        <f t="shared" si="123"/>
        <v>34915201.920000002</v>
      </c>
      <c r="G524" s="26">
        <v>11345214.65</v>
      </c>
      <c r="H524" s="27">
        <v>2617021</v>
      </c>
      <c r="I524" s="5">
        <f t="shared" si="113"/>
        <v>1962765.75</v>
      </c>
      <c r="J524" s="28">
        <v>1381918</v>
      </c>
      <c r="K524" s="28">
        <v>20028</v>
      </c>
      <c r="L524" s="28">
        <v>3770475</v>
      </c>
      <c r="M524" s="28">
        <v>0</v>
      </c>
      <c r="N524" s="5">
        <f t="shared" si="116"/>
        <v>18480401.399999999</v>
      </c>
      <c r="O524" s="6">
        <f t="shared" si="117"/>
        <v>16434801</v>
      </c>
      <c r="P524" s="29">
        <v>33</v>
      </c>
      <c r="Q524" s="29">
        <v>10281</v>
      </c>
      <c r="R524" s="6">
        <f t="shared" si="112"/>
        <v>471589</v>
      </c>
      <c r="S524" s="19">
        <f t="shared" si="124"/>
        <v>1628022.7871999999</v>
      </c>
      <c r="T524" s="30">
        <v>706866956</v>
      </c>
      <c r="U524" s="19">
        <f t="shared" si="114"/>
        <v>706866.95600000001</v>
      </c>
      <c r="V524" s="19">
        <f t="shared" si="115"/>
        <v>921155.8311999999</v>
      </c>
      <c r="W524" s="6">
        <f t="shared" si="118"/>
        <v>18423117</v>
      </c>
      <c r="X524" s="6">
        <f t="shared" si="119"/>
        <v>35329507</v>
      </c>
      <c r="Y524" s="4">
        <v>0</v>
      </c>
      <c r="Z524" s="18">
        <v>0</v>
      </c>
      <c r="AA524" s="6">
        <f t="shared" si="120"/>
        <v>35329507</v>
      </c>
      <c r="AB524" s="4"/>
      <c r="AC524" s="23">
        <v>0</v>
      </c>
      <c r="AD524" s="23">
        <v>0</v>
      </c>
      <c r="AE524" s="1">
        <f t="shared" si="125"/>
        <v>35329507</v>
      </c>
      <c r="AF524" s="12" t="str">
        <f t="shared" si="121"/>
        <v xml:space="preserve"> </v>
      </c>
      <c r="AG524" s="12" t="str">
        <f t="shared" si="122"/>
        <v xml:space="preserve"> </v>
      </c>
    </row>
    <row r="525" spans="1:33" ht="14.1" customHeight="1">
      <c r="A525" s="25" t="s">
        <v>191</v>
      </c>
      <c r="B525" s="25" t="s">
        <v>868</v>
      </c>
      <c r="C525" s="25" t="s">
        <v>118</v>
      </c>
      <c r="D525" s="25" t="s">
        <v>882</v>
      </c>
      <c r="E525" s="7">
        <v>1723.61</v>
      </c>
      <c r="F525" s="5">
        <f t="shared" si="123"/>
        <v>2668148.2799999998</v>
      </c>
      <c r="G525" s="26">
        <v>442738.86</v>
      </c>
      <c r="H525" s="27">
        <v>225065</v>
      </c>
      <c r="I525" s="5">
        <f t="shared" si="113"/>
        <v>168798.75</v>
      </c>
      <c r="J525" s="28">
        <v>118835</v>
      </c>
      <c r="K525" s="28">
        <v>1726</v>
      </c>
      <c r="L525" s="28">
        <v>317209</v>
      </c>
      <c r="M525" s="28">
        <v>0</v>
      </c>
      <c r="N525" s="5">
        <f t="shared" si="116"/>
        <v>1049307.6099999999</v>
      </c>
      <c r="O525" s="6">
        <f t="shared" si="117"/>
        <v>1618841</v>
      </c>
      <c r="P525" s="29">
        <v>33</v>
      </c>
      <c r="Q525" s="29">
        <v>1109</v>
      </c>
      <c r="R525" s="6">
        <f t="shared" si="112"/>
        <v>50870</v>
      </c>
      <c r="S525" s="19">
        <f t="shared" si="124"/>
        <v>124410.1698</v>
      </c>
      <c r="T525" s="30">
        <v>27584976</v>
      </c>
      <c r="U525" s="19">
        <f t="shared" si="114"/>
        <v>27584.975999999999</v>
      </c>
      <c r="V525" s="19">
        <f t="shared" si="115"/>
        <v>96825.193800000008</v>
      </c>
      <c r="W525" s="6">
        <f t="shared" si="118"/>
        <v>1936504</v>
      </c>
      <c r="X525" s="6">
        <f t="shared" si="119"/>
        <v>3606215</v>
      </c>
      <c r="Y525" s="4">
        <v>0</v>
      </c>
      <c r="Z525" s="18">
        <v>0</v>
      </c>
      <c r="AA525" s="6">
        <f t="shared" si="120"/>
        <v>3606215</v>
      </c>
      <c r="AB525" s="4"/>
      <c r="AC525" s="23">
        <v>0</v>
      </c>
      <c r="AD525" s="23">
        <v>0</v>
      </c>
      <c r="AE525" s="1">
        <f t="shared" si="125"/>
        <v>3606215</v>
      </c>
      <c r="AF525" s="12" t="str">
        <f t="shared" si="121"/>
        <v xml:space="preserve"> </v>
      </c>
      <c r="AG525" s="12" t="str">
        <f t="shared" si="122"/>
        <v xml:space="preserve"> </v>
      </c>
    </row>
    <row r="526" spans="1:33" ht="14.1" customHeight="1">
      <c r="A526" s="25" t="s">
        <v>191</v>
      </c>
      <c r="B526" s="25" t="s">
        <v>868</v>
      </c>
      <c r="C526" s="25" t="s">
        <v>221</v>
      </c>
      <c r="D526" s="25" t="s">
        <v>883</v>
      </c>
      <c r="E526" s="7">
        <v>12532.24</v>
      </c>
      <c r="F526" s="5">
        <f t="shared" si="123"/>
        <v>19399907.52</v>
      </c>
      <c r="G526" s="26">
        <v>6184876.71</v>
      </c>
      <c r="H526" s="27">
        <v>1550551</v>
      </c>
      <c r="I526" s="5">
        <f t="shared" si="113"/>
        <v>1162913.25</v>
      </c>
      <c r="J526" s="28">
        <v>818738</v>
      </c>
      <c r="K526" s="28">
        <v>11876</v>
      </c>
      <c r="L526" s="28">
        <v>2009173</v>
      </c>
      <c r="M526" s="28">
        <v>67597</v>
      </c>
      <c r="N526" s="5">
        <f t="shared" si="116"/>
        <v>10255173.960000001</v>
      </c>
      <c r="O526" s="6">
        <f t="shared" si="117"/>
        <v>9144734</v>
      </c>
      <c r="P526" s="29">
        <v>33</v>
      </c>
      <c r="Q526" s="29">
        <v>5962</v>
      </c>
      <c r="R526" s="6">
        <f t="shared" si="112"/>
        <v>273477</v>
      </c>
      <c r="S526" s="19">
        <f t="shared" si="124"/>
        <v>904577.08319999999</v>
      </c>
      <c r="T526" s="30">
        <v>380709261</v>
      </c>
      <c r="U526" s="19">
        <f t="shared" si="114"/>
        <v>380709.261</v>
      </c>
      <c r="V526" s="19">
        <f t="shared" si="115"/>
        <v>523867.8222</v>
      </c>
      <c r="W526" s="6">
        <f t="shared" si="118"/>
        <v>10477356</v>
      </c>
      <c r="X526" s="6">
        <f t="shared" si="119"/>
        <v>19895567</v>
      </c>
      <c r="Y526" s="4">
        <v>0</v>
      </c>
      <c r="Z526" s="18">
        <v>0</v>
      </c>
      <c r="AA526" s="6">
        <f t="shared" si="120"/>
        <v>19895567</v>
      </c>
      <c r="AB526" s="4"/>
      <c r="AC526" s="23">
        <v>0</v>
      </c>
      <c r="AD526" s="23">
        <v>0</v>
      </c>
      <c r="AE526" s="1">
        <f t="shared" si="125"/>
        <v>19895567</v>
      </c>
      <c r="AF526" s="12" t="str">
        <f t="shared" si="121"/>
        <v xml:space="preserve"> </v>
      </c>
      <c r="AG526" s="12" t="str">
        <f t="shared" si="122"/>
        <v xml:space="preserve"> </v>
      </c>
    </row>
    <row r="527" spans="1:33" ht="14.1" customHeight="1">
      <c r="A527" s="25" t="s">
        <v>191</v>
      </c>
      <c r="B527" s="25" t="s">
        <v>868</v>
      </c>
      <c r="C527" s="25" t="s">
        <v>205</v>
      </c>
      <c r="D527" s="25" t="s">
        <v>884</v>
      </c>
      <c r="E527" s="7">
        <v>3436.91</v>
      </c>
      <c r="F527" s="5">
        <f t="shared" si="123"/>
        <v>5320336.68</v>
      </c>
      <c r="G527" s="26">
        <v>975458.76</v>
      </c>
      <c r="H527" s="27">
        <v>421319</v>
      </c>
      <c r="I527" s="5">
        <f t="shared" si="113"/>
        <v>315989.25</v>
      </c>
      <c r="J527" s="28">
        <v>222464</v>
      </c>
      <c r="K527" s="28">
        <v>3229</v>
      </c>
      <c r="L527" s="28">
        <v>681595</v>
      </c>
      <c r="M527" s="28">
        <v>35347</v>
      </c>
      <c r="N527" s="5">
        <f t="shared" si="116"/>
        <v>2234083.0099999998</v>
      </c>
      <c r="O527" s="6">
        <f t="shared" si="117"/>
        <v>3086254</v>
      </c>
      <c r="P527" s="29">
        <v>33</v>
      </c>
      <c r="Q527" s="29">
        <v>1596</v>
      </c>
      <c r="R527" s="6">
        <f t="shared" si="112"/>
        <v>73209</v>
      </c>
      <c r="S527" s="19">
        <f t="shared" si="124"/>
        <v>248076.16380000001</v>
      </c>
      <c r="T527" s="30">
        <v>60776247</v>
      </c>
      <c r="U527" s="19">
        <f t="shared" si="114"/>
        <v>60776.247000000003</v>
      </c>
      <c r="V527" s="19">
        <f t="shared" si="115"/>
        <v>187299.91680000001</v>
      </c>
      <c r="W527" s="6">
        <f t="shared" si="118"/>
        <v>3745998</v>
      </c>
      <c r="X527" s="6">
        <f t="shared" si="119"/>
        <v>6905461</v>
      </c>
      <c r="Y527" s="4">
        <v>0</v>
      </c>
      <c r="Z527" s="18">
        <v>0</v>
      </c>
      <c r="AA527" s="6">
        <f t="shared" si="120"/>
        <v>6905461</v>
      </c>
      <c r="AB527" s="4"/>
      <c r="AC527" s="23">
        <v>0</v>
      </c>
      <c r="AD527" s="23">
        <v>0</v>
      </c>
      <c r="AE527" s="1">
        <f t="shared" si="125"/>
        <v>6905461</v>
      </c>
      <c r="AF527" s="12" t="str">
        <f t="shared" si="121"/>
        <v xml:space="preserve"> </v>
      </c>
      <c r="AG527" s="12" t="str">
        <f t="shared" si="122"/>
        <v xml:space="preserve"> </v>
      </c>
    </row>
    <row r="528" spans="1:33" ht="14.1" customHeight="1">
      <c r="A528" s="25" t="s">
        <v>191</v>
      </c>
      <c r="B528" s="25" t="s">
        <v>868</v>
      </c>
      <c r="C528" s="25" t="s">
        <v>42</v>
      </c>
      <c r="D528" s="25" t="s">
        <v>832</v>
      </c>
      <c r="E528" s="7">
        <v>876.37</v>
      </c>
      <c r="F528" s="5">
        <f t="shared" si="123"/>
        <v>1356620.76</v>
      </c>
      <c r="G528" s="26">
        <v>203693.24</v>
      </c>
      <c r="H528" s="27">
        <v>112701</v>
      </c>
      <c r="I528" s="5">
        <f t="shared" si="113"/>
        <v>84525.75</v>
      </c>
      <c r="J528" s="28">
        <v>59514</v>
      </c>
      <c r="K528" s="28">
        <v>862</v>
      </c>
      <c r="L528" s="28">
        <v>237927</v>
      </c>
      <c r="M528" s="28">
        <v>28853</v>
      </c>
      <c r="N528" s="5">
        <f t="shared" si="116"/>
        <v>615374.99</v>
      </c>
      <c r="O528" s="6">
        <f t="shared" si="117"/>
        <v>741246</v>
      </c>
      <c r="P528" s="29">
        <v>37</v>
      </c>
      <c r="Q528" s="29">
        <v>508</v>
      </c>
      <c r="R528" s="6">
        <f t="shared" si="112"/>
        <v>26126</v>
      </c>
      <c r="S528" s="19">
        <f t="shared" si="124"/>
        <v>63256.386599999998</v>
      </c>
      <c r="T528" s="30">
        <v>12488185</v>
      </c>
      <c r="U528" s="19">
        <f t="shared" si="114"/>
        <v>12488.184999999999</v>
      </c>
      <c r="V528" s="19">
        <f t="shared" si="115"/>
        <v>50768.2016</v>
      </c>
      <c r="W528" s="6">
        <f t="shared" si="118"/>
        <v>1015364</v>
      </c>
      <c r="X528" s="6">
        <f t="shared" si="119"/>
        <v>1782736</v>
      </c>
      <c r="Y528" s="4">
        <v>0</v>
      </c>
      <c r="Z528" s="18">
        <v>0</v>
      </c>
      <c r="AA528" s="6">
        <f t="shared" si="120"/>
        <v>1782736</v>
      </c>
      <c r="AB528" s="4"/>
      <c r="AC528" s="23">
        <v>0</v>
      </c>
      <c r="AD528" s="23">
        <v>0</v>
      </c>
      <c r="AE528" s="1">
        <f t="shared" si="125"/>
        <v>1782736</v>
      </c>
      <c r="AF528" s="12" t="str">
        <f t="shared" si="121"/>
        <v xml:space="preserve"> </v>
      </c>
      <c r="AG528" s="12" t="str">
        <f t="shared" si="122"/>
        <v xml:space="preserve"> </v>
      </c>
    </row>
    <row r="529" spans="1:33" ht="14.1" customHeight="1">
      <c r="A529" s="25" t="s">
        <v>165</v>
      </c>
      <c r="B529" s="25" t="s">
        <v>885</v>
      </c>
      <c r="C529" s="25" t="s">
        <v>55</v>
      </c>
      <c r="D529" s="25" t="s">
        <v>886</v>
      </c>
      <c r="E529" s="7">
        <v>773.21</v>
      </c>
      <c r="F529" s="5">
        <f t="shared" si="123"/>
        <v>1196929.08</v>
      </c>
      <c r="G529" s="26">
        <v>158719.76</v>
      </c>
      <c r="H529" s="27">
        <v>44016</v>
      </c>
      <c r="I529" s="5">
        <f t="shared" si="113"/>
        <v>33012</v>
      </c>
      <c r="J529" s="28">
        <v>45310</v>
      </c>
      <c r="K529" s="28">
        <v>1673</v>
      </c>
      <c r="L529" s="28">
        <v>153857</v>
      </c>
      <c r="M529" s="28">
        <v>14867</v>
      </c>
      <c r="N529" s="5">
        <f t="shared" si="116"/>
        <v>407438.76</v>
      </c>
      <c r="O529" s="6">
        <f t="shared" si="117"/>
        <v>789490</v>
      </c>
      <c r="P529" s="29">
        <v>40</v>
      </c>
      <c r="Q529" s="29">
        <v>440</v>
      </c>
      <c r="R529" s="6">
        <f t="shared" si="112"/>
        <v>24464</v>
      </c>
      <c r="S529" s="19">
        <f t="shared" si="124"/>
        <v>55810.2978</v>
      </c>
      <c r="T529" s="30">
        <v>9815693</v>
      </c>
      <c r="U529" s="19">
        <f t="shared" si="114"/>
        <v>9815.6929999999993</v>
      </c>
      <c r="V529" s="19">
        <f t="shared" si="115"/>
        <v>45994.604800000001</v>
      </c>
      <c r="W529" s="6">
        <f t="shared" si="118"/>
        <v>919892</v>
      </c>
      <c r="X529" s="6">
        <f t="shared" si="119"/>
        <v>1733846</v>
      </c>
      <c r="Y529" s="4">
        <v>0</v>
      </c>
      <c r="Z529" s="18">
        <v>0</v>
      </c>
      <c r="AA529" s="6">
        <f t="shared" si="120"/>
        <v>1733846</v>
      </c>
      <c r="AB529" s="4"/>
      <c r="AC529" s="23">
        <v>0</v>
      </c>
      <c r="AD529" s="23">
        <v>0</v>
      </c>
      <c r="AE529" s="1">
        <f t="shared" si="125"/>
        <v>1733846</v>
      </c>
      <c r="AF529" s="12" t="str">
        <f t="shared" si="121"/>
        <v xml:space="preserve"> </v>
      </c>
      <c r="AG529" s="12" t="str">
        <f t="shared" si="122"/>
        <v xml:space="preserve"> </v>
      </c>
    </row>
    <row r="530" spans="1:33" ht="14.1" customHeight="1">
      <c r="A530" s="25" t="s">
        <v>165</v>
      </c>
      <c r="B530" s="25" t="s">
        <v>885</v>
      </c>
      <c r="C530" s="25" t="s">
        <v>251</v>
      </c>
      <c r="D530" s="25" t="s">
        <v>887</v>
      </c>
      <c r="E530" s="7">
        <v>4617.2</v>
      </c>
      <c r="F530" s="5">
        <f t="shared" si="123"/>
        <v>7147425.5999999996</v>
      </c>
      <c r="G530" s="26">
        <v>1285379.05</v>
      </c>
      <c r="H530" s="27">
        <v>286292</v>
      </c>
      <c r="I530" s="5">
        <f t="shared" si="113"/>
        <v>214719</v>
      </c>
      <c r="J530" s="28">
        <v>294780</v>
      </c>
      <c r="K530" s="28">
        <v>10841</v>
      </c>
      <c r="L530" s="28">
        <v>778526</v>
      </c>
      <c r="M530" s="28">
        <v>82021</v>
      </c>
      <c r="N530" s="5">
        <f t="shared" si="116"/>
        <v>2666266.0499999998</v>
      </c>
      <c r="O530" s="6">
        <f t="shared" si="117"/>
        <v>4481160</v>
      </c>
      <c r="P530" s="29">
        <v>33</v>
      </c>
      <c r="Q530" s="29">
        <v>2391</v>
      </c>
      <c r="R530" s="6">
        <f t="shared" si="112"/>
        <v>109675</v>
      </c>
      <c r="S530" s="19">
        <f t="shared" si="124"/>
        <v>333269.49599999998</v>
      </c>
      <c r="T530" s="30">
        <v>79393394</v>
      </c>
      <c r="U530" s="19">
        <f t="shared" si="114"/>
        <v>79393.394</v>
      </c>
      <c r="V530" s="19">
        <f t="shared" si="115"/>
        <v>253876.10199999998</v>
      </c>
      <c r="W530" s="6">
        <f t="shared" si="118"/>
        <v>5077522</v>
      </c>
      <c r="X530" s="6">
        <f t="shared" si="119"/>
        <v>9668357</v>
      </c>
      <c r="Y530" s="4">
        <v>0</v>
      </c>
      <c r="Z530" s="18">
        <v>0</v>
      </c>
      <c r="AA530" s="6">
        <f t="shared" si="120"/>
        <v>9668357</v>
      </c>
      <c r="AB530" s="4"/>
      <c r="AC530" s="23">
        <v>0</v>
      </c>
      <c r="AD530" s="23">
        <v>0</v>
      </c>
      <c r="AE530" s="1">
        <f t="shared" si="125"/>
        <v>9668357</v>
      </c>
      <c r="AF530" s="12" t="str">
        <f t="shared" si="121"/>
        <v xml:space="preserve"> </v>
      </c>
      <c r="AG530" s="12" t="str">
        <f t="shared" si="122"/>
        <v xml:space="preserve"> </v>
      </c>
    </row>
    <row r="531" spans="1:33" ht="14.1" customHeight="1">
      <c r="A531" s="25" t="s">
        <v>165</v>
      </c>
      <c r="B531" s="25" t="s">
        <v>885</v>
      </c>
      <c r="C531" s="25" t="s">
        <v>91</v>
      </c>
      <c r="D531" s="25" t="s">
        <v>888</v>
      </c>
      <c r="E531" s="7">
        <v>3931.03</v>
      </c>
      <c r="F531" s="5">
        <f t="shared" si="123"/>
        <v>6085234.4400000004</v>
      </c>
      <c r="G531" s="26">
        <v>874540.23</v>
      </c>
      <c r="H531" s="27">
        <v>224481</v>
      </c>
      <c r="I531" s="5">
        <f t="shared" si="113"/>
        <v>168360.75</v>
      </c>
      <c r="J531" s="28">
        <v>231146</v>
      </c>
      <c r="K531" s="28">
        <v>8495</v>
      </c>
      <c r="L531" s="28">
        <v>739475</v>
      </c>
      <c r="M531" s="28">
        <v>84337</v>
      </c>
      <c r="N531" s="5">
        <f t="shared" si="116"/>
        <v>2106353.98</v>
      </c>
      <c r="O531" s="6">
        <f t="shared" si="117"/>
        <v>3978880</v>
      </c>
      <c r="P531" s="29">
        <v>33</v>
      </c>
      <c r="Q531" s="29">
        <v>2451</v>
      </c>
      <c r="R531" s="6">
        <f t="shared" si="112"/>
        <v>112427</v>
      </c>
      <c r="S531" s="19">
        <f t="shared" si="124"/>
        <v>283741.74540000001</v>
      </c>
      <c r="T531" s="30">
        <v>55385702</v>
      </c>
      <c r="U531" s="19">
        <f t="shared" si="114"/>
        <v>55385.701999999997</v>
      </c>
      <c r="V531" s="19">
        <f t="shared" si="115"/>
        <v>228356.04340000002</v>
      </c>
      <c r="W531" s="6">
        <f t="shared" si="118"/>
        <v>4567121</v>
      </c>
      <c r="X531" s="6">
        <f t="shared" si="119"/>
        <v>8658428</v>
      </c>
      <c r="Y531" s="4">
        <v>0</v>
      </c>
      <c r="Z531" s="18">
        <v>0</v>
      </c>
      <c r="AA531" s="6">
        <f t="shared" si="120"/>
        <v>8658428</v>
      </c>
      <c r="AB531" s="4"/>
      <c r="AC531" s="23">
        <v>0</v>
      </c>
      <c r="AD531" s="23">
        <v>0</v>
      </c>
      <c r="AE531" s="1">
        <f t="shared" si="125"/>
        <v>8658428</v>
      </c>
      <c r="AF531" s="12" t="str">
        <f t="shared" si="121"/>
        <v xml:space="preserve"> </v>
      </c>
      <c r="AG531" s="12" t="str">
        <f t="shared" si="122"/>
        <v xml:space="preserve"> </v>
      </c>
    </row>
    <row r="532" spans="1:33" ht="14.1" customHeight="1">
      <c r="A532" s="25" t="s">
        <v>165</v>
      </c>
      <c r="B532" s="25" t="s">
        <v>885</v>
      </c>
      <c r="C532" s="25" t="s">
        <v>195</v>
      </c>
      <c r="D532" s="25" t="s">
        <v>889</v>
      </c>
      <c r="E532" s="7">
        <v>822.91</v>
      </c>
      <c r="F532" s="5">
        <f t="shared" si="123"/>
        <v>1273864.68</v>
      </c>
      <c r="G532" s="26">
        <v>231521.34</v>
      </c>
      <c r="H532" s="27">
        <v>49434</v>
      </c>
      <c r="I532" s="5">
        <f t="shared" si="113"/>
        <v>37075.5</v>
      </c>
      <c r="J532" s="28">
        <v>50897</v>
      </c>
      <c r="K532" s="28">
        <v>1874</v>
      </c>
      <c r="L532" s="28">
        <v>184570</v>
      </c>
      <c r="M532" s="28">
        <v>51853</v>
      </c>
      <c r="N532" s="5">
        <f t="shared" si="116"/>
        <v>557790.84</v>
      </c>
      <c r="O532" s="6">
        <f t="shared" si="117"/>
        <v>716074</v>
      </c>
      <c r="P532" s="29">
        <v>73</v>
      </c>
      <c r="Q532" s="29">
        <v>392</v>
      </c>
      <c r="R532" s="6">
        <f t="shared" si="112"/>
        <v>39776</v>
      </c>
      <c r="S532" s="19">
        <f t="shared" si="124"/>
        <v>59397.643799999998</v>
      </c>
      <c r="T532" s="30">
        <v>13805685</v>
      </c>
      <c r="U532" s="19">
        <f t="shared" si="114"/>
        <v>13805.684999999999</v>
      </c>
      <c r="V532" s="19">
        <f t="shared" si="115"/>
        <v>45591.9588</v>
      </c>
      <c r="W532" s="6">
        <f t="shared" si="118"/>
        <v>911839</v>
      </c>
      <c r="X532" s="6">
        <f t="shared" si="119"/>
        <v>1667689</v>
      </c>
      <c r="Y532" s="4">
        <v>0</v>
      </c>
      <c r="Z532" s="18">
        <v>0</v>
      </c>
      <c r="AA532" s="6">
        <f t="shared" si="120"/>
        <v>1667689</v>
      </c>
      <c r="AB532" s="4"/>
      <c r="AC532" s="23">
        <v>0</v>
      </c>
      <c r="AD532" s="23">
        <v>0</v>
      </c>
      <c r="AE532" s="1">
        <f t="shared" si="125"/>
        <v>1667689</v>
      </c>
      <c r="AF532" s="12" t="str">
        <f t="shared" si="121"/>
        <v xml:space="preserve"> </v>
      </c>
      <c r="AG532" s="12" t="str">
        <f t="shared" si="122"/>
        <v xml:space="preserve"> </v>
      </c>
    </row>
    <row r="533" spans="1:33" ht="14.1" customHeight="1">
      <c r="A533" s="25" t="s">
        <v>196</v>
      </c>
      <c r="B533" s="25" t="s">
        <v>890</v>
      </c>
      <c r="C533" s="25" t="s">
        <v>220</v>
      </c>
      <c r="D533" s="25" t="s">
        <v>891</v>
      </c>
      <c r="E533" s="7">
        <v>466.55</v>
      </c>
      <c r="F533" s="5">
        <f t="shared" si="123"/>
        <v>722219.4</v>
      </c>
      <c r="G533" s="26">
        <v>145576.41</v>
      </c>
      <c r="H533" s="27">
        <v>44415</v>
      </c>
      <c r="I533" s="5">
        <f t="shared" si="113"/>
        <v>33311.25</v>
      </c>
      <c r="J533" s="28">
        <v>30490</v>
      </c>
      <c r="K533" s="28">
        <v>12141</v>
      </c>
      <c r="L533" s="28">
        <v>180512</v>
      </c>
      <c r="M533" s="28">
        <v>27926</v>
      </c>
      <c r="N533" s="5">
        <f t="shared" si="116"/>
        <v>429956.66000000003</v>
      </c>
      <c r="O533" s="6">
        <f t="shared" si="117"/>
        <v>292263</v>
      </c>
      <c r="P533" s="29">
        <v>103</v>
      </c>
      <c r="Q533" s="29">
        <v>133</v>
      </c>
      <c r="R533" s="6">
        <f t="shared" si="112"/>
        <v>19042</v>
      </c>
      <c r="S533" s="19">
        <f t="shared" si="124"/>
        <v>33675.578999999998</v>
      </c>
      <c r="T533" s="30">
        <v>9703255</v>
      </c>
      <c r="U533" s="19">
        <f t="shared" si="114"/>
        <v>9703.2549999999992</v>
      </c>
      <c r="V533" s="19">
        <f t="shared" si="115"/>
        <v>23972.324000000001</v>
      </c>
      <c r="W533" s="6">
        <f t="shared" si="118"/>
        <v>479446</v>
      </c>
      <c r="X533" s="6">
        <f t="shared" si="119"/>
        <v>790751</v>
      </c>
      <c r="Y533" s="4">
        <v>0</v>
      </c>
      <c r="Z533" s="18">
        <v>0</v>
      </c>
      <c r="AA533" s="6">
        <f t="shared" si="120"/>
        <v>790751</v>
      </c>
      <c r="AB533" s="4"/>
      <c r="AC533" s="23">
        <v>0</v>
      </c>
      <c r="AD533" s="23">
        <v>0</v>
      </c>
      <c r="AE533" s="1">
        <f t="shared" si="125"/>
        <v>790751</v>
      </c>
      <c r="AF533" s="12" t="str">
        <f t="shared" si="121"/>
        <v xml:space="preserve"> </v>
      </c>
      <c r="AG533" s="12" t="str">
        <f t="shared" si="122"/>
        <v xml:space="preserve"> </v>
      </c>
    </row>
    <row r="534" spans="1:33" ht="14.1" customHeight="1">
      <c r="A534" s="25" t="s">
        <v>196</v>
      </c>
      <c r="B534" s="25" t="s">
        <v>890</v>
      </c>
      <c r="C534" s="25" t="s">
        <v>60</v>
      </c>
      <c r="D534" s="25" t="s">
        <v>892</v>
      </c>
      <c r="E534" s="7">
        <v>1755.69</v>
      </c>
      <c r="F534" s="5">
        <f t="shared" si="123"/>
        <v>2717808.12</v>
      </c>
      <c r="G534" s="26">
        <v>326014.95</v>
      </c>
      <c r="H534" s="27">
        <v>163991</v>
      </c>
      <c r="I534" s="5">
        <f t="shared" si="113"/>
        <v>122993.25</v>
      </c>
      <c r="J534" s="28">
        <v>112611</v>
      </c>
      <c r="K534" s="28">
        <v>44517</v>
      </c>
      <c r="L534" s="28">
        <v>464565</v>
      </c>
      <c r="M534" s="28">
        <v>44580</v>
      </c>
      <c r="N534" s="5">
        <f t="shared" si="116"/>
        <v>1115281.2</v>
      </c>
      <c r="O534" s="6">
        <f t="shared" si="117"/>
        <v>1602527</v>
      </c>
      <c r="P534" s="29">
        <v>42</v>
      </c>
      <c r="Q534" s="29">
        <v>730</v>
      </c>
      <c r="R534" s="6">
        <f t="shared" si="112"/>
        <v>42617</v>
      </c>
      <c r="S534" s="19">
        <f t="shared" si="124"/>
        <v>126725.70419999999</v>
      </c>
      <c r="T534" s="30">
        <v>21734330</v>
      </c>
      <c r="U534" s="19">
        <f t="shared" si="114"/>
        <v>21734.33</v>
      </c>
      <c r="V534" s="19">
        <f t="shared" si="115"/>
        <v>104991.37419999999</v>
      </c>
      <c r="W534" s="6">
        <f t="shared" si="118"/>
        <v>2099827</v>
      </c>
      <c r="X534" s="6">
        <f t="shared" si="119"/>
        <v>3744971</v>
      </c>
      <c r="Y534" s="4">
        <v>0</v>
      </c>
      <c r="Z534" s="18">
        <v>0</v>
      </c>
      <c r="AA534" s="6">
        <f t="shared" si="120"/>
        <v>3744971</v>
      </c>
      <c r="AB534" s="4"/>
      <c r="AC534" s="23">
        <v>0</v>
      </c>
      <c r="AD534" s="23">
        <v>0</v>
      </c>
      <c r="AE534" s="1">
        <f t="shared" si="125"/>
        <v>3744971</v>
      </c>
      <c r="AF534" s="12" t="str">
        <f t="shared" si="121"/>
        <v xml:space="preserve"> </v>
      </c>
      <c r="AG534" s="12" t="str">
        <f t="shared" si="122"/>
        <v xml:space="preserve"> </v>
      </c>
    </row>
    <row r="535" spans="1:33" ht="14.1" customHeight="1">
      <c r="A535" s="25" t="s">
        <v>196</v>
      </c>
      <c r="B535" s="25" t="s">
        <v>890</v>
      </c>
      <c r="C535" s="25" t="s">
        <v>43</v>
      </c>
      <c r="D535" s="25" t="s">
        <v>893</v>
      </c>
      <c r="E535" s="7">
        <v>1122.6600000000001</v>
      </c>
      <c r="F535" s="5">
        <f t="shared" si="123"/>
        <v>1737877.6800000002</v>
      </c>
      <c r="G535" s="26">
        <v>428058.05</v>
      </c>
      <c r="H535" s="27">
        <v>108340</v>
      </c>
      <c r="I535" s="5">
        <f t="shared" si="113"/>
        <v>81255</v>
      </c>
      <c r="J535" s="28">
        <v>74365</v>
      </c>
      <c r="K535" s="28">
        <v>29697</v>
      </c>
      <c r="L535" s="28">
        <v>318217</v>
      </c>
      <c r="M535" s="28">
        <v>140514</v>
      </c>
      <c r="N535" s="5">
        <f t="shared" si="116"/>
        <v>1072106.05</v>
      </c>
      <c r="O535" s="6">
        <f t="shared" si="117"/>
        <v>665772</v>
      </c>
      <c r="P535" s="29">
        <v>73</v>
      </c>
      <c r="Q535" s="29">
        <v>614</v>
      </c>
      <c r="R535" s="6">
        <f t="shared" si="112"/>
        <v>62303</v>
      </c>
      <c r="S535" s="19">
        <f t="shared" si="124"/>
        <v>81033.598800000007</v>
      </c>
      <c r="T535" s="30">
        <v>28537203</v>
      </c>
      <c r="U535" s="19">
        <f t="shared" si="114"/>
        <v>28537.203000000001</v>
      </c>
      <c r="V535" s="19">
        <f t="shared" si="115"/>
        <v>52496.395800000006</v>
      </c>
      <c r="W535" s="6">
        <f t="shared" si="118"/>
        <v>1049928</v>
      </c>
      <c r="X535" s="6">
        <f t="shared" si="119"/>
        <v>1778003</v>
      </c>
      <c r="Y535" s="4">
        <v>0</v>
      </c>
      <c r="Z535" s="18">
        <v>0</v>
      </c>
      <c r="AA535" s="6">
        <f t="shared" si="120"/>
        <v>1778003</v>
      </c>
      <c r="AB535" s="4"/>
      <c r="AC535" s="23">
        <v>0</v>
      </c>
      <c r="AD535" s="23">
        <v>0</v>
      </c>
      <c r="AE535" s="1">
        <f t="shared" si="125"/>
        <v>1778003</v>
      </c>
      <c r="AF535" s="12" t="str">
        <f t="shared" si="121"/>
        <v xml:space="preserve"> </v>
      </c>
      <c r="AG535" s="12" t="str">
        <f t="shared" si="122"/>
        <v xml:space="preserve"> </v>
      </c>
    </row>
    <row r="536" spans="1:33" ht="14.1" customHeight="1">
      <c r="A536" s="25" t="s">
        <v>196</v>
      </c>
      <c r="B536" s="25" t="s">
        <v>890</v>
      </c>
      <c r="C536" s="25" t="s">
        <v>252</v>
      </c>
      <c r="D536" s="25" t="s">
        <v>894</v>
      </c>
      <c r="E536" s="7">
        <v>9172.31</v>
      </c>
      <c r="F536" s="5">
        <f t="shared" si="123"/>
        <v>14198735.879999999</v>
      </c>
      <c r="G536" s="26">
        <v>3322664.96</v>
      </c>
      <c r="H536" s="27">
        <v>833794</v>
      </c>
      <c r="I536" s="5">
        <f t="shared" si="113"/>
        <v>625345.5</v>
      </c>
      <c r="J536" s="28">
        <v>572159</v>
      </c>
      <c r="K536" s="28">
        <v>226114</v>
      </c>
      <c r="L536" s="28">
        <v>2655994</v>
      </c>
      <c r="M536" s="28">
        <v>36171</v>
      </c>
      <c r="N536" s="5">
        <f t="shared" si="116"/>
        <v>7438448.46</v>
      </c>
      <c r="O536" s="6">
        <f t="shared" si="117"/>
        <v>6760287</v>
      </c>
      <c r="P536" s="29">
        <v>33</v>
      </c>
      <c r="Q536" s="29">
        <v>3008</v>
      </c>
      <c r="R536" s="6">
        <f t="shared" si="112"/>
        <v>137977</v>
      </c>
      <c r="S536" s="19">
        <f t="shared" si="124"/>
        <v>662057.3358</v>
      </c>
      <c r="T536" s="30">
        <v>221510997</v>
      </c>
      <c r="U536" s="19">
        <f t="shared" si="114"/>
        <v>221510.997</v>
      </c>
      <c r="V536" s="19">
        <f t="shared" si="115"/>
        <v>440546.33880000003</v>
      </c>
      <c r="W536" s="6">
        <f t="shared" si="118"/>
        <v>8810927</v>
      </c>
      <c r="X536" s="6">
        <f t="shared" si="119"/>
        <v>15709191</v>
      </c>
      <c r="Y536" s="4">
        <v>0</v>
      </c>
      <c r="Z536" s="18">
        <v>0</v>
      </c>
      <c r="AA536" s="6">
        <f t="shared" si="120"/>
        <v>15709191</v>
      </c>
      <c r="AB536" s="4"/>
      <c r="AC536" s="23">
        <v>0</v>
      </c>
      <c r="AD536" s="23">
        <v>0</v>
      </c>
      <c r="AE536" s="1">
        <f t="shared" si="125"/>
        <v>15709191</v>
      </c>
      <c r="AF536" s="12" t="str">
        <f t="shared" si="121"/>
        <v xml:space="preserve"> </v>
      </c>
      <c r="AG536" s="12" t="str">
        <f t="shared" si="122"/>
        <v xml:space="preserve"> </v>
      </c>
    </row>
    <row r="537" spans="1:33" ht="14.1" customHeight="1">
      <c r="A537" s="25" t="s">
        <v>57</v>
      </c>
      <c r="B537" s="25" t="s">
        <v>895</v>
      </c>
      <c r="C537" s="25" t="s">
        <v>55</v>
      </c>
      <c r="D537" s="25" t="s">
        <v>896</v>
      </c>
      <c r="E537" s="7">
        <v>701.73</v>
      </c>
      <c r="F537" s="5">
        <f t="shared" si="123"/>
        <v>1086278.04</v>
      </c>
      <c r="G537" s="26">
        <v>254660.48000000001</v>
      </c>
      <c r="H537" s="27">
        <v>49814</v>
      </c>
      <c r="I537" s="5">
        <f t="shared" si="113"/>
        <v>37360.5</v>
      </c>
      <c r="J537" s="28">
        <v>31941</v>
      </c>
      <c r="K537" s="28">
        <v>544687</v>
      </c>
      <c r="L537" s="28">
        <v>155196</v>
      </c>
      <c r="M537" s="28">
        <v>50852</v>
      </c>
      <c r="N537" s="5">
        <f t="shared" si="116"/>
        <v>1074696.98</v>
      </c>
      <c r="O537" s="6">
        <f t="shared" si="117"/>
        <v>11581</v>
      </c>
      <c r="P537" s="29">
        <v>128</v>
      </c>
      <c r="Q537" s="29">
        <v>152</v>
      </c>
      <c r="R537" s="6">
        <f t="shared" si="112"/>
        <v>27044</v>
      </c>
      <c r="S537" s="19">
        <f t="shared" si="124"/>
        <v>50650.871400000004</v>
      </c>
      <c r="T537" s="30">
        <v>15581787</v>
      </c>
      <c r="U537" s="19">
        <f t="shared" si="114"/>
        <v>15581.787</v>
      </c>
      <c r="V537" s="19">
        <f t="shared" si="115"/>
        <v>35069.084400000007</v>
      </c>
      <c r="W537" s="6">
        <f t="shared" si="118"/>
        <v>701382</v>
      </c>
      <c r="X537" s="6">
        <f t="shared" si="119"/>
        <v>740007</v>
      </c>
      <c r="Y537" s="4">
        <v>0</v>
      </c>
      <c r="Z537" s="18">
        <v>0</v>
      </c>
      <c r="AA537" s="6">
        <f t="shared" si="120"/>
        <v>740007</v>
      </c>
      <c r="AB537" s="4"/>
      <c r="AC537" s="23">
        <v>0</v>
      </c>
      <c r="AD537" s="23">
        <v>0</v>
      </c>
      <c r="AE537" s="1">
        <f t="shared" si="125"/>
        <v>740007</v>
      </c>
      <c r="AF537" s="12" t="str">
        <f t="shared" si="121"/>
        <v xml:space="preserve"> </v>
      </c>
      <c r="AG537" s="12" t="str">
        <f t="shared" si="122"/>
        <v xml:space="preserve"> </v>
      </c>
    </row>
    <row r="538" spans="1:33" ht="14.1" customHeight="1">
      <c r="A538" s="25" t="s">
        <v>57</v>
      </c>
      <c r="B538" s="25" t="s">
        <v>895</v>
      </c>
      <c r="C538" s="25" t="s">
        <v>118</v>
      </c>
      <c r="D538" s="25" t="s">
        <v>897</v>
      </c>
      <c r="E538" s="7">
        <v>1026.05</v>
      </c>
      <c r="F538" s="5">
        <f t="shared" si="123"/>
        <v>1588325.4</v>
      </c>
      <c r="G538" s="26">
        <v>302195.93</v>
      </c>
      <c r="H538" s="27">
        <v>97585</v>
      </c>
      <c r="I538" s="5">
        <f t="shared" si="113"/>
        <v>73188.75</v>
      </c>
      <c r="J538" s="28">
        <v>62529</v>
      </c>
      <c r="K538" s="28">
        <v>1076680</v>
      </c>
      <c r="L538" s="28">
        <v>230447</v>
      </c>
      <c r="M538" s="28">
        <v>22315</v>
      </c>
      <c r="N538" s="5">
        <f t="shared" si="116"/>
        <v>1767355.68</v>
      </c>
      <c r="O538" s="6">
        <f t="shared" si="117"/>
        <v>0</v>
      </c>
      <c r="P538" s="29">
        <v>79</v>
      </c>
      <c r="Q538" s="29">
        <v>344</v>
      </c>
      <c r="R538" s="6">
        <f t="shared" si="112"/>
        <v>37775</v>
      </c>
      <c r="S538" s="19">
        <f t="shared" si="124"/>
        <v>74060.289000000004</v>
      </c>
      <c r="T538" s="30">
        <v>18922726</v>
      </c>
      <c r="U538" s="19">
        <f t="shared" si="114"/>
        <v>18922.725999999999</v>
      </c>
      <c r="V538" s="19">
        <f t="shared" si="115"/>
        <v>55137.563000000009</v>
      </c>
      <c r="W538" s="6">
        <f t="shared" si="118"/>
        <v>1102751</v>
      </c>
      <c r="X538" s="6">
        <f t="shared" si="119"/>
        <v>1140526</v>
      </c>
      <c r="Y538" s="4">
        <v>0</v>
      </c>
      <c r="Z538" s="18">
        <v>0</v>
      </c>
      <c r="AA538" s="6">
        <f t="shared" si="120"/>
        <v>1140526</v>
      </c>
      <c r="AB538" s="4"/>
      <c r="AC538" s="23">
        <v>0</v>
      </c>
      <c r="AD538" s="23">
        <v>0</v>
      </c>
      <c r="AE538" s="1">
        <f t="shared" si="125"/>
        <v>1140526</v>
      </c>
      <c r="AF538" s="12">
        <f t="shared" si="121"/>
        <v>1</v>
      </c>
      <c r="AG538" s="12" t="str">
        <f t="shared" si="122"/>
        <v xml:space="preserve"> </v>
      </c>
    </row>
    <row r="539" spans="1:33" ht="14.1" customHeight="1">
      <c r="A539" s="25" t="s">
        <v>57</v>
      </c>
      <c r="B539" s="25" t="s">
        <v>895</v>
      </c>
      <c r="C539" s="25" t="s">
        <v>221</v>
      </c>
      <c r="D539" s="25" t="s">
        <v>898</v>
      </c>
      <c r="E539" s="7">
        <v>649.30999999999995</v>
      </c>
      <c r="F539" s="5">
        <f t="shared" si="123"/>
        <v>1005131.8799999999</v>
      </c>
      <c r="G539" s="26">
        <v>336459.56000000006</v>
      </c>
      <c r="H539" s="27">
        <v>48546</v>
      </c>
      <c r="I539" s="5">
        <f t="shared" si="113"/>
        <v>36409.5</v>
      </c>
      <c r="J539" s="28">
        <v>31192</v>
      </c>
      <c r="K539" s="28">
        <v>530741</v>
      </c>
      <c r="L539" s="28">
        <v>118040</v>
      </c>
      <c r="M539" s="28">
        <v>35159</v>
      </c>
      <c r="N539" s="5">
        <f t="shared" si="116"/>
        <v>1088001.06</v>
      </c>
      <c r="O539" s="6">
        <f t="shared" si="117"/>
        <v>0</v>
      </c>
      <c r="P539" s="29">
        <v>90</v>
      </c>
      <c r="Q539" s="29">
        <v>223</v>
      </c>
      <c r="R539" s="6">
        <f t="shared" si="112"/>
        <v>27897</v>
      </c>
      <c r="S539" s="19">
        <f t="shared" si="124"/>
        <v>46867.195800000001</v>
      </c>
      <c r="T539" s="30">
        <v>21309716</v>
      </c>
      <c r="U539" s="19">
        <f t="shared" si="114"/>
        <v>21309.716</v>
      </c>
      <c r="V539" s="19">
        <f t="shared" si="115"/>
        <v>25557.479800000001</v>
      </c>
      <c r="W539" s="6">
        <f t="shared" si="118"/>
        <v>511150</v>
      </c>
      <c r="X539" s="6">
        <f t="shared" si="119"/>
        <v>539047</v>
      </c>
      <c r="Y539" s="4">
        <v>0</v>
      </c>
      <c r="Z539" s="18">
        <v>0</v>
      </c>
      <c r="AA539" s="6">
        <f t="shared" si="120"/>
        <v>539047</v>
      </c>
      <c r="AB539" s="4"/>
      <c r="AC539" s="23">
        <v>0</v>
      </c>
      <c r="AD539" s="23">
        <v>0</v>
      </c>
      <c r="AE539" s="1">
        <f t="shared" si="125"/>
        <v>539047</v>
      </c>
      <c r="AF539" s="12">
        <f t="shared" si="121"/>
        <v>1</v>
      </c>
      <c r="AG539" s="12" t="str">
        <f t="shared" si="122"/>
        <v xml:space="preserve"> </v>
      </c>
    </row>
    <row r="540" spans="1:33" ht="14.1" customHeight="1">
      <c r="A540" s="25" t="s">
        <v>57</v>
      </c>
      <c r="B540" s="25" t="s">
        <v>895</v>
      </c>
      <c r="C540" s="25" t="s">
        <v>88</v>
      </c>
      <c r="D540" s="25" t="s">
        <v>899</v>
      </c>
      <c r="E540" s="7">
        <v>1294.83</v>
      </c>
      <c r="F540" s="5">
        <f t="shared" si="123"/>
        <v>2004396.8399999999</v>
      </c>
      <c r="G540" s="26">
        <v>502463.92</v>
      </c>
      <c r="H540" s="27">
        <v>129252</v>
      </c>
      <c r="I540" s="5">
        <f t="shared" si="113"/>
        <v>96939</v>
      </c>
      <c r="J540" s="28">
        <v>82791</v>
      </c>
      <c r="K540" s="28">
        <v>1424427</v>
      </c>
      <c r="L540" s="28">
        <v>332823</v>
      </c>
      <c r="M540" s="28">
        <v>84545</v>
      </c>
      <c r="N540" s="5">
        <f t="shared" si="116"/>
        <v>2523988.92</v>
      </c>
      <c r="O540" s="6">
        <f t="shared" si="117"/>
        <v>0</v>
      </c>
      <c r="P540" s="29">
        <v>92</v>
      </c>
      <c r="Q540" s="29">
        <v>460</v>
      </c>
      <c r="R540" s="6">
        <f t="shared" si="112"/>
        <v>58825</v>
      </c>
      <c r="S540" s="19">
        <f t="shared" si="124"/>
        <v>93460.829400000002</v>
      </c>
      <c r="T540" s="30">
        <v>29579418</v>
      </c>
      <c r="U540" s="19">
        <f t="shared" si="114"/>
        <v>29579.418000000001</v>
      </c>
      <c r="V540" s="19">
        <f t="shared" si="115"/>
        <v>63881.411399999997</v>
      </c>
      <c r="W540" s="6">
        <f t="shared" si="118"/>
        <v>1277628</v>
      </c>
      <c r="X540" s="6">
        <f t="shared" si="119"/>
        <v>1336453</v>
      </c>
      <c r="Y540" s="4">
        <v>0</v>
      </c>
      <c r="Z540" s="18">
        <v>0</v>
      </c>
      <c r="AA540" s="6">
        <f t="shared" si="120"/>
        <v>1336453</v>
      </c>
      <c r="AB540" s="4"/>
      <c r="AC540" s="23">
        <v>0</v>
      </c>
      <c r="AD540" s="23">
        <v>0</v>
      </c>
      <c r="AE540" s="1">
        <f t="shared" si="125"/>
        <v>1336453</v>
      </c>
      <c r="AF540" s="12">
        <f t="shared" si="121"/>
        <v>1</v>
      </c>
      <c r="AG540" s="12" t="str">
        <f t="shared" si="122"/>
        <v xml:space="preserve"> </v>
      </c>
    </row>
    <row r="541" spans="1:33" ht="14.1" customHeight="1">
      <c r="A541" s="25" t="s">
        <v>89</v>
      </c>
      <c r="B541" s="25" t="s">
        <v>900</v>
      </c>
      <c r="C541" s="25" t="s">
        <v>55</v>
      </c>
      <c r="D541" s="25" t="s">
        <v>901</v>
      </c>
      <c r="E541" s="7">
        <v>1533.31</v>
      </c>
      <c r="F541" s="5">
        <f t="shared" si="123"/>
        <v>2373563.88</v>
      </c>
      <c r="G541" s="26">
        <v>1079082.27</v>
      </c>
      <c r="H541" s="27">
        <v>263881</v>
      </c>
      <c r="I541" s="5">
        <f t="shared" si="113"/>
        <v>197910.75</v>
      </c>
      <c r="J541" s="28">
        <v>87322</v>
      </c>
      <c r="K541" s="28">
        <v>1138085</v>
      </c>
      <c r="L541" s="28">
        <v>481330</v>
      </c>
      <c r="M541" s="28">
        <v>156919</v>
      </c>
      <c r="N541" s="5">
        <f t="shared" si="116"/>
        <v>3140649.02</v>
      </c>
      <c r="O541" s="6">
        <f t="shared" si="117"/>
        <v>0</v>
      </c>
      <c r="P541" s="29">
        <v>147</v>
      </c>
      <c r="Q541" s="29">
        <v>284</v>
      </c>
      <c r="R541" s="6">
        <f t="shared" si="112"/>
        <v>58030</v>
      </c>
      <c r="S541" s="19">
        <f t="shared" si="124"/>
        <v>110674.3158</v>
      </c>
      <c r="T541" s="30">
        <v>65443260</v>
      </c>
      <c r="U541" s="19">
        <f t="shared" si="114"/>
        <v>65443.26</v>
      </c>
      <c r="V541" s="19">
        <f t="shared" si="115"/>
        <v>45231.055799999995</v>
      </c>
      <c r="W541" s="6">
        <f t="shared" si="118"/>
        <v>904621</v>
      </c>
      <c r="X541" s="6">
        <f t="shared" si="119"/>
        <v>962651</v>
      </c>
      <c r="Y541" s="4">
        <v>0</v>
      </c>
      <c r="Z541" s="18">
        <v>0</v>
      </c>
      <c r="AA541" s="6">
        <f t="shared" si="120"/>
        <v>962651</v>
      </c>
      <c r="AB541" s="4"/>
      <c r="AC541" s="23">
        <v>0</v>
      </c>
      <c r="AD541" s="23">
        <v>0</v>
      </c>
      <c r="AE541" s="1">
        <f t="shared" si="125"/>
        <v>962651</v>
      </c>
      <c r="AF541" s="12">
        <f t="shared" si="121"/>
        <v>1</v>
      </c>
      <c r="AG541" s="12" t="str">
        <f t="shared" si="122"/>
        <v xml:space="preserve"> </v>
      </c>
    </row>
    <row r="542" spans="1:33" ht="14.1" customHeight="1">
      <c r="A542" s="25" t="s">
        <v>89</v>
      </c>
      <c r="B542" s="25" t="s">
        <v>900</v>
      </c>
      <c r="C542" s="25" t="s">
        <v>100</v>
      </c>
      <c r="D542" s="25" t="s">
        <v>902</v>
      </c>
      <c r="E542" s="7">
        <v>516.78</v>
      </c>
      <c r="F542" s="5">
        <f t="shared" si="123"/>
        <v>799975.44</v>
      </c>
      <c r="G542" s="26">
        <v>536253.42000000004</v>
      </c>
      <c r="H542" s="27">
        <v>100384</v>
      </c>
      <c r="I542" s="5">
        <f t="shared" si="113"/>
        <v>75288</v>
      </c>
      <c r="J542" s="28">
        <v>23515</v>
      </c>
      <c r="K542" s="28">
        <v>307228</v>
      </c>
      <c r="L542" s="28">
        <v>119862</v>
      </c>
      <c r="M542" s="28">
        <v>84485</v>
      </c>
      <c r="N542" s="5">
        <f t="shared" si="116"/>
        <v>1146631.42</v>
      </c>
      <c r="O542" s="6">
        <f t="shared" si="117"/>
        <v>0</v>
      </c>
      <c r="P542" s="29">
        <v>167</v>
      </c>
      <c r="Q542" s="29">
        <v>67</v>
      </c>
      <c r="R542" s="6">
        <f t="shared" si="112"/>
        <v>15553</v>
      </c>
      <c r="S542" s="19">
        <f t="shared" si="124"/>
        <v>37301.180399999997</v>
      </c>
      <c r="T542" s="30">
        <v>30977384</v>
      </c>
      <c r="U542" s="19">
        <f t="shared" si="114"/>
        <v>30977.383999999998</v>
      </c>
      <c r="V542" s="19">
        <f t="shared" si="115"/>
        <v>6323.7963999999993</v>
      </c>
      <c r="W542" s="6">
        <f t="shared" si="118"/>
        <v>126476</v>
      </c>
      <c r="X542" s="6">
        <f t="shared" si="119"/>
        <v>142029</v>
      </c>
      <c r="Y542" s="4">
        <v>0</v>
      </c>
      <c r="Z542" s="18">
        <v>0</v>
      </c>
      <c r="AA542" s="6">
        <f t="shared" si="120"/>
        <v>142029</v>
      </c>
      <c r="AB542" s="4"/>
      <c r="AC542" s="23">
        <v>0</v>
      </c>
      <c r="AD542" s="23">
        <v>0</v>
      </c>
      <c r="AE542" s="1">
        <f t="shared" si="125"/>
        <v>142029</v>
      </c>
      <c r="AF542" s="12">
        <f t="shared" si="121"/>
        <v>1</v>
      </c>
      <c r="AG542" s="12" t="str">
        <f t="shared" si="122"/>
        <v xml:space="preserve"> </v>
      </c>
    </row>
    <row r="543" spans="1:33" ht="14.1" customHeight="1">
      <c r="A543" s="25" t="s">
        <v>89</v>
      </c>
      <c r="B543" s="25" t="s">
        <v>900</v>
      </c>
      <c r="C543" s="25" t="s">
        <v>199</v>
      </c>
      <c r="D543" s="25" t="s">
        <v>903</v>
      </c>
      <c r="E543" s="7">
        <v>370.01</v>
      </c>
      <c r="F543" s="5">
        <f t="shared" si="123"/>
        <v>572775.48</v>
      </c>
      <c r="G543" s="26">
        <v>279296.67</v>
      </c>
      <c r="H543" s="27">
        <v>38782</v>
      </c>
      <c r="I543" s="5">
        <f t="shared" si="113"/>
        <v>29086.5</v>
      </c>
      <c r="J543" s="28">
        <v>8202</v>
      </c>
      <c r="K543" s="28">
        <v>106025</v>
      </c>
      <c r="L543" s="28">
        <v>51536</v>
      </c>
      <c r="M543" s="28">
        <v>82222</v>
      </c>
      <c r="N543" s="5">
        <f t="shared" si="116"/>
        <v>556368.16999999993</v>
      </c>
      <c r="O543" s="6">
        <f t="shared" si="117"/>
        <v>16407</v>
      </c>
      <c r="P543" s="29">
        <v>167</v>
      </c>
      <c r="Q543" s="29">
        <v>34</v>
      </c>
      <c r="R543" s="6">
        <f t="shared" si="112"/>
        <v>7892</v>
      </c>
      <c r="S543" s="19">
        <f t="shared" si="124"/>
        <v>26707.321800000002</v>
      </c>
      <c r="T543" s="30">
        <v>15355684</v>
      </c>
      <c r="U543" s="19">
        <f t="shared" si="114"/>
        <v>15355.683999999999</v>
      </c>
      <c r="V543" s="19">
        <f t="shared" si="115"/>
        <v>11351.637800000002</v>
      </c>
      <c r="W543" s="6">
        <f t="shared" si="118"/>
        <v>227033</v>
      </c>
      <c r="X543" s="6">
        <f t="shared" si="119"/>
        <v>251332</v>
      </c>
      <c r="Y543" s="4">
        <v>0</v>
      </c>
      <c r="Z543" s="18">
        <v>0</v>
      </c>
      <c r="AA543" s="6">
        <f t="shared" si="120"/>
        <v>251332</v>
      </c>
      <c r="AB543" s="4"/>
      <c r="AC543" s="23">
        <v>0</v>
      </c>
      <c r="AD543" s="23">
        <v>0</v>
      </c>
      <c r="AE543" s="1">
        <f t="shared" si="125"/>
        <v>251332</v>
      </c>
      <c r="AF543" s="12" t="str">
        <f t="shared" si="121"/>
        <v xml:space="preserve"> </v>
      </c>
      <c r="AG543" s="12" t="str">
        <f t="shared" si="122"/>
        <v xml:space="preserve"> </v>
      </c>
    </row>
    <row r="544" spans="1:33" ht="14.1" customHeight="1">
      <c r="A544" s="25" t="s">
        <v>129</v>
      </c>
      <c r="B544" s="25" t="s">
        <v>904</v>
      </c>
      <c r="C544" s="25" t="s">
        <v>55</v>
      </c>
      <c r="D544" s="25" t="s">
        <v>905</v>
      </c>
      <c r="E544" s="7">
        <v>3897.57</v>
      </c>
      <c r="F544" s="5">
        <f t="shared" si="123"/>
        <v>6033438.3600000003</v>
      </c>
      <c r="G544" s="26">
        <v>1740845.07</v>
      </c>
      <c r="H544" s="27">
        <v>511658</v>
      </c>
      <c r="I544" s="5">
        <f t="shared" si="113"/>
        <v>383743.5</v>
      </c>
      <c r="J544" s="28">
        <v>249191</v>
      </c>
      <c r="K544" s="28">
        <v>1356602</v>
      </c>
      <c r="L544" s="28">
        <v>1138850</v>
      </c>
      <c r="M544" s="28">
        <v>129405</v>
      </c>
      <c r="N544" s="5">
        <f t="shared" si="116"/>
        <v>4998636.57</v>
      </c>
      <c r="O544" s="6">
        <f t="shared" si="117"/>
        <v>1034802</v>
      </c>
      <c r="P544" s="29">
        <v>53</v>
      </c>
      <c r="Q544" s="29">
        <v>1389</v>
      </c>
      <c r="R544" s="6">
        <f t="shared" si="112"/>
        <v>102328</v>
      </c>
      <c r="S544" s="19">
        <f t="shared" si="124"/>
        <v>281326.60259999998</v>
      </c>
      <c r="T544" s="30">
        <v>107657911</v>
      </c>
      <c r="U544" s="19">
        <f t="shared" si="114"/>
        <v>107657.91099999999</v>
      </c>
      <c r="V544" s="19">
        <f t="shared" si="115"/>
        <v>173668.69159999999</v>
      </c>
      <c r="W544" s="6">
        <f t="shared" si="118"/>
        <v>3473374</v>
      </c>
      <c r="X544" s="6">
        <f t="shared" si="119"/>
        <v>4610504</v>
      </c>
      <c r="Y544" s="4">
        <v>0</v>
      </c>
      <c r="Z544" s="18">
        <v>0</v>
      </c>
      <c r="AA544" s="6">
        <f t="shared" si="120"/>
        <v>4610504</v>
      </c>
      <c r="AB544" s="4"/>
      <c r="AC544" s="23">
        <v>0</v>
      </c>
      <c r="AD544" s="23">
        <v>0</v>
      </c>
      <c r="AE544" s="1">
        <f t="shared" si="125"/>
        <v>4610504</v>
      </c>
      <c r="AF544" s="12" t="str">
        <f t="shared" si="121"/>
        <v xml:space="preserve"> </v>
      </c>
      <c r="AG544" s="12" t="str">
        <f t="shared" si="122"/>
        <v xml:space="preserve"> </v>
      </c>
    </row>
    <row r="545" spans="1:33" ht="14.1" customHeight="1">
      <c r="A545" s="25" t="s">
        <v>129</v>
      </c>
      <c r="B545" s="25" t="s">
        <v>904</v>
      </c>
      <c r="C545" s="25" t="s">
        <v>198</v>
      </c>
      <c r="D545" s="25" t="s">
        <v>906</v>
      </c>
      <c r="E545" s="7">
        <v>954.56</v>
      </c>
      <c r="F545" s="5">
        <f t="shared" si="123"/>
        <v>1477658.88</v>
      </c>
      <c r="G545" s="46">
        <f>[1]Val!$F$119</f>
        <v>691497.94</v>
      </c>
      <c r="H545" s="27">
        <v>98725</v>
      </c>
      <c r="I545" s="5">
        <f t="shared" si="113"/>
        <v>74043.75</v>
      </c>
      <c r="J545" s="28">
        <v>45911</v>
      </c>
      <c r="K545" s="28">
        <v>250512</v>
      </c>
      <c r="L545" s="28">
        <v>168834</v>
      </c>
      <c r="M545" s="28">
        <v>217615</v>
      </c>
      <c r="N545" s="5">
        <f t="shared" si="116"/>
        <v>1448413.69</v>
      </c>
      <c r="O545" s="6">
        <f t="shared" si="117"/>
        <v>29245</v>
      </c>
      <c r="P545" s="29">
        <v>125</v>
      </c>
      <c r="Q545" s="29">
        <v>247</v>
      </c>
      <c r="R545" s="6">
        <f t="shared" si="112"/>
        <v>42916</v>
      </c>
      <c r="S545" s="19">
        <f t="shared" si="124"/>
        <v>68900.140799999994</v>
      </c>
      <c r="T545" s="47">
        <f>[1]Val!$B$119</f>
        <v>40145424</v>
      </c>
      <c r="U545" s="19">
        <f t="shared" si="114"/>
        <v>40145.423999999999</v>
      </c>
      <c r="V545" s="19">
        <f t="shared" si="115"/>
        <v>28754.716799999995</v>
      </c>
      <c r="W545" s="6">
        <f t="shared" si="118"/>
        <v>575094</v>
      </c>
      <c r="X545" s="6">
        <f t="shared" si="119"/>
        <v>647255</v>
      </c>
      <c r="Y545" s="4">
        <v>0</v>
      </c>
      <c r="Z545" s="18">
        <v>0</v>
      </c>
      <c r="AA545" s="6">
        <f t="shared" si="120"/>
        <v>647255</v>
      </c>
      <c r="AB545" s="4"/>
      <c r="AC545" s="23">
        <v>0</v>
      </c>
      <c r="AD545" s="23">
        <v>0</v>
      </c>
      <c r="AE545" s="1">
        <f t="shared" si="125"/>
        <v>647255</v>
      </c>
      <c r="AF545" s="12" t="str">
        <f t="shared" si="121"/>
        <v xml:space="preserve"> </v>
      </c>
      <c r="AG545" s="12" t="str">
        <f t="shared" si="122"/>
        <v xml:space="preserve"> </v>
      </c>
    </row>
    <row r="546" spans="1:33" ht="14.1" customHeight="1">
      <c r="A546" s="25" t="s">
        <v>129</v>
      </c>
      <c r="B546" s="25" t="s">
        <v>904</v>
      </c>
      <c r="C546" s="25" t="s">
        <v>100</v>
      </c>
      <c r="D546" s="25" t="s">
        <v>907</v>
      </c>
      <c r="E546" s="7">
        <v>546.30999999999995</v>
      </c>
      <c r="F546" s="5">
        <f t="shared" si="123"/>
        <v>845687.87999999989</v>
      </c>
      <c r="G546" s="26">
        <v>228561.63</v>
      </c>
      <c r="H546" s="27">
        <v>54905</v>
      </c>
      <c r="I546" s="5">
        <f t="shared" si="113"/>
        <v>41178.75</v>
      </c>
      <c r="J546" s="28">
        <v>27032</v>
      </c>
      <c r="K546" s="28">
        <v>145743</v>
      </c>
      <c r="L546" s="28">
        <v>104325</v>
      </c>
      <c r="M546" s="28">
        <v>92463</v>
      </c>
      <c r="N546" s="5">
        <f t="shared" si="116"/>
        <v>639303.38</v>
      </c>
      <c r="O546" s="6">
        <f t="shared" si="117"/>
        <v>206385</v>
      </c>
      <c r="P546" s="29">
        <v>108</v>
      </c>
      <c r="Q546" s="29">
        <v>233</v>
      </c>
      <c r="R546" s="6">
        <f t="shared" si="112"/>
        <v>34978</v>
      </c>
      <c r="S546" s="19">
        <f t="shared" si="124"/>
        <v>39432.6558</v>
      </c>
      <c r="T546" s="30">
        <v>13069048</v>
      </c>
      <c r="U546" s="19">
        <f t="shared" si="114"/>
        <v>13069.048000000001</v>
      </c>
      <c r="V546" s="19">
        <f t="shared" si="115"/>
        <v>26363.607799999998</v>
      </c>
      <c r="W546" s="6">
        <f t="shared" si="118"/>
        <v>527272</v>
      </c>
      <c r="X546" s="6">
        <f t="shared" si="119"/>
        <v>768635</v>
      </c>
      <c r="Y546" s="4">
        <v>0</v>
      </c>
      <c r="Z546" s="18">
        <v>0</v>
      </c>
      <c r="AA546" s="6">
        <f t="shared" si="120"/>
        <v>768635</v>
      </c>
      <c r="AB546" s="4"/>
      <c r="AC546" s="23">
        <v>0</v>
      </c>
      <c r="AD546" s="23">
        <v>208171</v>
      </c>
      <c r="AE546" s="1">
        <f t="shared" si="125"/>
        <v>560464</v>
      </c>
      <c r="AF546" s="12" t="str">
        <f t="shared" si="121"/>
        <v xml:space="preserve"> </v>
      </c>
      <c r="AG546" s="12" t="str">
        <f t="shared" si="122"/>
        <v xml:space="preserve"> </v>
      </c>
    </row>
    <row r="547" spans="1:33" ht="14.1" customHeight="1">
      <c r="A547" s="25" t="s">
        <v>129</v>
      </c>
      <c r="B547" s="25" t="s">
        <v>904</v>
      </c>
      <c r="C547" s="25" t="s">
        <v>236</v>
      </c>
      <c r="D547" s="25" t="s">
        <v>908</v>
      </c>
      <c r="E547" s="7">
        <v>327.27999999999997</v>
      </c>
      <c r="F547" s="5">
        <f t="shared" si="123"/>
        <v>506629.43999999994</v>
      </c>
      <c r="G547" s="26">
        <v>583057.47</v>
      </c>
      <c r="H547" s="27">
        <v>26197</v>
      </c>
      <c r="I547" s="5">
        <f t="shared" si="113"/>
        <v>19647.75</v>
      </c>
      <c r="J547" s="28">
        <v>12879</v>
      </c>
      <c r="K547" s="28">
        <v>69799</v>
      </c>
      <c r="L547" s="28">
        <v>60944</v>
      </c>
      <c r="M547" s="28">
        <v>95057</v>
      </c>
      <c r="N547" s="5">
        <f t="shared" si="116"/>
        <v>841384.22</v>
      </c>
      <c r="O547" s="6">
        <f t="shared" si="117"/>
        <v>0</v>
      </c>
      <c r="P547" s="29">
        <v>167</v>
      </c>
      <c r="Q547" s="29">
        <v>55</v>
      </c>
      <c r="R547" s="6">
        <f t="shared" si="112"/>
        <v>12767</v>
      </c>
      <c r="S547" s="19">
        <f t="shared" si="124"/>
        <v>23623.070400000001</v>
      </c>
      <c r="T547" s="30">
        <v>38353254</v>
      </c>
      <c r="U547" s="19">
        <f t="shared" si="114"/>
        <v>38353.254000000001</v>
      </c>
      <c r="V547" s="19">
        <f t="shared" si="115"/>
        <v>0</v>
      </c>
      <c r="W547" s="6">
        <f t="shared" si="118"/>
        <v>0</v>
      </c>
      <c r="X547" s="6">
        <f t="shared" si="119"/>
        <v>12767</v>
      </c>
      <c r="Y547" s="4">
        <v>0</v>
      </c>
      <c r="Z547" s="18">
        <v>0</v>
      </c>
      <c r="AA547" s="6">
        <f t="shared" si="120"/>
        <v>12767</v>
      </c>
      <c r="AB547" s="4"/>
      <c r="AC547" s="23">
        <v>0</v>
      </c>
      <c r="AD547" s="23">
        <v>0</v>
      </c>
      <c r="AE547" s="1">
        <f t="shared" si="125"/>
        <v>12767</v>
      </c>
      <c r="AF547" s="12">
        <f t="shared" si="121"/>
        <v>1</v>
      </c>
      <c r="AG547" s="12">
        <f t="shared" si="122"/>
        <v>1</v>
      </c>
    </row>
    <row r="548" spans="1:33" ht="14.1" customHeight="1">
      <c r="AC548" s="6"/>
    </row>
    <row r="549" spans="1:33" s="20" customFormat="1" ht="35.25" customHeight="1">
      <c r="A549" s="48">
        <f>COUNTA(A4:A548)</f>
        <v>544</v>
      </c>
      <c r="B549" s="20" t="s">
        <v>911</v>
      </c>
      <c r="E549" s="13">
        <f>SUM(E4:E547)</f>
        <v>1021723.36</v>
      </c>
      <c r="F549" s="14">
        <f>SUM(F4:F547)</f>
        <v>1581627761.279999</v>
      </c>
      <c r="G549" s="14">
        <f>SUM(G4:G547)</f>
        <v>391456129.83000022</v>
      </c>
      <c r="H549" s="15">
        <f t="shared" ref="H549:AE549" si="126">SUM(H4:H547)</f>
        <v>93896685</v>
      </c>
      <c r="I549" s="14">
        <f t="shared" si="126"/>
        <v>70422513.75</v>
      </c>
      <c r="J549" s="15">
        <f t="shared" si="126"/>
        <v>60341458</v>
      </c>
      <c r="K549" s="15">
        <f t="shared" si="126"/>
        <v>86216531</v>
      </c>
      <c r="L549" s="15">
        <f t="shared" si="126"/>
        <v>219313333</v>
      </c>
      <c r="M549" s="15">
        <f t="shared" si="126"/>
        <v>30453465</v>
      </c>
      <c r="N549" s="14">
        <f t="shared" si="126"/>
        <v>858203430.57999909</v>
      </c>
      <c r="O549" s="15">
        <f t="shared" si="126"/>
        <v>742825903</v>
      </c>
      <c r="P549" s="16">
        <f>SUM(P4:P548)</f>
        <v>42033</v>
      </c>
      <c r="Q549" s="16">
        <f t="shared" si="126"/>
        <v>378208</v>
      </c>
      <c r="R549" s="15">
        <f t="shared" si="126"/>
        <v>24807234</v>
      </c>
      <c r="S549" s="49">
        <f t="shared" si="126"/>
        <v>73747992.124800041</v>
      </c>
      <c r="T549" s="15">
        <f t="shared" si="126"/>
        <v>24355543795</v>
      </c>
      <c r="U549" s="49">
        <f t="shared" si="126"/>
        <v>24355543.794999991</v>
      </c>
      <c r="V549" s="49">
        <f t="shared" si="126"/>
        <v>49542400.200399987</v>
      </c>
      <c r="W549" s="15">
        <f t="shared" si="126"/>
        <v>990847998</v>
      </c>
      <c r="X549" s="15">
        <f t="shared" si="126"/>
        <v>1758481135</v>
      </c>
      <c r="Y549" s="15">
        <f t="shared" si="126"/>
        <v>51109</v>
      </c>
      <c r="Z549" s="15">
        <f t="shared" si="126"/>
        <v>47163</v>
      </c>
      <c r="AA549" s="50">
        <f t="shared" si="126"/>
        <v>1758528298</v>
      </c>
      <c r="AB549" s="16">
        <f t="shared" si="126"/>
        <v>495008</v>
      </c>
      <c r="AC549" s="16">
        <f t="shared" si="126"/>
        <v>464317</v>
      </c>
      <c r="AD549" s="15">
        <f t="shared" si="126"/>
        <v>335642</v>
      </c>
      <c r="AE549" s="17">
        <f t="shared" si="126"/>
        <v>1758161965</v>
      </c>
      <c r="AF549" s="24">
        <f t="shared" ref="AF549:AG549" si="127">SUM(AF4:AF547)</f>
        <v>52</v>
      </c>
      <c r="AG549" s="24">
        <f t="shared" si="127"/>
        <v>14</v>
      </c>
    </row>
    <row r="550" spans="1:33" ht="14.1" customHeight="1">
      <c r="A550" s="25"/>
      <c r="B550" s="25"/>
      <c r="C550" s="25"/>
      <c r="D550" s="25"/>
    </row>
    <row r="551" spans="1:33" ht="14.1" customHeight="1">
      <c r="A551" s="25"/>
      <c r="B551" s="25"/>
      <c r="C551" s="25"/>
      <c r="D551" s="25"/>
    </row>
    <row r="552" spans="1:33" ht="14.1" customHeight="1">
      <c r="A552" s="25"/>
      <c r="B552" s="25"/>
      <c r="C552" s="25"/>
      <c r="D552" s="25"/>
    </row>
    <row r="553" spans="1:33" ht="14.1" customHeight="1">
      <c r="A553" s="25"/>
      <c r="B553" s="25"/>
      <c r="C553" s="25"/>
      <c r="D553" s="25"/>
    </row>
    <row r="554" spans="1:33" ht="14.1" customHeight="1">
      <c r="A554" s="25"/>
      <c r="B554" s="25"/>
      <c r="C554" s="25"/>
      <c r="D554" s="25"/>
    </row>
    <row r="555" spans="1:33" ht="14.1" customHeight="1">
      <c r="A555" s="25"/>
      <c r="B555" s="25"/>
      <c r="C555" s="25"/>
      <c r="D555" s="25"/>
    </row>
    <row r="556" spans="1:33" ht="14.1" customHeight="1">
      <c r="A556" s="25"/>
      <c r="B556" s="25"/>
      <c r="C556" s="25"/>
      <c r="D556" s="25"/>
    </row>
    <row r="557" spans="1:33" ht="14.1" customHeight="1">
      <c r="A557" s="25"/>
      <c r="B557" s="25"/>
      <c r="C557" s="25"/>
      <c r="D557" s="25"/>
    </row>
    <row r="558" spans="1:33" ht="14.1" customHeight="1">
      <c r="A558" s="25"/>
      <c r="B558" s="25"/>
      <c r="C558" s="25"/>
      <c r="D558" s="25"/>
    </row>
    <row r="559" spans="1:33" ht="14.1" customHeight="1">
      <c r="A559" s="25"/>
      <c r="B559" s="25"/>
      <c r="C559" s="25"/>
      <c r="D559" s="25"/>
    </row>
    <row r="560" spans="1:33" ht="14.1" customHeight="1">
      <c r="A560" s="25"/>
      <c r="B560" s="25"/>
      <c r="C560" s="25"/>
      <c r="D560" s="25"/>
    </row>
    <row r="561" spans="1:4" ht="14.1" customHeight="1">
      <c r="A561" s="25"/>
      <c r="B561" s="25"/>
      <c r="C561" s="25"/>
      <c r="D561" s="25"/>
    </row>
    <row r="562" spans="1:4" ht="14.1" customHeight="1">
      <c r="A562" s="25"/>
      <c r="B562" s="25"/>
      <c r="C562" s="25"/>
      <c r="D562" s="25"/>
    </row>
    <row r="563" spans="1:4" ht="14.1" customHeight="1">
      <c r="A563" s="25"/>
      <c r="B563" s="25"/>
      <c r="C563" s="25"/>
      <c r="D563" s="25"/>
    </row>
    <row r="564" spans="1:4" ht="14.1" customHeight="1">
      <c r="A564" s="25"/>
      <c r="B564" s="25"/>
      <c r="C564" s="25"/>
      <c r="D564" s="25"/>
    </row>
    <row r="565" spans="1:4" ht="14.1" customHeight="1">
      <c r="A565" s="25"/>
      <c r="B565" s="25"/>
      <c r="C565" s="25"/>
      <c r="D565" s="25"/>
    </row>
    <row r="566" spans="1:4" ht="14.1" customHeight="1">
      <c r="A566" s="25"/>
      <c r="B566" s="25"/>
      <c r="C566" s="25"/>
      <c r="D566" s="25"/>
    </row>
    <row r="567" spans="1:4" ht="14.1" customHeight="1">
      <c r="A567" s="25"/>
      <c r="B567" s="25"/>
      <c r="C567" s="25"/>
      <c r="D567" s="25"/>
    </row>
    <row r="568" spans="1:4" ht="14.1" customHeight="1">
      <c r="A568" s="25"/>
      <c r="B568" s="25"/>
      <c r="C568" s="25"/>
      <c r="D568" s="25"/>
    </row>
    <row r="569" spans="1:4" ht="14.1" customHeight="1">
      <c r="A569" s="25"/>
      <c r="B569" s="25"/>
      <c r="C569" s="25"/>
      <c r="D569" s="25"/>
    </row>
    <row r="570" spans="1:4" ht="14.1" customHeight="1">
      <c r="A570" s="25"/>
      <c r="B570" s="25"/>
      <c r="C570" s="25"/>
      <c r="D570" s="25"/>
    </row>
    <row r="571" spans="1:4" ht="14.1" customHeight="1">
      <c r="A571" s="25"/>
      <c r="B571" s="25"/>
      <c r="C571" s="25"/>
      <c r="D571" s="25"/>
    </row>
    <row r="572" spans="1:4" ht="14.1" customHeight="1">
      <c r="A572" s="25"/>
      <c r="B572" s="25"/>
      <c r="C572" s="25"/>
      <c r="D572" s="25"/>
    </row>
    <row r="573" spans="1:4" ht="14.1" customHeight="1">
      <c r="A573" s="25"/>
      <c r="B573" s="25"/>
      <c r="C573" s="25"/>
      <c r="D573" s="25"/>
    </row>
    <row r="574" spans="1:4" ht="14.1" customHeight="1">
      <c r="A574" s="25"/>
      <c r="B574" s="25"/>
      <c r="C574" s="25"/>
      <c r="D574" s="25"/>
    </row>
    <row r="575" spans="1:4" ht="14.1" customHeight="1">
      <c r="A575" s="25"/>
      <c r="B575" s="25"/>
      <c r="C575" s="25"/>
      <c r="D575" s="25"/>
    </row>
    <row r="576" spans="1:4" ht="14.1" customHeight="1">
      <c r="A576" s="25"/>
      <c r="B576" s="25"/>
      <c r="C576" s="25"/>
      <c r="D576" s="25"/>
    </row>
    <row r="577" spans="1:4" ht="14.1" customHeight="1">
      <c r="A577" s="25"/>
      <c r="B577" s="25"/>
      <c r="C577" s="25"/>
      <c r="D577" s="25"/>
    </row>
    <row r="578" spans="1:4" ht="14.1" customHeight="1">
      <c r="A578" s="25"/>
      <c r="B578" s="25"/>
      <c r="C578" s="25"/>
      <c r="D578" s="25"/>
    </row>
    <row r="579" spans="1:4" ht="14.1" customHeight="1">
      <c r="A579" s="25"/>
      <c r="B579" s="25"/>
      <c r="C579" s="25"/>
      <c r="D579" s="25"/>
    </row>
    <row r="580" spans="1:4" ht="14.1" customHeight="1">
      <c r="A580" s="25"/>
      <c r="B580" s="25"/>
      <c r="C580" s="25"/>
      <c r="D580" s="25"/>
    </row>
    <row r="581" spans="1:4" ht="14.1" customHeight="1">
      <c r="A581" s="25"/>
      <c r="B581" s="25"/>
      <c r="C581" s="25"/>
      <c r="D581" s="25"/>
    </row>
    <row r="582" spans="1:4" ht="14.1" customHeight="1">
      <c r="A582" s="25"/>
      <c r="B582" s="25"/>
      <c r="C582" s="25"/>
      <c r="D582" s="25"/>
    </row>
    <row r="583" spans="1:4" ht="14.1" customHeight="1">
      <c r="A583" s="25"/>
      <c r="B583" s="25"/>
      <c r="C583" s="25"/>
      <c r="D583" s="25"/>
    </row>
    <row r="584" spans="1:4" ht="14.1" customHeight="1">
      <c r="A584" s="25"/>
      <c r="B584" s="25"/>
      <c r="C584" s="25"/>
      <c r="D584" s="25"/>
    </row>
    <row r="585" spans="1:4" ht="14.1" customHeight="1">
      <c r="A585" s="25"/>
      <c r="B585" s="25"/>
      <c r="C585" s="25"/>
      <c r="D585" s="25"/>
    </row>
    <row r="586" spans="1:4" ht="14.1" customHeight="1">
      <c r="A586" s="25"/>
      <c r="B586" s="25"/>
      <c r="C586" s="25"/>
      <c r="D586" s="25"/>
    </row>
    <row r="587" spans="1:4" ht="14.1" customHeight="1">
      <c r="A587" s="25"/>
      <c r="B587" s="25"/>
      <c r="C587" s="25"/>
      <c r="D587" s="25"/>
    </row>
    <row r="588" spans="1:4" ht="14.1" customHeight="1">
      <c r="A588" s="25"/>
      <c r="B588" s="25"/>
      <c r="C588" s="25"/>
      <c r="D588" s="25"/>
    </row>
    <row r="589" spans="1:4" ht="14.1" customHeight="1">
      <c r="A589" s="25"/>
      <c r="B589" s="25"/>
      <c r="C589" s="25"/>
      <c r="D589" s="25"/>
    </row>
    <row r="590" spans="1:4" ht="14.1" customHeight="1">
      <c r="A590" s="25"/>
      <c r="B590" s="25"/>
      <c r="C590" s="25"/>
      <c r="D590" s="25"/>
    </row>
    <row r="591" spans="1:4" ht="14.1" customHeight="1">
      <c r="A591" s="25"/>
      <c r="B591" s="25"/>
      <c r="C591" s="25"/>
      <c r="D591" s="25"/>
    </row>
    <row r="592" spans="1:4" ht="14.1" customHeight="1">
      <c r="A592" s="25"/>
      <c r="B592" s="25"/>
      <c r="C592" s="25"/>
      <c r="D592" s="25"/>
    </row>
    <row r="593" spans="1:4" ht="14.1" customHeight="1">
      <c r="A593" s="25"/>
      <c r="B593" s="25"/>
      <c r="C593" s="25"/>
      <c r="D593" s="25"/>
    </row>
    <row r="594" spans="1:4" ht="14.1" customHeight="1">
      <c r="A594" s="25"/>
      <c r="B594" s="25"/>
      <c r="C594" s="25"/>
      <c r="D594" s="25"/>
    </row>
    <row r="595" spans="1:4" ht="14.1" customHeight="1">
      <c r="A595" s="25"/>
      <c r="B595" s="25"/>
      <c r="C595" s="25"/>
      <c r="D595" s="25"/>
    </row>
    <row r="596" spans="1:4" ht="14.1" customHeight="1">
      <c r="A596" s="25"/>
      <c r="B596" s="25"/>
      <c r="C596" s="25"/>
      <c r="D596" s="25"/>
    </row>
    <row r="597" spans="1:4" ht="14.1" customHeight="1">
      <c r="A597" s="25"/>
      <c r="B597" s="25"/>
      <c r="C597" s="25"/>
      <c r="D597" s="25"/>
    </row>
    <row r="598" spans="1:4" ht="14.1" customHeight="1">
      <c r="A598" s="25"/>
      <c r="B598" s="25"/>
      <c r="C598" s="25"/>
      <c r="D598" s="25"/>
    </row>
    <row r="599" spans="1:4" ht="14.1" customHeight="1">
      <c r="A599" s="25"/>
      <c r="B599" s="25"/>
      <c r="C599" s="25"/>
      <c r="D599" s="25"/>
    </row>
    <row r="600" spans="1:4" ht="14.1" customHeight="1">
      <c r="A600" s="25"/>
      <c r="B600" s="25"/>
      <c r="C600" s="25"/>
      <c r="D600" s="25"/>
    </row>
    <row r="601" spans="1:4" ht="14.1" customHeight="1">
      <c r="A601" s="25"/>
      <c r="B601" s="25"/>
      <c r="C601" s="25"/>
      <c r="D601" s="25"/>
    </row>
    <row r="602" spans="1:4" ht="14.1" customHeight="1">
      <c r="A602" s="25"/>
      <c r="B602" s="25"/>
      <c r="C602" s="25"/>
      <c r="D602" s="25"/>
    </row>
    <row r="603" spans="1:4" ht="14.1" customHeight="1">
      <c r="A603" s="25"/>
      <c r="B603" s="25"/>
      <c r="C603" s="25"/>
      <c r="D603" s="25"/>
    </row>
    <row r="604" spans="1:4" ht="14.1" customHeight="1">
      <c r="A604" s="25"/>
      <c r="B604" s="25"/>
      <c r="C604" s="25"/>
      <c r="D604" s="25"/>
    </row>
    <row r="605" spans="1:4" ht="14.1" customHeight="1">
      <c r="A605" s="25"/>
      <c r="B605" s="25"/>
      <c r="C605" s="25"/>
      <c r="D605" s="25"/>
    </row>
    <row r="606" spans="1:4" ht="14.1" customHeight="1">
      <c r="A606" s="25"/>
      <c r="B606" s="25"/>
      <c r="C606" s="25"/>
      <c r="D606" s="25"/>
    </row>
    <row r="607" spans="1:4" ht="14.1" customHeight="1">
      <c r="A607" s="25"/>
      <c r="B607" s="25"/>
      <c r="C607" s="25"/>
      <c r="D607" s="25"/>
    </row>
    <row r="608" spans="1:4" ht="14.1" customHeight="1">
      <c r="A608" s="25"/>
      <c r="B608" s="25"/>
      <c r="C608" s="25"/>
      <c r="D608" s="25"/>
    </row>
    <row r="609" spans="1:4" ht="14.1" customHeight="1">
      <c r="A609" s="25"/>
      <c r="B609" s="25"/>
      <c r="C609" s="25"/>
      <c r="D609" s="25"/>
    </row>
    <row r="610" spans="1:4" ht="14.1" customHeight="1">
      <c r="A610" s="25"/>
      <c r="B610" s="25"/>
      <c r="C610" s="25"/>
      <c r="D610" s="25"/>
    </row>
    <row r="611" spans="1:4" ht="14.1" customHeight="1">
      <c r="A611" s="25"/>
      <c r="B611" s="25"/>
      <c r="C611" s="25"/>
      <c r="D611" s="25"/>
    </row>
    <row r="612" spans="1:4" ht="14.1" customHeight="1">
      <c r="A612" s="25"/>
      <c r="B612" s="25"/>
      <c r="C612" s="25"/>
      <c r="D612" s="25"/>
    </row>
    <row r="613" spans="1:4" ht="14.1" customHeight="1">
      <c r="A613" s="25"/>
      <c r="B613" s="25"/>
      <c r="C613" s="25"/>
      <c r="D613" s="25"/>
    </row>
    <row r="614" spans="1:4" ht="14.1" customHeight="1">
      <c r="A614" s="25"/>
      <c r="B614" s="25"/>
      <c r="C614" s="25"/>
      <c r="D614" s="25"/>
    </row>
    <row r="615" spans="1:4" ht="14.1" customHeight="1">
      <c r="A615" s="25"/>
      <c r="B615" s="25"/>
      <c r="C615" s="25"/>
      <c r="D615" s="25"/>
    </row>
    <row r="616" spans="1:4" ht="14.1" customHeight="1">
      <c r="A616" s="25"/>
      <c r="B616" s="25"/>
      <c r="C616" s="25"/>
      <c r="D616" s="25"/>
    </row>
    <row r="617" spans="1:4" ht="14.1" customHeight="1">
      <c r="A617" s="25"/>
      <c r="B617" s="25"/>
      <c r="C617" s="25"/>
      <c r="D617" s="25"/>
    </row>
    <row r="618" spans="1:4" ht="14.1" customHeight="1">
      <c r="A618" s="25"/>
      <c r="B618" s="25"/>
      <c r="C618" s="25"/>
      <c r="D618" s="25"/>
    </row>
    <row r="619" spans="1:4" ht="14.1" customHeight="1">
      <c r="A619" s="25"/>
      <c r="B619" s="25"/>
      <c r="C619" s="25"/>
      <c r="D619" s="25"/>
    </row>
    <row r="620" spans="1:4" ht="14.1" customHeight="1">
      <c r="A620" s="25"/>
      <c r="B620" s="25"/>
      <c r="C620" s="25"/>
      <c r="D620" s="25"/>
    </row>
    <row r="621" spans="1:4" ht="14.1" customHeight="1">
      <c r="A621" s="25"/>
      <c r="B621" s="25"/>
      <c r="C621" s="25"/>
      <c r="D621" s="25"/>
    </row>
    <row r="622" spans="1:4" ht="14.1" customHeight="1">
      <c r="A622" s="25"/>
      <c r="B622" s="25"/>
      <c r="C622" s="25"/>
      <c r="D622" s="25"/>
    </row>
    <row r="623" spans="1:4" ht="14.1" customHeight="1">
      <c r="A623" s="25"/>
      <c r="B623" s="25"/>
      <c r="C623" s="25"/>
      <c r="D623" s="25"/>
    </row>
    <row r="624" spans="1:4" ht="14.1" customHeight="1">
      <c r="A624" s="25"/>
      <c r="B624" s="25"/>
      <c r="C624" s="25"/>
      <c r="D624" s="25"/>
    </row>
    <row r="625" spans="1:4" ht="14.1" customHeight="1">
      <c r="A625" s="25"/>
      <c r="B625" s="25"/>
      <c r="C625" s="25"/>
      <c r="D625" s="25"/>
    </row>
    <row r="626" spans="1:4" ht="14.1" customHeight="1">
      <c r="A626" s="25"/>
      <c r="B626" s="25"/>
      <c r="C626" s="25"/>
      <c r="D626" s="25"/>
    </row>
    <row r="627" spans="1:4" ht="14.1" customHeight="1">
      <c r="A627" s="25"/>
      <c r="B627" s="25"/>
      <c r="C627" s="25"/>
      <c r="D627" s="25"/>
    </row>
    <row r="628" spans="1:4" ht="14.1" customHeight="1">
      <c r="A628" s="25"/>
      <c r="B628" s="25"/>
      <c r="C628" s="25"/>
      <c r="D628" s="25"/>
    </row>
    <row r="629" spans="1:4" ht="14.1" customHeight="1">
      <c r="A629" s="25"/>
      <c r="B629" s="25"/>
      <c r="C629" s="25"/>
      <c r="D629" s="25"/>
    </row>
    <row r="630" spans="1:4" ht="14.1" customHeight="1">
      <c r="A630" s="25"/>
      <c r="B630" s="25"/>
      <c r="C630" s="25"/>
      <c r="D630" s="25"/>
    </row>
    <row r="631" spans="1:4" ht="14.1" customHeight="1">
      <c r="A631" s="25"/>
      <c r="B631" s="25"/>
      <c r="C631" s="25"/>
      <c r="D631" s="25"/>
    </row>
    <row r="632" spans="1:4" ht="14.1" customHeight="1">
      <c r="A632" s="25"/>
      <c r="B632" s="25"/>
      <c r="C632" s="25"/>
      <c r="D632" s="25"/>
    </row>
    <row r="633" spans="1:4" ht="14.1" customHeight="1">
      <c r="A633" s="25"/>
      <c r="B633" s="25"/>
      <c r="C633" s="25"/>
      <c r="D633" s="25"/>
    </row>
    <row r="634" spans="1:4" ht="14.1" customHeight="1">
      <c r="A634" s="25"/>
      <c r="B634" s="25"/>
      <c r="C634" s="25"/>
      <c r="D634" s="25"/>
    </row>
    <row r="635" spans="1:4" ht="14.1" customHeight="1">
      <c r="A635" s="25"/>
      <c r="B635" s="25"/>
      <c r="C635" s="25"/>
      <c r="D635" s="25"/>
    </row>
    <row r="636" spans="1:4" ht="14.1" customHeight="1">
      <c r="A636" s="25"/>
      <c r="B636" s="25"/>
      <c r="C636" s="25"/>
      <c r="D636" s="25"/>
    </row>
    <row r="637" spans="1:4" ht="14.1" customHeight="1">
      <c r="A637" s="25"/>
      <c r="B637" s="25"/>
      <c r="C637" s="25"/>
      <c r="D637" s="25"/>
    </row>
    <row r="638" spans="1:4" ht="14.1" customHeight="1">
      <c r="A638" s="25"/>
      <c r="B638" s="25"/>
      <c r="C638" s="25"/>
      <c r="D638" s="25"/>
    </row>
    <row r="639" spans="1:4" ht="14.1" customHeight="1">
      <c r="A639" s="25"/>
      <c r="B639" s="25"/>
      <c r="C639" s="25"/>
      <c r="D639" s="25"/>
    </row>
    <row r="640" spans="1:4" ht="14.1" customHeight="1">
      <c r="A640" s="25"/>
      <c r="B640" s="25"/>
      <c r="C640" s="25"/>
      <c r="D640" s="25"/>
    </row>
    <row r="641" spans="1:4" ht="14.1" customHeight="1">
      <c r="A641" s="25"/>
      <c r="B641" s="25"/>
      <c r="C641" s="25"/>
      <c r="D641" s="25"/>
    </row>
    <row r="642" spans="1:4" ht="14.1" customHeight="1">
      <c r="A642" s="25"/>
      <c r="B642" s="25"/>
      <c r="C642" s="25"/>
      <c r="D642" s="25"/>
    </row>
    <row r="643" spans="1:4" ht="14.1" customHeight="1">
      <c r="A643" s="25"/>
      <c r="B643" s="25"/>
      <c r="C643" s="25"/>
      <c r="D643" s="25"/>
    </row>
    <row r="644" spans="1:4" ht="14.1" customHeight="1">
      <c r="A644" s="25"/>
      <c r="B644" s="25"/>
      <c r="C644" s="25"/>
      <c r="D644" s="25"/>
    </row>
    <row r="645" spans="1:4" ht="14.1" customHeight="1">
      <c r="A645" s="25"/>
      <c r="B645" s="25"/>
      <c r="C645" s="25"/>
      <c r="D645" s="25"/>
    </row>
    <row r="646" spans="1:4" ht="14.1" customHeight="1">
      <c r="A646" s="25"/>
      <c r="B646" s="25"/>
      <c r="C646" s="25"/>
      <c r="D646" s="25"/>
    </row>
    <row r="647" spans="1:4" ht="14.1" customHeight="1">
      <c r="A647" s="25"/>
      <c r="B647" s="25"/>
      <c r="C647" s="25"/>
      <c r="D647" s="25"/>
    </row>
    <row r="648" spans="1:4" ht="14.1" customHeight="1">
      <c r="A648" s="25"/>
      <c r="B648" s="25"/>
      <c r="C648" s="25"/>
      <c r="D648" s="25"/>
    </row>
    <row r="649" spans="1:4" ht="14.1" customHeight="1">
      <c r="A649" s="25"/>
      <c r="B649" s="25"/>
      <c r="C649" s="25"/>
      <c r="D649" s="25"/>
    </row>
    <row r="650" spans="1:4" ht="14.1" customHeight="1">
      <c r="A650" s="25"/>
      <c r="B650" s="25"/>
      <c r="C650" s="25"/>
      <c r="D650" s="25"/>
    </row>
    <row r="651" spans="1:4" ht="14.1" customHeight="1">
      <c r="A651" s="45"/>
      <c r="B651" s="45"/>
      <c r="C651" s="45"/>
      <c r="D651" s="45"/>
    </row>
    <row r="652" spans="1:4" ht="14.1" customHeight="1">
      <c r="A652" s="45"/>
      <c r="B652" s="45"/>
      <c r="C652" s="45"/>
      <c r="D652" s="45"/>
    </row>
    <row r="653" spans="1:4" ht="14.1" customHeight="1">
      <c r="A653" s="45"/>
      <c r="B653" s="45"/>
      <c r="C653" s="45"/>
      <c r="D653" s="45"/>
    </row>
    <row r="654" spans="1:4" ht="14.1" customHeight="1">
      <c r="A654" s="43"/>
      <c r="B654" s="43"/>
      <c r="C654" s="43"/>
      <c r="D654" s="43"/>
    </row>
    <row r="655" spans="1:4" ht="14.1" customHeight="1">
      <c r="A655" s="25"/>
      <c r="B655" s="25"/>
      <c r="C655" s="25"/>
      <c r="D655" s="25"/>
    </row>
    <row r="656" spans="1:4" ht="14.1" customHeight="1">
      <c r="A656" s="25"/>
      <c r="B656" s="25"/>
      <c r="C656" s="25"/>
      <c r="D656" s="25"/>
    </row>
    <row r="657" spans="1:4" ht="14.1" customHeight="1">
      <c r="A657" s="25"/>
      <c r="B657" s="25"/>
      <c r="C657" s="25"/>
      <c r="D657" s="25"/>
    </row>
    <row r="658" spans="1:4" ht="14.1" customHeight="1">
      <c r="A658" s="25"/>
      <c r="B658" s="25"/>
      <c r="C658" s="25"/>
      <c r="D658" s="25"/>
    </row>
    <row r="659" spans="1:4" ht="14.1" customHeight="1">
      <c r="A659" s="25"/>
      <c r="B659" s="25"/>
      <c r="C659" s="25"/>
      <c r="D659" s="25"/>
    </row>
    <row r="660" spans="1:4" ht="14.1" customHeight="1">
      <c r="A660" s="25"/>
      <c r="B660" s="25"/>
      <c r="C660" s="25"/>
      <c r="D660" s="25"/>
    </row>
    <row r="661" spans="1:4" ht="14.1" customHeight="1">
      <c r="A661" s="25"/>
      <c r="B661" s="25"/>
      <c r="C661" s="25"/>
      <c r="D661" s="25"/>
    </row>
    <row r="662" spans="1:4" ht="14.1" customHeight="1">
      <c r="A662" s="25"/>
      <c r="B662" s="25"/>
      <c r="C662" s="25"/>
      <c r="D662" s="25"/>
    </row>
    <row r="663" spans="1:4" ht="14.1" customHeight="1">
      <c r="A663" s="25"/>
      <c r="B663" s="25"/>
      <c r="C663" s="25"/>
      <c r="D663" s="25"/>
    </row>
    <row r="664" spans="1:4" ht="14.1" customHeight="1">
      <c r="A664" s="25"/>
      <c r="B664" s="25"/>
      <c r="C664" s="25"/>
      <c r="D664" s="25"/>
    </row>
    <row r="665" spans="1:4" ht="14.1" customHeight="1">
      <c r="A665" s="25"/>
      <c r="B665" s="25"/>
      <c r="C665" s="25"/>
      <c r="D665" s="25"/>
    </row>
    <row r="666" spans="1:4" ht="14.1" customHeight="1">
      <c r="A666" s="25"/>
      <c r="B666" s="25"/>
      <c r="C666" s="25"/>
      <c r="D666" s="25"/>
    </row>
    <row r="667" spans="1:4" ht="14.1" customHeight="1">
      <c r="A667" s="25"/>
      <c r="B667" s="25"/>
      <c r="C667" s="25"/>
      <c r="D667" s="25"/>
    </row>
    <row r="668" spans="1:4" ht="14.1" customHeight="1">
      <c r="A668" s="25"/>
      <c r="B668" s="25"/>
      <c r="C668" s="25"/>
      <c r="D668" s="25"/>
    </row>
    <row r="669" spans="1:4" ht="14.1" customHeight="1">
      <c r="A669" s="25"/>
      <c r="B669" s="25"/>
      <c r="C669" s="25"/>
      <c r="D669" s="25"/>
    </row>
    <row r="670" spans="1:4" ht="14.1" customHeight="1">
      <c r="A670" s="25"/>
      <c r="B670" s="25"/>
      <c r="C670" s="25"/>
      <c r="D670" s="25"/>
    </row>
    <row r="671" spans="1:4" ht="14.1" customHeight="1">
      <c r="A671" s="25"/>
      <c r="B671" s="25"/>
      <c r="C671" s="25"/>
      <c r="D671" s="25"/>
    </row>
    <row r="672" spans="1:4" ht="14.1" customHeight="1">
      <c r="A672" s="25"/>
      <c r="B672" s="25"/>
      <c r="C672" s="25"/>
      <c r="D672" s="25"/>
    </row>
    <row r="673" spans="1:4" ht="14.1" customHeight="1">
      <c r="A673" s="25"/>
      <c r="B673" s="25"/>
      <c r="C673" s="25"/>
      <c r="D673" s="25"/>
    </row>
    <row r="674" spans="1:4" ht="14.1" customHeight="1">
      <c r="A674" s="25"/>
      <c r="B674" s="25"/>
      <c r="C674" s="25"/>
      <c r="D674" s="25"/>
    </row>
    <row r="675" spans="1:4" ht="14.1" customHeight="1">
      <c r="A675" s="25"/>
      <c r="B675" s="25"/>
      <c r="C675" s="25"/>
      <c r="D675" s="25"/>
    </row>
    <row r="676" spans="1:4" ht="14.1" customHeight="1">
      <c r="A676" s="25"/>
      <c r="B676" s="25"/>
      <c r="C676" s="25"/>
      <c r="D676" s="25"/>
    </row>
    <row r="677" spans="1:4" ht="14.1" customHeight="1">
      <c r="A677" s="25"/>
      <c r="B677" s="25"/>
      <c r="C677" s="25"/>
      <c r="D677" s="25"/>
    </row>
    <row r="678" spans="1:4" ht="14.1" customHeight="1">
      <c r="A678" s="25"/>
      <c r="B678" s="25"/>
      <c r="C678" s="25"/>
      <c r="D678" s="25"/>
    </row>
    <row r="679" spans="1:4" ht="14.1" customHeight="1">
      <c r="A679" s="25"/>
      <c r="B679" s="25"/>
      <c r="C679" s="25"/>
      <c r="D679" s="25"/>
    </row>
    <row r="680" spans="1:4" ht="14.1" customHeight="1">
      <c r="A680" s="25"/>
      <c r="B680" s="25"/>
      <c r="C680" s="25"/>
      <c r="D680" s="25"/>
    </row>
    <row r="681" spans="1:4" ht="14.1" customHeight="1">
      <c r="A681" s="25"/>
      <c r="B681" s="25"/>
      <c r="C681" s="25"/>
      <c r="D681" s="25"/>
    </row>
    <row r="682" spans="1:4" ht="14.1" customHeight="1">
      <c r="A682" s="25"/>
      <c r="B682" s="25"/>
      <c r="C682" s="25"/>
      <c r="D682" s="25"/>
    </row>
    <row r="683" spans="1:4" ht="14.1" customHeight="1">
      <c r="A683" s="25"/>
      <c r="B683" s="25"/>
      <c r="C683" s="25"/>
      <c r="D683" s="25"/>
    </row>
    <row r="684" spans="1:4" ht="14.1" customHeight="1">
      <c r="A684" s="25"/>
      <c r="B684" s="25"/>
      <c r="C684" s="25"/>
      <c r="D684" s="25"/>
    </row>
    <row r="685" spans="1:4" ht="14.1" customHeight="1">
      <c r="A685" s="25"/>
      <c r="B685" s="25"/>
      <c r="C685" s="25"/>
      <c r="D685" s="25"/>
    </row>
    <row r="686" spans="1:4" ht="14.1" customHeight="1">
      <c r="A686" s="25"/>
      <c r="B686" s="25"/>
      <c r="C686" s="25"/>
      <c r="D686" s="25"/>
    </row>
  </sheetData>
  <mergeCells count="5">
    <mergeCell ref="AB1:AB3"/>
    <mergeCell ref="AC1:AC3"/>
    <mergeCell ref="AD1:AD3"/>
    <mergeCell ref="AF1:AF3"/>
    <mergeCell ref="AG1:AG3"/>
  </mergeCells>
  <printOptions horizontalCentered="1"/>
  <pageMargins left="0.1" right="0.1" top="0.51" bottom="0.51" header="0.4" footer="0.4"/>
  <pageSetup paperSize="5" scale="57" pageOrder="overThenDown" orientation="landscape" horizontalDpi="1200" verticalDpi="1200" r:id="rId1"/>
  <headerFooter alignWithMargins="0">
    <oddHeader xml:space="preserve">&amp;C&amp;"Times,Regular"&amp;F&amp;R&amp;"Times,Regular"&amp;D
</oddHeader>
    <oddFooter>&amp;C&amp;"Times,Regular"Page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FY10 Final 062910</vt:lpstr>
      <vt:lpstr>'FY10 Final 062910'!Print_Area</vt:lpstr>
      <vt:lpstr>'FY10 Final 062910'!Print_Titles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Kimberly Ivester</cp:lastModifiedBy>
  <cp:lastPrinted>2010-06-29T13:23:25Z</cp:lastPrinted>
  <dcterms:created xsi:type="dcterms:W3CDTF">2004-06-14T13:04:16Z</dcterms:created>
  <dcterms:modified xsi:type="dcterms:W3CDTF">2019-03-25T19:08:16Z</dcterms:modified>
</cp:coreProperties>
</file>